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autoCompressPictures="0" defaultThemeVersion="124226"/>
  <mc:AlternateContent xmlns:mc="http://schemas.openxmlformats.org/markup-compatibility/2006">
    <mc:Choice Requires="x15">
      <x15ac:absPath xmlns:x15ac="http://schemas.microsoft.com/office/spreadsheetml/2010/11/ac" url="C:\Martha Elena\AÑOS 2022  31-I-2022\POLITICAS PÚBLICAS MARZO 3 DE 2022\POLITICAS PUBLICAS 2019\POLITICA PUBLICAS  CULTURA\CONCERTACIÓN 2016-2019\"/>
    </mc:Choice>
  </mc:AlternateContent>
  <xr:revisionPtr revIDLastSave="0" documentId="13_ncr:1_{44077D1D-F566-4FAD-8C5C-146A37DDFC26}" xr6:coauthVersionLast="36" xr6:coauthVersionMax="36" xr10:uidLastSave="{00000000-0000-0000-0000-000000000000}"/>
  <bookViews>
    <workbookView xWindow="0" yWindow="0" windowWidth="28800" windowHeight="11685" tabRatio="368" activeTab="1" xr2:uid="{00000000-000D-0000-FFFF-FFFF00000000}"/>
  </bookViews>
  <sheets>
    <sheet name="2019" sheetId="15" r:id="rId1"/>
    <sheet name="SEMF2019" sheetId="19" r:id="rId2"/>
  </sheets>
  <externalReferences>
    <externalReference r:id="rId3"/>
  </externalReferenc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I32" i="19" l="1"/>
  <c r="I33" i="19" s="1"/>
  <c r="H32" i="19"/>
  <c r="H33" i="19" s="1"/>
  <c r="G32" i="19"/>
  <c r="G33" i="19" s="1"/>
  <c r="F32" i="19"/>
  <c r="F33" i="19" s="1"/>
  <c r="E32" i="19"/>
  <c r="E33" i="19" s="1"/>
  <c r="J29" i="19"/>
  <c r="J25" i="19"/>
  <c r="J24" i="19"/>
  <c r="J23" i="19"/>
  <c r="J18" i="19"/>
  <c r="J17" i="19"/>
  <c r="J15" i="19"/>
  <c r="J10" i="19"/>
  <c r="J5" i="19"/>
  <c r="J32" i="19" l="1"/>
  <c r="L31" i="15"/>
  <c r="L30" i="15"/>
  <c r="L29" i="15"/>
  <c r="L28" i="15"/>
  <c r="L27" i="15"/>
  <c r="L26" i="15"/>
  <c r="L24" i="15"/>
  <c r="L23" i="15"/>
  <c r="L22" i="15"/>
  <c r="L21" i="15"/>
  <c r="L20" i="15"/>
  <c r="L19" i="15"/>
  <c r="L18" i="15"/>
  <c r="L16" i="15"/>
  <c r="L14" i="15"/>
  <c r="L13" i="15"/>
  <c r="L12" i="15"/>
  <c r="L11" i="15"/>
  <c r="L10" i="15"/>
  <c r="L9" i="15"/>
  <c r="L8" i="15"/>
</calcChain>
</file>

<file path=xl/sharedStrings.xml><?xml version="1.0" encoding="utf-8"?>
<sst xmlns="http://schemas.openxmlformats.org/spreadsheetml/2006/main" count="210" uniqueCount="175">
  <si>
    <t>INDICADORES</t>
  </si>
  <si>
    <t>LINEA BASE</t>
  </si>
  <si>
    <t>MEDIOS DE VERIFICACIÓN</t>
  </si>
  <si>
    <t>RESPONSABLES.</t>
  </si>
  <si>
    <t xml:space="preserve">METAS </t>
  </si>
  <si>
    <t>Porcentaje de incremento de la bolsa de recursos</t>
  </si>
  <si>
    <t>Democratización del acceso a los recursos públicos y ampliación de la bolsa de financiación</t>
  </si>
  <si>
    <t>Ampliación de bolsa de recursos y las fuentes de financiación en articulación interinstitucional</t>
  </si>
  <si>
    <t xml:space="preserve">Fortalecimiento  a la participación y organización del sector para la sostenibilidad de procesos </t>
  </si>
  <si>
    <t>Capacitación para la gestión cultural</t>
  </si>
  <si>
    <t>Fomento a la Organización Cultural en los Municipios</t>
  </si>
  <si>
    <t>Soporte a la calidad y continuidad a proyectos por evaluación de impactos</t>
  </si>
  <si>
    <t>Alimentación del Sistema de Información Cultural</t>
  </si>
  <si>
    <t>Mecanismos de seguimiento a proyectos</t>
  </si>
  <si>
    <t>Definición una batería de indicadores de evaluación de impactos</t>
  </si>
  <si>
    <t>Programación, Difusión y Promoción</t>
  </si>
  <si>
    <t>Programación y socialización de convocatorias en los municipios</t>
  </si>
  <si>
    <t>Publicidad</t>
  </si>
  <si>
    <t>Convocatorias Públicas Anuales para la concertación de Proyectos artísticos y Culturales</t>
  </si>
  <si>
    <t xml:space="preserve">No. de convocatorias públicas por año para concertación de proyectos </t>
  </si>
  <si>
    <t xml:space="preserve">Secretaría de Cultura Departamental, Secretaría Jurídica </t>
  </si>
  <si>
    <t>No. de comités conformados o definidos  para la evaluación de proyectos de la concertación.</t>
  </si>
  <si>
    <t>Resolución de reconocimiento de las personas designadas como Jurado o de la Convocatoria pública para un operador externo (cuando sea el caso) indicando los criterios que fueron considerados para su elección.</t>
  </si>
  <si>
    <t>No. de procesos realizados para la recepción de proyectos, evaluación y selección de ganadores y publicación de resultados finales.</t>
  </si>
  <si>
    <t>Matriz de recepción y evaluación de proyectos, actas de evaluación, publicación en página web de la Gobernación de resultados finales.</t>
  </si>
  <si>
    <t>Secretaría de Cultura Departamental</t>
  </si>
  <si>
    <t>Desarrollo de procesos para la recepción, evaluación, selección de proyectos ganadores y publicación de resultados.</t>
  </si>
  <si>
    <t>Convocatorias, listados de asistencia, registro fotográfico</t>
  </si>
  <si>
    <t>Secretaría de Cultura, Ministerio de Cultura</t>
  </si>
  <si>
    <t>Impulso a la descentralización  e inclusión de propuestas y proyectos favorables al desarrollo cultural y social en el Departamento</t>
  </si>
  <si>
    <t>No. de acuerdos interinstitucionales para el fortalecimiento de los procesos culturales en el Quindío</t>
  </si>
  <si>
    <t xml:space="preserve">Documentos firmados. </t>
  </si>
  <si>
    <t>Acuerdos interinstitucionales firmados</t>
  </si>
  <si>
    <t xml:space="preserve">Apropiación presupuestal, monto definido para la concertación departamental cada año. </t>
  </si>
  <si>
    <t>Proyectos formulados y presentados</t>
  </si>
  <si>
    <t>Secretaría de Cultura, sector público, empresa privada, sector educativo. Secretaría Jurídica, Secretaría de Hacienda.</t>
  </si>
  <si>
    <t>Secretaria de Cultura, sector público, empresa privada, sector educativo. Secretaría Jurídica.</t>
  </si>
  <si>
    <t>Secretaría de Cultura, Organizaciones Culturales y sociales. Consejo Departamental de Cultura.</t>
  </si>
  <si>
    <t>Convenios suscritos.</t>
  </si>
  <si>
    <t>Secretaría de Cultura, Entidades de cultura municipales, Casas de la Cultura de los municipios.</t>
  </si>
  <si>
    <t>Convocatorias púlbicas anuales del programa departamental de concertación de proyectos  (Manual de concertación)</t>
  </si>
  <si>
    <t>Secretaría de Cultura, Consejo departamental de Cultura</t>
  </si>
  <si>
    <t>Secretaría de Cultura, Secretaría Administrativa.</t>
  </si>
  <si>
    <t>Verificación de la ejecución de cada uno de los proyectos apoyados en las vigencia con cumplimiento de actividades, metas y ejecución presupuestal  a través de la realización de visitas de campo.</t>
  </si>
  <si>
    <t>% de proyectos apoyados en las convocatorias anuales con visitas de campo realizadas para verificación de ejecución.</t>
  </si>
  <si>
    <t>Formato de seguimiento para visitas de campo a proyectos diligenciados y firmados, registro fotográfico.</t>
  </si>
  <si>
    <t>No. de informes presentados por cada proponente</t>
  </si>
  <si>
    <t>1 anual</t>
  </si>
  <si>
    <t>2 anuales</t>
  </si>
  <si>
    <t>Informes presentados por los proponentes</t>
  </si>
  <si>
    <t>Secretaría de Cultura, Organizaciones culturales</t>
  </si>
  <si>
    <t>Batería de indicadores culturales establecida para la concertación departamental de proyectos</t>
  </si>
  <si>
    <t xml:space="preserve">Documento de indicadores culturales </t>
  </si>
  <si>
    <t>Secretaría de Cultura departamental, Consejo departamental de Cultura.</t>
  </si>
  <si>
    <t xml:space="preserve">Definición del cronograma de cada  convocatoria anual antes de finalizar la vigencia anterior, para garantizar una oportuna  difusión en cada uno de los municipios. </t>
  </si>
  <si>
    <t>Cronograma de convocatoria de concertación definido</t>
  </si>
  <si>
    <t>Cronograma elaborado y  publicado</t>
  </si>
  <si>
    <t>PLAN DE ACCIÓN  POLÍTICA Y/O PROGRAMA DEPARTAMENTAL DE CONCERTACIÓN DE ACTIVIDADES ARTÍSTICAS Y CULTURALES 2015-2023</t>
  </si>
  <si>
    <t>ACCIONES RECOMENDADAS</t>
  </si>
  <si>
    <t xml:space="preserve">LINEAS ESTRATEGICAS </t>
  </si>
  <si>
    <t>ESTRATEGIAS</t>
  </si>
  <si>
    <t>Socialización de las convocatorias públicas anuales de concertación de proyectos artísticos y culturales en los doce municipios del departamento del Quindío</t>
  </si>
  <si>
    <t>No. de municipios con socialización de las convocatorias públicas cada año</t>
  </si>
  <si>
    <t>Secretaría de Cultura departamental</t>
  </si>
  <si>
    <t>Resolución de apertura del proceso de convocatoria pública. Publicación en página web de la Gobernación del Quindío</t>
  </si>
  <si>
    <t>Difusión y promoción de las convocatorias públicas anuales del programa departamental de concertación de proyectos artísticos y culturales a través de medios escritos, radiales, televisivos, electrónicos, entre otros.</t>
  </si>
  <si>
    <t>Secretaría de Cultura, Instituciones de cultura municipales.</t>
  </si>
  <si>
    <t>Reportes Secretaría de Hacienda</t>
  </si>
  <si>
    <t>Gestión para la ampliación de la bolsa de recursos y el apoyo técnico de la concertación con entidades del sector público (secretarías y entidades descentralizadas de carácter departamental), empresa privada, sector educativo  y la cooperación internacional, buscando articulación de políticas sectoriales, Responsabilidad social empresarial y cooperación  para la concertación de aportes y apoyo a los procesos culturales en el departamento.</t>
  </si>
  <si>
    <t>No. talleres de capacitación,  sensibilización y acompañamiento a los municipios para estimular la creación de organizaciones culturales</t>
  </si>
  <si>
    <t xml:space="preserve">Creación de incentivos dentro de las convocatorias anuales de concertación para promover la presentación de proyectos que favorezcan a poblaciones rurales </t>
  </si>
  <si>
    <t>Convocatorias púlbicas anuales (Manual de concertación)</t>
  </si>
  <si>
    <t>Creación de incentivos dentro de las convocatorias anuales de concertación para promover la presentación de proyectos que favorezcan a poblaciones afrodescendientes.</t>
  </si>
  <si>
    <t>Creación de incentivos dentro de las convocatorias anuales de concertación para promover la presentación de proyectos que favorezcan a poblaciones indígenas</t>
  </si>
  <si>
    <t xml:space="preserve">Creación de incentivos dentro de las convocatorias anuales de concertación para promover la presentación de proyectos que favorezcan a poblaciones con capacidades especiales </t>
  </si>
  <si>
    <t>Equipo de trabajo conformado.</t>
  </si>
  <si>
    <t>Organización interna de la Secretaría de Cultura</t>
  </si>
  <si>
    <t xml:space="preserve">Creación de incentivos con puntajes adicionales para el proyecto mejor evaluado en el año en calidad, cumplimiento y generación de impactos con base a indicadores y medición cualitativa y cuantitativa de resultados. </t>
  </si>
  <si>
    <t>Acta de resultados de evaluación de impactos sobre proyectos ejecutados en el año.</t>
  </si>
  <si>
    <t xml:space="preserve">No. de entrega de recursos a proponentes apoyados </t>
  </si>
  <si>
    <t>Definición del Jurado o  Comité para la  Evaluación técnica y de contenido de cada uno de los proyectos presentados a la convocatoria.</t>
  </si>
  <si>
    <t>Establecimiento de los términos de la convocatoria anual siguiendo los líneamientos definidos para las convocatorias en el Programa departamental  a través del Manual de Concertación y de formato de presentación de proyectos, con definición de  reglas claras de participación, evaluación, selección y distribución equitativa de recursos.</t>
  </si>
  <si>
    <t xml:space="preserve">Secretaría de Cultura  Departamental </t>
  </si>
  <si>
    <t>Creación de incentivos para promover la   participación de municipios más rezagados de las convocatorias y del desarrollo del departamento</t>
  </si>
  <si>
    <t xml:space="preserve">Garantizar la coordinación general del Programa Departamental de Concertación </t>
  </si>
  <si>
    <t>No. de Manuales de concertación y formatos de presentación de proyectos establecidos y adoptados para cada convocatoria.</t>
  </si>
  <si>
    <t xml:space="preserve">Actas de reunión del Consejo de Cultura y de los Alcaldes Municipales con acuerdos de convocatoria.            Resolución de la Gobernación del Quindío de la Adopción del Manual de Concertación y del formato de presentación de proyectos. </t>
  </si>
  <si>
    <t xml:space="preserve">Secretaría de Cultura del Quindío en concertación con el Consejo Departamental de Cultura y Alcaldes Municipales.  Secretaría Jurídica del Departamento. </t>
  </si>
  <si>
    <t>Garantizar Convocatorias públicas abiertas anualmente para concertación de proyectos artísticos y culturales y publicadas en la página web de la Gobernación del Quindío</t>
  </si>
  <si>
    <t xml:space="preserve">Secretaría de Cultura del Quindío en concertación con Consejo Departamental de Cultura y los Alcaldes Municipales. Secretaría Jurídica del Departamento. </t>
  </si>
  <si>
    <t xml:space="preserve">Entrega de Recursos a  proponentes apoyados en las convocatorias anuales para la ejecución de los proyectos.  </t>
  </si>
  <si>
    <t>Secretaría de Cultura Departamental, Secretaría Jurídica, Secretaría de Hacienda.</t>
  </si>
  <si>
    <r>
      <t xml:space="preserve">No. </t>
    </r>
    <r>
      <rPr>
        <sz val="10"/>
        <rFont val="Calibri"/>
        <family val="2"/>
        <scheme val="minor"/>
      </rPr>
      <t>de aportes</t>
    </r>
    <r>
      <rPr>
        <sz val="10"/>
        <color rgb="FFFF0000"/>
        <rFont val="Calibri"/>
        <family val="2"/>
        <scheme val="minor"/>
      </rPr>
      <t xml:space="preserve"> </t>
    </r>
    <r>
      <rPr>
        <sz val="10"/>
        <rFont val="Calibri"/>
        <family val="2"/>
        <scheme val="minor"/>
      </rPr>
      <t>financieros</t>
    </r>
    <r>
      <rPr>
        <sz val="10"/>
        <color theme="1"/>
        <rFont val="Calibri"/>
        <family val="2"/>
        <scheme val="minor"/>
      </rPr>
      <t xml:space="preserve"> nuevos firmados para  ampliación  de la bolsa de recursos de concertación</t>
    </r>
  </si>
  <si>
    <t>No. de proyectos formulados y presentados a Agencias de la cooperación internacional para la gestión de recursos para la cultura en el departamento.</t>
  </si>
  <si>
    <t>Ampliación anual de los presupuestos destinados a la financiación de proyectos artísticos y culturales por parte de la Institucionalidad cultural del Departamento.</t>
  </si>
  <si>
    <t xml:space="preserve">Secretaría de Cultura,Secretaría de Hacienda. </t>
  </si>
  <si>
    <t xml:space="preserve">Desarrollo de convenios con el Ministerio de Cultura y/o  Instituciones de formación para fomentar y fortalecer las capacidades y competencias de artistas y gestores en la gestión cultural  </t>
  </si>
  <si>
    <t>No. de convenios suscritos con Mincultura y/o Instituciones de formación para la capacitación en gestión cultural.</t>
  </si>
  <si>
    <t>Secretaría de cultura, Gestores culturales, Ministerio de Cultura</t>
  </si>
  <si>
    <t xml:space="preserve">Realización de jornadas de capacitación en formulación de proyectos a gestores culturales en los 12 municipios del Quindío,  como soporte a las convocatorias anuales de concertación. </t>
  </si>
  <si>
    <t>No. de capacitaciones en formulación de proyectos culturales en los municipios del Quindío.</t>
  </si>
  <si>
    <t>Incentivo a la creación de organizaciones culturales en los municipios de Salento, Córdoba, Buenavista, Pijao y Génova  y otros, para garantizar mayor  participación en las convocatorias.</t>
  </si>
  <si>
    <t>Secretaría de Cultura, Instituciones de cultura de los municipio, Gestores culturales, Alcaldías municipales.</t>
  </si>
  <si>
    <t xml:space="preserve">No. de incentivos creados anualmente para favorecer la descentralización y la inclusión   de municipios alejados.  </t>
  </si>
  <si>
    <t>Secretaría de Cultura, Consejo departamental de cultura, municipios del Departamento.</t>
  </si>
  <si>
    <t>No. de incentivos creados anualmente en las convotorias  que beneficien proyectos para poblaciones rurales</t>
  </si>
  <si>
    <t>Secretaría de Cultura, Consejo departamental de Cultura, municipios del Departamento</t>
  </si>
  <si>
    <t>No. de incentivos creados anualmente en las convotorias  que beneficien proyectos para poblaciones afrodescendientes.</t>
  </si>
  <si>
    <t>Secretaría de Cultura, Consejo departamental de Cultura, municipios del departamento</t>
  </si>
  <si>
    <t>Secretaría de Cultura, Consejo departamental de Cultura, municipios.</t>
  </si>
  <si>
    <t>No. de incentivos creados anualmente en las convotorias  que beneficien proyectos para poblaciones capacidades especiales</t>
  </si>
  <si>
    <t>Conformación de un equipo de trabajo idóneo debidamente coordinado que desarrolle y ejecute el Programa de Concertación de Proyectos artísticos y culturales en sus diferentes etapas y lineamientos estratégicos.</t>
  </si>
  <si>
    <t xml:space="preserve">No. de incentivos en cada vigencia por cumplimiento, calidad y generación de impactos. </t>
  </si>
  <si>
    <r>
      <t>Información,</t>
    </r>
    <r>
      <rPr>
        <sz val="10"/>
        <color rgb="FF000000"/>
        <rFont val="Calibri"/>
        <family val="2"/>
        <scheme val="minor"/>
      </rPr>
      <t xml:space="preserve"> </t>
    </r>
    <r>
      <rPr>
        <b/>
        <sz val="10"/>
        <color rgb="FF000000"/>
        <rFont val="Calibri"/>
        <family val="2"/>
        <scheme val="minor"/>
      </rPr>
      <t>seguimiento y evaluación</t>
    </r>
  </si>
  <si>
    <t xml:space="preserve">Integración del proceso de concetación departamental al sistema de información cultural, con el suministro  de datos completos, claros y precisos de las diferentes etapas de la concertación (Convocatoria, registro de recepción de proyectos, evaluación, selección de proyectos apoyados, resultados finales)  </t>
  </si>
  <si>
    <t xml:space="preserve">Módulo de Concertación de proyectos creado al interior del sistema de información cultural </t>
  </si>
  <si>
    <t>Sistema de información cultural en funcionamiento</t>
  </si>
  <si>
    <t>Presentación de informes de avance  e informe final de cada uno de los proyectos apoyados</t>
  </si>
  <si>
    <t>Creación de indicadores culturales para la determinación de impactos y medición cualitativa y cuantitativa de los resultados.</t>
  </si>
  <si>
    <t>Secretaría de Cultura Departamental, Consejo departamental de Cultura, Alcaldes Municipales</t>
  </si>
  <si>
    <t xml:space="preserve">No. de piezas publicitarias en medios de comunicación  para  promoción y difusión de la convocatoria pública anual  </t>
  </si>
  <si>
    <t>piezas publicitarias generada</t>
  </si>
  <si>
    <t>META FÍSICA</t>
  </si>
  <si>
    <t>META ECONÓMICA</t>
  </si>
  <si>
    <t>ACCIONES Y/O ACTIVIDADES</t>
  </si>
  <si>
    <t>OBSERVACIONES</t>
  </si>
  <si>
    <t>PROGRAMADO</t>
  </si>
  <si>
    <t>EJECUTADO</t>
  </si>
  <si>
    <t>% CUMPLIMIENTO</t>
  </si>
  <si>
    <t xml:space="preserve">1. Documento con indicadores base  de seguimiento y evaluación actualizado a partir de  criterios particulares de la convocatoria y de percepción de beneficiarios, en términos cuantitativos.  </t>
  </si>
  <si>
    <t xml:space="preserve">    PROGRAMA DEPARTAMENTAL DE CONCERTACIÓN DE PROYECTOS   
ARTÍSTICOS Y CULTURALES 2015 - 2023</t>
  </si>
  <si>
    <t>LÍNEA ESTRATEGICA</t>
  </si>
  <si>
    <t>TOTAL INDICADORES</t>
  </si>
  <si>
    <t>TOTAL INDICADOES</t>
  </si>
  <si>
    <t>Información, seguimiento y evaluación</t>
  </si>
  <si>
    <t>%</t>
  </si>
  <si>
    <t>SATISFACTORIO</t>
  </si>
  <si>
    <t>BAJO</t>
  </si>
  <si>
    <t>META</t>
  </si>
  <si>
    <t>RECURSO</t>
  </si>
  <si>
    <t>META FÍSICA I TRIMESTRE ENERO - MARZO</t>
  </si>
  <si>
    <t>META FÍSICA II TRIMESTRE ABRIL - JUNIO</t>
  </si>
  <si>
    <t>META FÍSICA III TRIMESTRE JULIO - SEPTIEMBRE</t>
  </si>
  <si>
    <t>META FÍSICA III TRIMESTRE OCTUBRE - DICIEMBRE</t>
  </si>
  <si>
    <r>
      <t>1. Resoluciòn No.1574 de 2019</t>
    </r>
    <r>
      <rPr>
        <sz val="10"/>
        <color rgb="FFFF0000"/>
        <rFont val="Calibri"/>
        <family val="2"/>
        <scheme val="minor"/>
      </rPr>
      <t xml:space="preserve"> </t>
    </r>
    <r>
      <rPr>
        <sz val="10"/>
        <color theme="1"/>
        <rFont val="Calibri"/>
        <family val="2"/>
        <scheme val="minor"/>
      </rPr>
      <t xml:space="preserve">de apertura de la Convocatoria de Concertaciòn de proyectos 2019.
2. Publicaciòn de la convocatoria de concertaciòn de proyectos 2019 en la pag. Web de la Gobernaciòn del Quindìo, link de la Secretarìa de Cultura.  </t>
    </r>
  </si>
  <si>
    <t xml:space="preserve">1. Se expidio el CDP No.1425 de 2019 por valor de $20.000.000.oo de recursos ordinarios para ampliar la bolsa de concertación 2019. </t>
  </si>
  <si>
    <t xml:space="preserve">1.Se abriò convocatoria por valor de $940.000.000 (CDP No.1424 por $920.000.000 Estampilla Procultura  y CDP No.1425 por $20.000.000 RO). Se debe tener en cuenta que la convocatoria de concertaciòn 2019 se abriò con  recaudo de estampilla pro-cultura  de  recursos del balance 2018 y con la proyecciòn hasta el mes de noviembre 2019. </t>
  </si>
  <si>
    <t>1. definiciòn de puntajes adicionales   en la Covocatoriade concertaciòn de proyectos 2019, que corresponde a 5 puntos adicionales para proyectos presentados por municipios de la cordillera (Gènova, Buenavista, Pijao, Còrdoba y Salento).</t>
  </si>
  <si>
    <r>
      <t xml:space="preserve">1. Se abre en la convocatoria 2019 la  lìnea 6: Fortalecimiento Cultural a Contextos Poblacionales Específicos: dirigidos a pueblos indígenas, </t>
    </r>
    <r>
      <rPr>
        <b/>
        <sz val="10"/>
        <color theme="1"/>
        <rFont val="Calibri"/>
        <family val="2"/>
        <scheme val="minor"/>
      </rPr>
      <t>comunidades afrocolombianas</t>
    </r>
    <r>
      <rPr>
        <sz val="10"/>
        <color theme="1"/>
        <rFont val="Calibri"/>
        <family val="2"/>
        <scheme val="minor"/>
      </rPr>
      <t xml:space="preserve"> y al pueblo room o gitano con asiento en el Quindío.
2. definiciòn de puntajes adicionales   en la Covocatoriade concertaciòn de proyectos 2019, que corresponde a 5 puntos adicionales para proyectos presentados por </t>
    </r>
    <r>
      <rPr>
        <b/>
        <sz val="10"/>
        <color theme="1"/>
        <rFont val="Calibri"/>
        <family val="2"/>
        <scheme val="minor"/>
      </rPr>
      <t>poblaciones afrodescendientes.</t>
    </r>
    <r>
      <rPr>
        <sz val="10"/>
        <color theme="1"/>
        <rFont val="Calibri"/>
        <family val="2"/>
        <scheme val="minor"/>
      </rPr>
      <t xml:space="preserve"> </t>
    </r>
  </si>
  <si>
    <t>No. de incentivos creados anualmente en las convotorias  que beneficien proyectos para poblaciones indígenas</t>
  </si>
  <si>
    <r>
      <t xml:space="preserve">1. Se abre en la convocatoria 2019 la lìnea 6: Fortalecimiento Cultural a Contextos Poblacionales Específicos: dirigidos a </t>
    </r>
    <r>
      <rPr>
        <b/>
        <sz val="10"/>
        <color theme="1"/>
        <rFont val="Calibri"/>
        <family val="2"/>
        <scheme val="minor"/>
      </rPr>
      <t>pueblos indígenas</t>
    </r>
    <r>
      <rPr>
        <sz val="10"/>
        <color theme="1"/>
        <rFont val="Calibri"/>
        <family val="2"/>
        <scheme val="minor"/>
      </rPr>
      <t xml:space="preserve">, comunidades afrocolombianas y al pueblo room o gitano con asiento en el Quindío.
2. definiciòn de puntajes adicionales   en la Covocatoriade concertaciòn de proyectos 2019, que corresponde a 5 puntos adicionales para proyectos presentados por </t>
    </r>
    <r>
      <rPr>
        <b/>
        <sz val="10"/>
        <color theme="1"/>
        <rFont val="Calibri"/>
        <family val="2"/>
        <scheme val="minor"/>
      </rPr>
      <t>comunidades indígenas</t>
    </r>
    <r>
      <rPr>
        <sz val="10"/>
        <color theme="1"/>
        <rFont val="Calibri"/>
        <family val="2"/>
        <scheme val="minor"/>
      </rPr>
      <t xml:space="preserve">.  </t>
    </r>
  </si>
  <si>
    <r>
      <t>1. Se abre  en la convocatoria 2019 la  lìnea 7: Igualdad de Oportunidades Culturales para La Población en Condiciones de Vulnerabilidad que comprende proyectos de</t>
    </r>
    <r>
      <rPr>
        <b/>
        <sz val="10"/>
        <color theme="1"/>
        <rFont val="Calibri"/>
        <family val="2"/>
        <scheme val="minor"/>
      </rPr>
      <t xml:space="preserve"> población en situación de discapacidad</t>
    </r>
    <r>
      <rPr>
        <sz val="10"/>
        <color theme="1"/>
        <rFont val="Calibri"/>
        <family val="2"/>
        <scheme val="minor"/>
      </rPr>
      <t xml:space="preserve">. 
2. definiciòn de puntajes adicionales   en la Covocatoriade concertaciòn de proyectos 2019, que corresponde a 5 puntos adicionales para proyectos presentados por </t>
    </r>
    <r>
      <rPr>
        <b/>
        <sz val="10"/>
        <color theme="1"/>
        <rFont val="Calibri"/>
        <family val="2"/>
        <scheme val="minor"/>
      </rPr>
      <t>Población en situación de discapacidad.</t>
    </r>
  </si>
  <si>
    <r>
      <t xml:space="preserve">1. Se abre lìnea 7: Igualdad de Oportunidades Culturales para la Población en Condiciones de Vulnerabilidad que comprende proyectos de </t>
    </r>
    <r>
      <rPr>
        <b/>
        <sz val="10"/>
        <color theme="1"/>
        <rFont val="Calibri"/>
        <family val="2"/>
        <scheme val="minor"/>
      </rPr>
      <t xml:space="preserve">población rural (veredas y corregimientos) </t>
    </r>
    <r>
      <rPr>
        <sz val="10"/>
        <color theme="1"/>
        <rFont val="Calibri"/>
        <family val="2"/>
        <scheme val="minor"/>
      </rPr>
      <t xml:space="preserve">
2. definiciòn de puntajes adicionales   en la Covocatoriade concertaciòn de proyectos 2019, que corresponde a 5 puntos adicionales para proyectos presentados por </t>
    </r>
    <r>
      <rPr>
        <b/>
        <sz val="10"/>
        <color theme="1"/>
        <rFont val="Calibri"/>
        <family val="2"/>
        <scheme val="minor"/>
      </rPr>
      <t>poblaciones rurales.</t>
    </r>
  </si>
  <si>
    <t xml:space="preserve">1. Conformación de equipo  de profesionales técnicos y jurídicos responsable de los proceso de la convocatoria de Concertación 2019 (formulación de manuales, formularios de proyectos, evaluación técnico-jurídica, evaluación conceptual, publicación de resultados etc.)  </t>
  </si>
  <si>
    <t>1. Se otorga para la convocatoria 2019  puntaje adicional de 5 puntos a los dos (2) proyectos mejor evaluados en su ejecución en el año 2018. 
2. Informe general del proceso de seguimiento y evaluación de impactos de los proyectos apoyados y ejecutados entregago por los profesionales Pedro Pablo Briceño y Adriana Patricia Matiz, donde  se tiene los dos (2) Proyectos mejor evaluados en la convocatoria de Concertación 2018 ASOCIACIÓN AMIGOS DEL MUSEO DE ARTE - AMUSA (MUSEO, COMUNIDAD Y ARTISTAS DEL QUINDIO)  y CORPORACIÓN CULTURAL TURISTICA Y AMBIENTAL GUIARTE (NARRATIVAS DE LA MEMORIA CAFETERA 1).</t>
  </si>
  <si>
    <t xml:space="preserve">1. Se elaboró el cronograma de la convocatoria 2019 con las diferentes etapas del proceso y se publicaron en pag. Web de la Gobernación, link de Cultura. </t>
  </si>
  <si>
    <t xml:space="preserve">1. Socialización general de la Convocatoria de Concertaciòn en el municipio de Armenia (Sociedad de Mejoras Públicas), convocando a los 12 mpios. (21 de marzo de 2019). 
2. Socialización de la Convocatoria de concertaciòn  en el municipio de Calarcà (Casa de la Cultura). 
3. Socialización de la Convocatoria en los municipios a través de medios digitales,  con la Asociación de  Casas de cultura y con los consejos de áreas artísticas. </t>
  </si>
  <si>
    <t xml:space="preserve">1. Página de la Gobernación del Quindío, facebook de la Secretarìa de Cultura. 
3. Punto a parte </t>
  </si>
  <si>
    <r>
      <t>1. Acuerdos con las Alcaldìas Municipales - Casas de la Cultura para el proceso de Formaciòn Artìstica:       - Apoyar y Fortalecer procesos de formaciòn en teatro contratos 2019: No.856 (Jhonatan Magin) y No.925 (Jorge Eliecer Puerto), en los municipios de Gènova, Pijao, Calarcà, Montenegro, Quimbaya y  La Tebaida.
- Apoyar y fortalecer procesos de Formaciòn en Artes plàsticas Contratos 2019 No.869 (Ivan Dario Calvo) y No.855 (Edelmira Rubiano)   en los municipios de Buenavista, Circasia, Salento, Armenia, Còrdoba y Filandia.
2. Acuerdos con la Secretarìa de Educaciòn para</t>
    </r>
    <r>
      <rPr>
        <sz val="10"/>
        <rFont val="Calibri"/>
        <family val="2"/>
        <scheme val="minor"/>
      </rPr>
      <t xml:space="preserve"> el proyecto de Primarias Artìsticas en la Instituciones Educativas (En 2019, 16 contratos de prestación de servicios para profesores de primaria artística: No.692 Deiner Sergio, No.699 Jhon Larry Rodrìguez, No.689 Carlos Andrès Arcila, No.686 Jhon Alexander Lòpez, No.688 Daniela Betancourth, No.687 Daniela Miranda Henao, No.696 Carlos Enrique Cañon, No.756 Diego Alberto Palacio, No.691 Susan Paola Serna, No.702 Henry Arley Higuita, No.690 Natalia Restrepo, No.756 Jhon Alexander Arias, No.836 Daniel Felipe Aldana, No.866 Astrid Carolina Correa, No.891 Jenifer Berrio y No.892 Cristian Martìnez )</t>
    </r>
  </si>
  <si>
    <t xml:space="preserve">1. Formulaciòn del Manual de Concertaciòn de Proyectos Artìsticos y Culturales - Convocatoria 2019 y elaboraciòn y ajustes del Formato para presentaciòn de proyectos 2019. 
2. Convocatoria y reuniòn con los Alcaldes Municipales o sus delegados (Acta No.001 del 30 de enero de 2019)  y con el CDCu (Acta No.01 del 31 de enero de 2019 Reuniòn extraordinaria)  para elecciòn de los representantes al comitè de acompañamiento del proceso de concertaciòn 2019. 
3. Reuniones del Comitè de acompañamiento para socializaciòn, ajustes y aprobación  al Manual de la convocatoria concertaciòn  2019 y del formato, para la  publicación (Acta No.001 del 15 de febrero de 2019). </t>
  </si>
  <si>
    <r>
      <t>1. Proceso de la mìnima cuantìa, para selecciòn de la entidad que realizarà la evaluaciòn conceptual de proyectos.  
2. Se da apertura al proceso de mìnima cuantía No.038/19 para selección de la entidad en evaluación conceptual de concertacion 2019. 
3. Suscripción del contrato de consultoría No.008 de 2019 entre el Departamento del Quindío y la Instituciòn Universitaria EAM, para el proceso de jurados en evaluación conceptual de los proyectos presentados en la concertación 2019.  
2.</t>
    </r>
    <r>
      <rPr>
        <sz val="10"/>
        <rFont val="Calibri"/>
        <family val="2"/>
        <scheme val="minor"/>
      </rPr>
      <t xml:space="preserve"> Presentaciòn de hojas de vida de jur</t>
    </r>
    <r>
      <rPr>
        <sz val="10"/>
        <color theme="1"/>
        <rFont val="Calibri"/>
        <family val="2"/>
        <scheme val="minor"/>
      </rPr>
      <t>ados al comitè de acompañamiento de los procesos de Concertaciòn 2019 (2 delegados de alcaldes, 1 delegado CDCu y Secretario de Cultura), para revisiòn de cumplimiento de requisitos de idoneidad y aprobación.
3. Resoluciòn No.</t>
    </r>
    <r>
      <rPr>
        <sz val="10"/>
        <rFont val="Calibri"/>
        <family val="2"/>
        <scheme val="minor"/>
      </rPr>
      <t xml:space="preserve">4087 </t>
    </r>
    <r>
      <rPr>
        <sz val="10"/>
        <color theme="1"/>
        <rFont val="Calibri"/>
        <family val="2"/>
        <scheme val="minor"/>
      </rPr>
      <t xml:space="preserve">de 2019  de Reconocimiento de Equipo evaluador o jurado 2019. </t>
    </r>
  </si>
  <si>
    <t xml:space="preserve">1. Elaboraciòn y ajustes de matriz de recepciòn e identificaciòn de  proyectos presentados. 
2.  Elaboraciòn de matriz para la evaluaciòn de proyectos de acuerdo a criterios de evaluaciòn tècnico-jurìdicos y conceptual. 
3. Conformaciòn de comitè en la Secretarìa de Cultura para evaluaciòn tecnico-jurìdica de los proyectos presentados, elaboraciòn y publicaciòn de actas de evaluaciòn. 
4. Entrega de proyectos a grupo evaluador para evaluaciòn conceptual. 
5. Publicaciòn en la página web de la Gobernación link de Cultura de los resultados finales de evaluaciòn de contenidos. 
6. Elaboraciòn de Resoluciòn No.4362 de 2019 de reconocimiento de ganadores del proceso de la convocatoria de concertaciòn 2019 y publicaciòn en la pag. web.
 </t>
  </si>
  <si>
    <t xml:space="preserve">1. Legalizaciòn  de convenios con cada una de las organizaciones ganadoras. 2. Actas de supervisiòn primer desembolso de recursos. 
Nota: Desde el mes de junio se iniciò el proceso de elaboraciòn de convenios con las organizaciones ganadoras. </t>
  </si>
  <si>
    <t>No. de reuniones para la gestión de recursos con entidades del sector público, empresa privada, sector educativo en el departamento.</t>
  </si>
  <si>
    <r>
      <t xml:space="preserve">1. Reuniòn del Secretario de Cultura con la Ministra de Cultura, viceministros y directores para la Gestiòn de recursos. 
2. Reuniòn con la Universidad de Antioquia para gestiòn de recursos y para el proceso de Profesionalizaciòn de Artìstas.
3. Reuniòn con la Universidad Distrital en Bogotà para la gestiòn de recursos  y articulaciòn de acciones de formaciòn cultural.
4. Reuniòn con la Universidad Antonio Nariño sede principal en Bogotà, para la gestiòn de recursos para la cultura.
</t>
    </r>
    <r>
      <rPr>
        <sz val="10"/>
        <rFont val="Calibri"/>
        <family val="2"/>
        <scheme val="minor"/>
      </rPr>
      <t>5. Reuniòn del Secretario de Cultura con la Ministra de Educaciòn para gestiòn de recursos (planta temporal de personal de maestros de educaciòn artìstica. 
6. Reuniòn del Secretario de Cultura con las directivas del Banco de la Repùblica para gestiòn de recursos y propuesta de Biblioteca Departamental en la sede del actual Banco, donde funciona las oficinas de Museo del Oro Quimbaya de forma temporal.
7. Reuniòn del Secretario de Cultura con el Alcalde Muincipal de Armenia para gestiòn del lote para la construcciòn del Teatro Municipal donde se manifestò la disposiciòn de recursos de la Administraciòn Departameental  por Regalìas para construcciòn y dotaciòn del mismo.</t>
    </r>
  </si>
  <si>
    <t xml:space="preserve">1. El 13 de noviembre fue aprobado el proyecto de Profesionalizaciòn de Artìstas (mùsica, danza, teatro y artes visuales), en OCAD Eje Cafetero,  por el Sistema General de Regalìas. 
2. Presentaciòn del proyecto cultural denominado “Diseño y construcción de un centro público cultural integral para fomentar la generación y el disfrute de las artes en el departamento del Quindío” al programa Diversity of cultural expressions de la UNESCO.
3. Presentaciòn del proyecto de cooperación internacional denominado “Dotación de elementos artísticos y culturales para el programa de primarias artísticas del departamento del Quindío”  ante la organización European Cultural Foundation. </t>
  </si>
  <si>
    <t xml:space="preserve">1. Se  realizaron 38 talleres teòrico-pràcticos en la formulaciòn de proyectos en los doce municipios del Departamento, dirigidas a gestores culturales del departamento. Contrato de prestaciòn de servicios profesionales No.1900 de 2019.  Se desarrollò metodologìa y se coordinò con los municipios a travès de sus casas de cultura.  </t>
  </si>
  <si>
    <t>1. Pendiente definiciòn de agenda con Càmara de Comercio - Coordinaciòn de registros pùblicos, para  la realizaciòn de talleres en municipios del Departamento sobre  procedimiento de constituciòn y creaciòn de organizaciones.</t>
  </si>
  <si>
    <t xml:space="preserve">Se cuenta en la pagina web de la Gobernaciòn con un  link de Cultura que contiene un panel de navegaciòn donde se puede acceder a toda la informaciòn de Convocatorias dentro de las cuales se presenta la de Concertaciòn. </t>
  </si>
  <si>
    <t xml:space="preserve">1. Se contò con un equipo para el seguimiento y evaluaciòn de impacto de los proyectos, quienes realizaron  visitas de  campo a los 32  proyectos apoyados en la convocatoria de Concertación Departamental 2019, con presentación de informes parciales y  finales de seguimiento. Igualmente se realizò seguimiento a los 24 proyectos cofinanciados de la Concertaciòn Nacional 2019, con presentaciòn de informes finales.  Presentaciòn de informe final general del proceso de seguimiento y evaluaciòn de la convocatoria. </t>
  </si>
  <si>
    <t xml:space="preserve">1. Se elaboró por parte de la Secretaría de Cultura  el formato para la presentación de informes finales de proyectos 2019, los cuales fueron enviados a los correos electrònicos de cada una de las organizaciones ganadoras. 
2. Cada organización apoyada presentó dos informes de ejecución del proyecto a la Secretaría de Cultura: Un informe de avance y un informe final.  
</t>
  </si>
  <si>
    <t>CRÍTICO</t>
  </si>
  <si>
    <t>MEDIO</t>
  </si>
  <si>
    <t>SOBRESALIENTE</t>
  </si>
  <si>
    <t xml:space="preserve">META FÍSICA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</si>
</sst>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24">
    <font>
      <sz val="11"/>
      <color theme="1"/>
      <name val="Calibri"/>
      <family val="2"/>
      <scheme val="minor"/>
    </font>
    <font>
      <u/>
      <sz val="11"/>
      <color theme="10"/>
      <name val="Calibri"/>
      <family val="2"/>
      <scheme val="minor"/>
    </font>
    <font>
      <u/>
      <sz val="11"/>
      <color theme="11"/>
      <name val="Calibri"/>
      <family val="2"/>
      <scheme val="minor"/>
    </font>
    <font>
      <b/>
      <sz val="10"/>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sz val="10"/>
      <name val="Calibri"/>
      <family val="2"/>
      <scheme val="minor"/>
    </font>
    <font>
      <sz val="10"/>
      <color rgb="FFFF0000"/>
      <name val="Calibri"/>
      <family val="2"/>
      <scheme val="minor"/>
    </font>
    <font>
      <b/>
      <sz val="12"/>
      <name val="Calibri"/>
      <family val="2"/>
      <scheme val="minor"/>
    </font>
    <font>
      <b/>
      <sz val="10"/>
      <color theme="1"/>
      <name val="Calibri"/>
      <family val="2"/>
      <scheme val="minor"/>
    </font>
    <font>
      <sz val="11"/>
      <color theme="1"/>
      <name val="Calibri"/>
      <family val="2"/>
      <scheme val="minor"/>
    </font>
    <font>
      <b/>
      <sz val="9"/>
      <color theme="1"/>
      <name val="Arial  "/>
    </font>
    <font>
      <b/>
      <sz val="16"/>
      <color theme="1"/>
      <name val="Arial  "/>
    </font>
    <font>
      <b/>
      <sz val="8"/>
      <color theme="1"/>
      <name val="Calibri"/>
      <family val="2"/>
      <scheme val="minor"/>
    </font>
    <font>
      <sz val="10"/>
      <color theme="1"/>
      <name val="Arial  "/>
    </font>
    <font>
      <sz val="16"/>
      <color theme="1"/>
      <name val="Arial  "/>
    </font>
    <font>
      <sz val="8"/>
      <color theme="1"/>
      <name val="Arial  "/>
    </font>
    <font>
      <sz val="12"/>
      <color theme="1"/>
      <name val="Arial"/>
      <family val="2"/>
    </font>
    <font>
      <sz val="16"/>
      <color theme="1"/>
      <name val="Arial"/>
      <family val="2"/>
    </font>
    <font>
      <sz val="8"/>
      <color rgb="FF000000"/>
      <name val="Calibri"/>
      <family val="2"/>
      <scheme val="minor"/>
    </font>
    <font>
      <b/>
      <sz val="10"/>
      <color theme="1"/>
      <name val="Arial  "/>
    </font>
    <font>
      <sz val="12"/>
      <color rgb="FFFFFF00"/>
      <name val="Arial"/>
      <family val="2"/>
    </font>
    <font>
      <b/>
      <sz val="14"/>
      <color theme="1"/>
      <name val="Calibri"/>
      <family val="2"/>
      <scheme val="minor"/>
    </font>
  </fonts>
  <fills count="14">
    <fill>
      <patternFill patternType="none"/>
    </fill>
    <fill>
      <patternFill patternType="gray125"/>
    </fill>
    <fill>
      <patternFill patternType="solid">
        <fgColor rgb="FFFBE1ED"/>
        <bgColor indexed="64"/>
      </patternFill>
    </fill>
    <fill>
      <patternFill patternType="solid">
        <fgColor rgb="FFE3B0AF"/>
        <bgColor indexed="64"/>
      </patternFill>
    </fill>
    <fill>
      <patternFill patternType="solid">
        <fgColor theme="0"/>
        <bgColor indexed="64"/>
      </patternFill>
    </fill>
    <fill>
      <patternFill patternType="solid">
        <fgColor rgb="FF00B050"/>
        <bgColor indexed="64"/>
      </patternFill>
    </fill>
    <fill>
      <patternFill patternType="solid">
        <fgColor theme="2"/>
        <bgColor indexed="64"/>
      </patternFill>
    </fill>
    <fill>
      <patternFill patternType="solid">
        <fgColor rgb="FFFF0000"/>
        <bgColor indexed="64"/>
      </patternFill>
    </fill>
    <fill>
      <patternFill patternType="solid">
        <fgColor theme="9"/>
        <bgColor indexed="64"/>
      </patternFill>
    </fill>
    <fill>
      <patternFill patternType="solid">
        <fgColor rgb="FFFFFF00"/>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6" tint="0.59999389629810485"/>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auto="1"/>
      </top>
      <bottom style="thin">
        <color auto="1"/>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thin">
        <color auto="1"/>
      </left>
      <right/>
      <top style="thin">
        <color auto="1"/>
      </top>
      <bottom style="medium">
        <color auto="1"/>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auto="1"/>
      </left>
      <right style="thin">
        <color auto="1"/>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s>
  <cellStyleXfs count="7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164" fontId="11" fillId="0" borderId="0" applyFont="0" applyFill="0" applyBorder="0" applyAlignment="0" applyProtection="0"/>
    <xf numFmtId="9" fontId="11" fillId="0" borderId="0" applyFont="0" applyFill="0" applyBorder="0" applyAlignment="0" applyProtection="0"/>
  </cellStyleXfs>
  <cellXfs count="126">
    <xf numFmtId="0" fontId="0" fillId="0" borderId="0" xfId="0"/>
    <xf numFmtId="0" fontId="4" fillId="0" borderId="0" xfId="0" applyFont="1" applyFill="1" applyAlignment="1">
      <alignment horizontal="justify" vertical="top"/>
    </xf>
    <xf numFmtId="0" fontId="4" fillId="0" borderId="1" xfId="0" applyFont="1" applyFill="1" applyBorder="1" applyAlignment="1">
      <alignment horizontal="center" vertical="center"/>
    </xf>
    <xf numFmtId="0" fontId="4" fillId="0" borderId="1" xfId="0" applyFont="1" applyFill="1" applyBorder="1" applyAlignment="1">
      <alignment horizontal="justify" vertical="top"/>
    </xf>
    <xf numFmtId="9" fontId="4" fillId="0" borderId="1" xfId="0" applyNumberFormat="1" applyFont="1" applyFill="1" applyBorder="1" applyAlignment="1">
      <alignment horizontal="center" vertical="center"/>
    </xf>
    <xf numFmtId="0" fontId="4" fillId="0" borderId="1" xfId="0" applyFont="1" applyFill="1" applyBorder="1" applyAlignment="1">
      <alignment horizontal="justify" vertical="center" wrapText="1"/>
    </xf>
    <xf numFmtId="9" fontId="4" fillId="0" borderId="1" xfId="74" applyFont="1" applyFill="1" applyBorder="1" applyAlignment="1">
      <alignment horizontal="center" vertical="center"/>
    </xf>
    <xf numFmtId="0" fontId="4" fillId="4" borderId="1" xfId="0" applyFont="1" applyFill="1" applyBorder="1" applyAlignment="1">
      <alignment horizontal="center" vertical="center" wrapText="1"/>
    </xf>
    <xf numFmtId="9" fontId="4" fillId="4" borderId="1" xfId="0" applyNumberFormat="1" applyFont="1" applyFill="1" applyBorder="1" applyAlignment="1">
      <alignment horizontal="center" vertical="center" wrapText="1"/>
    </xf>
    <xf numFmtId="0" fontId="18" fillId="8" borderId="1" xfId="0" applyFont="1" applyFill="1" applyBorder="1" applyAlignment="1">
      <alignment horizontal="center" vertical="center" wrapText="1"/>
    </xf>
    <xf numFmtId="3" fontId="18" fillId="9" borderId="1" xfId="0" applyNumberFormat="1" applyFont="1" applyFill="1" applyBorder="1" applyAlignment="1">
      <alignment horizontal="center" vertical="center" wrapText="1"/>
    </xf>
    <xf numFmtId="0" fontId="18" fillId="10" borderId="1" xfId="74" applyNumberFormat="1" applyFont="1" applyFill="1" applyBorder="1" applyAlignment="1">
      <alignment horizontal="center" vertical="center" wrapText="1"/>
    </xf>
    <xf numFmtId="3" fontId="18" fillId="5" borderId="1" xfId="0" applyNumberFormat="1" applyFont="1" applyFill="1" applyBorder="1" applyAlignment="1">
      <alignment horizontal="center" vertical="center" wrapText="1"/>
    </xf>
    <xf numFmtId="0" fontId="20" fillId="0" borderId="1" xfId="0" applyFont="1" applyBorder="1" applyAlignment="1">
      <alignment horizontal="justify" vertical="center" wrapText="1"/>
    </xf>
    <xf numFmtId="3" fontId="19" fillId="11" borderId="16" xfId="74" applyNumberFormat="1" applyFont="1" applyFill="1" applyBorder="1" applyAlignment="1">
      <alignment horizontal="center" vertical="center" wrapText="1"/>
    </xf>
    <xf numFmtId="0" fontId="18" fillId="8" borderId="4" xfId="0" applyFont="1" applyFill="1" applyBorder="1" applyAlignment="1">
      <alignment horizontal="center" vertical="center" wrapText="1"/>
    </xf>
    <xf numFmtId="3" fontId="18" fillId="9" borderId="4" xfId="0" applyNumberFormat="1" applyFont="1" applyFill="1" applyBorder="1" applyAlignment="1">
      <alignment horizontal="center" vertical="center" wrapText="1"/>
    </xf>
    <xf numFmtId="0" fontId="18" fillId="10" borderId="4" xfId="74" applyNumberFormat="1" applyFont="1" applyFill="1" applyBorder="1" applyAlignment="1">
      <alignment horizontal="center" vertical="center" wrapText="1"/>
    </xf>
    <xf numFmtId="3" fontId="18" fillId="5" borderId="4" xfId="0" applyNumberFormat="1" applyFont="1" applyFill="1" applyBorder="1" applyAlignment="1">
      <alignment horizontal="center" vertical="center" wrapText="1"/>
    </xf>
    <xf numFmtId="0" fontId="20" fillId="0" borderId="13" xfId="0" applyFont="1" applyBorder="1" applyAlignment="1">
      <alignment horizontal="justify" vertical="center" wrapText="1"/>
    </xf>
    <xf numFmtId="0" fontId="16" fillId="11" borderId="1" xfId="0" applyFont="1" applyFill="1" applyBorder="1" applyAlignment="1">
      <alignment horizontal="center" vertical="center" wrapText="1"/>
    </xf>
    <xf numFmtId="0" fontId="0" fillId="0" borderId="1" xfId="0" applyBorder="1"/>
    <xf numFmtId="0" fontId="4" fillId="0" borderId="1" xfId="0" applyFont="1" applyFill="1" applyBorder="1" applyAlignment="1">
      <alignment horizontal="justify" vertical="center"/>
    </xf>
    <xf numFmtId="9" fontId="0" fillId="0" borderId="1" xfId="74" applyFont="1" applyBorder="1" applyAlignment="1">
      <alignment horizont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wrapText="1"/>
    </xf>
    <xf numFmtId="1" fontId="4" fillId="4" borderId="1" xfId="0" applyNumberFormat="1" applyFont="1" applyFill="1" applyBorder="1" applyAlignment="1">
      <alignment horizontal="center" vertical="center" wrapText="1"/>
    </xf>
    <xf numFmtId="9" fontId="4" fillId="4" borderId="1" xfId="0" applyNumberFormat="1" applyFont="1" applyFill="1" applyBorder="1" applyAlignment="1">
      <alignment horizontal="center" vertical="center"/>
    </xf>
    <xf numFmtId="0" fontId="4" fillId="4" borderId="3" xfId="0" applyFont="1" applyFill="1" applyBorder="1" applyAlignment="1">
      <alignment horizontal="justify" vertical="center" wrapText="1"/>
    </xf>
    <xf numFmtId="1" fontId="7" fillId="4" borderId="1" xfId="0" applyNumberFormat="1" applyFont="1" applyFill="1" applyBorder="1" applyAlignment="1">
      <alignment horizontal="center" vertical="center" wrapText="1"/>
    </xf>
    <xf numFmtId="0" fontId="4" fillId="4" borderId="2" xfId="0" applyFont="1" applyFill="1" applyBorder="1" applyAlignment="1">
      <alignment horizontal="center" vertical="center"/>
    </xf>
    <xf numFmtId="0" fontId="6" fillId="4" borderId="12" xfId="0" applyFont="1" applyFill="1" applyBorder="1" applyAlignment="1">
      <alignment horizontal="justify" vertical="center" wrapText="1"/>
    </xf>
    <xf numFmtId="0" fontId="4" fillId="4" borderId="12" xfId="0" applyFont="1" applyFill="1" applyBorder="1" applyAlignment="1">
      <alignment horizontal="justify" vertical="center" wrapText="1"/>
    </xf>
    <xf numFmtId="0" fontId="4" fillId="4" borderId="12" xfId="0" applyFont="1" applyFill="1" applyBorder="1" applyAlignment="1">
      <alignment horizontal="center" vertical="center"/>
    </xf>
    <xf numFmtId="0" fontId="4" fillId="4" borderId="14" xfId="0" applyFont="1" applyFill="1" applyBorder="1" applyAlignment="1">
      <alignment horizontal="center" vertical="center"/>
    </xf>
    <xf numFmtId="1" fontId="4" fillId="0" borderId="1" xfId="0" applyNumberFormat="1" applyFont="1" applyFill="1" applyBorder="1" applyAlignment="1">
      <alignment horizontal="center" vertical="center"/>
    </xf>
    <xf numFmtId="0" fontId="14" fillId="12" borderId="4" xfId="0" applyFont="1" applyFill="1" applyBorder="1" applyAlignment="1">
      <alignment horizontal="center" vertical="center" wrapText="1"/>
    </xf>
    <xf numFmtId="0" fontId="14" fillId="12" borderId="19"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1" fillId="11" borderId="1" xfId="0" applyFont="1" applyFill="1" applyBorder="1" applyAlignment="1">
      <alignment vertical="center" wrapText="1"/>
    </xf>
    <xf numFmtId="0" fontId="21" fillId="11"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4" fillId="4" borderId="2" xfId="0" applyFont="1" applyFill="1" applyBorder="1" applyAlignment="1">
      <alignment horizontal="justify" vertical="center" wrapText="1"/>
    </xf>
    <xf numFmtId="0" fontId="4" fillId="4" borderId="0" xfId="0" applyFont="1" applyFill="1" applyAlignment="1">
      <alignment horizontal="justify" vertical="center" wrapText="1"/>
    </xf>
    <xf numFmtId="0" fontId="4" fillId="4" borderId="13" xfId="0" applyFont="1" applyFill="1" applyBorder="1" applyAlignment="1">
      <alignment horizontal="center" vertical="center" wrapText="1"/>
    </xf>
    <xf numFmtId="1" fontId="4" fillId="4" borderId="6"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6" fillId="4" borderId="0" xfId="0" applyFont="1" applyFill="1" applyAlignment="1">
      <alignment horizontal="justify" vertical="center" wrapText="1"/>
    </xf>
    <xf numFmtId="0" fontId="10" fillId="13"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6" fillId="4" borderId="1" xfId="0" applyFont="1" applyFill="1" applyBorder="1" applyAlignment="1">
      <alignment horizontal="justify" vertical="center" wrapText="1"/>
    </xf>
    <xf numFmtId="0" fontId="10" fillId="13" borderId="1" xfId="0" applyFont="1" applyFill="1" applyBorder="1" applyAlignment="1">
      <alignment horizontal="center" vertical="center"/>
    </xf>
    <xf numFmtId="0" fontId="4" fillId="4" borderId="1" xfId="0" applyFont="1" applyFill="1" applyBorder="1" applyAlignment="1">
      <alignment horizontal="justify" vertical="center" wrapText="1"/>
    </xf>
    <xf numFmtId="0" fontId="19" fillId="11" borderId="19" xfId="74" applyNumberFormat="1"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1" xfId="0" applyFont="1" applyBorder="1" applyAlignment="1">
      <alignment horizontal="justify" vertical="center" wrapText="1"/>
    </xf>
    <xf numFmtId="0" fontId="4" fillId="4" borderId="1" xfId="0" applyFont="1" applyFill="1" applyBorder="1" applyAlignment="1">
      <alignment horizontal="justify" vertical="center" wrapText="1"/>
    </xf>
    <xf numFmtId="0" fontId="4" fillId="0" borderId="0" xfId="0" applyFont="1" applyFill="1" applyAlignment="1">
      <alignment horizontal="justify" vertical="center"/>
    </xf>
    <xf numFmtId="0" fontId="3" fillId="2" borderId="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5" fillId="4" borderId="1" xfId="0" applyFont="1" applyFill="1" applyBorder="1" applyAlignment="1">
      <alignment horizontal="justify" vertical="center" wrapText="1"/>
    </xf>
    <xf numFmtId="0" fontId="5" fillId="4" borderId="12" xfId="0" applyFont="1" applyFill="1" applyBorder="1" applyAlignment="1">
      <alignment horizontal="justify" vertical="center" wrapText="1"/>
    </xf>
    <xf numFmtId="0" fontId="6" fillId="4" borderId="1" xfId="0" applyFont="1" applyFill="1" applyBorder="1" applyAlignment="1">
      <alignment horizontal="justify" vertical="center" wrapText="1"/>
    </xf>
    <xf numFmtId="0" fontId="10" fillId="4" borderId="4" xfId="73" applyNumberFormat="1" applyFont="1" applyFill="1" applyBorder="1" applyAlignment="1">
      <alignment horizontal="center" vertical="center" wrapText="1"/>
    </xf>
    <xf numFmtId="0" fontId="10" fillId="4" borderId="7" xfId="73" applyNumberFormat="1" applyFont="1" applyFill="1" applyBorder="1" applyAlignment="1">
      <alignment horizontal="center" vertical="center" wrapText="1"/>
    </xf>
    <xf numFmtId="0" fontId="10" fillId="4" borderId="5" xfId="73" applyNumberFormat="1" applyFont="1" applyFill="1" applyBorder="1" applyAlignment="1">
      <alignment horizontal="center" vertical="center" wrapText="1"/>
    </xf>
    <xf numFmtId="0" fontId="5" fillId="4" borderId="4" xfId="0" applyFont="1" applyFill="1" applyBorder="1" applyAlignment="1">
      <alignment horizontal="justify" vertical="center" wrapText="1"/>
    </xf>
    <xf numFmtId="0" fontId="5" fillId="4" borderId="7" xfId="0" applyFont="1" applyFill="1" applyBorder="1" applyAlignment="1">
      <alignment horizontal="justify" vertical="center" wrapText="1"/>
    </xf>
    <xf numFmtId="0" fontId="6" fillId="4" borderId="4" xfId="0" applyNumberFormat="1" applyFont="1" applyFill="1" applyBorder="1" applyAlignment="1">
      <alignment horizontal="justify" vertical="center" wrapText="1"/>
    </xf>
    <xf numFmtId="0" fontId="6" fillId="4" borderId="7" xfId="0" applyNumberFormat="1" applyFont="1" applyFill="1" applyBorder="1" applyAlignment="1">
      <alignment horizontal="justify" vertical="center" wrapText="1"/>
    </xf>
    <xf numFmtId="0" fontId="6" fillId="4" borderId="5" xfId="0" applyNumberFormat="1" applyFont="1" applyFill="1" applyBorder="1" applyAlignment="1">
      <alignment horizontal="justify" vertical="center" wrapText="1"/>
    </xf>
    <xf numFmtId="10" fontId="10" fillId="4" borderId="4" xfId="74" applyNumberFormat="1" applyFont="1" applyFill="1" applyBorder="1" applyAlignment="1">
      <alignment vertical="center" wrapText="1"/>
    </xf>
    <xf numFmtId="10" fontId="10" fillId="4" borderId="7" xfId="74" applyNumberFormat="1" applyFont="1" applyFill="1" applyBorder="1" applyAlignment="1">
      <alignment vertical="center" wrapText="1"/>
    </xf>
    <xf numFmtId="10" fontId="10" fillId="4" borderId="5" xfId="74" applyNumberFormat="1" applyFont="1" applyFill="1" applyBorder="1" applyAlignment="1">
      <alignment vertical="center" wrapText="1"/>
    </xf>
    <xf numFmtId="0" fontId="6" fillId="4" borderId="4" xfId="0" applyFont="1" applyFill="1" applyBorder="1" applyAlignment="1">
      <alignment horizontal="justify" vertical="center" wrapText="1"/>
    </xf>
    <xf numFmtId="0" fontId="6" fillId="4" borderId="7" xfId="0" applyFont="1" applyFill="1" applyBorder="1" applyAlignment="1">
      <alignment horizontal="justify" vertical="center" wrapText="1"/>
    </xf>
    <xf numFmtId="0" fontId="4" fillId="4" borderId="4" xfId="0" applyFont="1" applyFill="1" applyBorder="1" applyAlignment="1">
      <alignment horizontal="justify" vertical="center" wrapText="1"/>
    </xf>
    <xf numFmtId="0" fontId="4" fillId="4" borderId="7" xfId="0" applyFont="1" applyFill="1" applyBorder="1" applyAlignment="1">
      <alignment horizontal="justify" vertical="center" wrapText="1"/>
    </xf>
    <xf numFmtId="0" fontId="4" fillId="4" borderId="5" xfId="0" applyFont="1" applyFill="1" applyBorder="1" applyAlignment="1">
      <alignment horizontal="justify" vertical="center" wrapText="1"/>
    </xf>
    <xf numFmtId="0" fontId="5" fillId="4" borderId="5" xfId="0" applyFont="1" applyFill="1" applyBorder="1" applyAlignment="1">
      <alignment horizontal="justify" vertical="center" wrapText="1"/>
    </xf>
    <xf numFmtId="0" fontId="6" fillId="4" borderId="5" xfId="0" applyFont="1" applyFill="1" applyBorder="1" applyAlignment="1">
      <alignment horizontal="justify" vertical="center" wrapText="1"/>
    </xf>
    <xf numFmtId="0" fontId="10" fillId="4" borderId="4"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9" fillId="3" borderId="9"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0" xfId="0" applyFont="1" applyFill="1" applyBorder="1" applyAlignment="1">
      <alignment horizontal="center" vertical="center"/>
    </xf>
    <xf numFmtId="0" fontId="10" fillId="13" borderId="1" xfId="0" applyFont="1" applyFill="1" applyBorder="1" applyAlignment="1">
      <alignment horizontal="center" vertical="center" wrapText="1"/>
    </xf>
    <xf numFmtId="0" fontId="10" fillId="13" borderId="1" xfId="0" applyFont="1" applyFill="1" applyBorder="1" applyAlignment="1">
      <alignment horizontal="justify" vertical="center" wrapText="1"/>
    </xf>
    <xf numFmtId="0" fontId="10" fillId="13" borderId="2" xfId="0" applyFont="1" applyFill="1" applyBorder="1" applyAlignment="1">
      <alignment horizontal="center" vertical="center" wrapText="1"/>
    </xf>
    <xf numFmtId="0" fontId="10" fillId="13" borderId="13" xfId="0" applyFont="1" applyFill="1" applyBorder="1" applyAlignment="1">
      <alignment horizontal="center" vertical="center" wrapText="1"/>
    </xf>
    <xf numFmtId="0" fontId="10" fillId="13" borderId="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7" fillId="0" borderId="4" xfId="0" applyFont="1" applyFill="1" applyBorder="1" applyAlignment="1">
      <alignment horizontal="justify" vertical="center" wrapText="1"/>
    </xf>
    <xf numFmtId="0" fontId="17" fillId="0" borderId="5" xfId="0" applyFont="1" applyFill="1" applyBorder="1" applyAlignment="1">
      <alignment horizontal="justify" vertical="center" wrapText="1"/>
    </xf>
    <xf numFmtId="0" fontId="10" fillId="12" borderId="5" xfId="0" applyFont="1" applyFill="1" applyBorder="1" applyAlignment="1">
      <alignment horizontal="center" vertical="center" wrapText="1"/>
    </xf>
    <xf numFmtId="0" fontId="15" fillId="0" borderId="20" xfId="0" applyFont="1" applyFill="1" applyBorder="1" applyAlignment="1">
      <alignment horizontal="center" vertical="center" textRotation="90" wrapText="1"/>
    </xf>
    <xf numFmtId="0" fontId="15" fillId="0" borderId="22" xfId="0" applyFont="1" applyFill="1" applyBorder="1" applyAlignment="1">
      <alignment horizontal="center" vertical="center" textRotation="90" wrapText="1"/>
    </xf>
    <xf numFmtId="0" fontId="15" fillId="0" borderId="25" xfId="0" applyFont="1" applyFill="1" applyBorder="1" applyAlignment="1">
      <alignment horizontal="center" vertical="center" textRotation="90" wrapText="1"/>
    </xf>
    <xf numFmtId="0" fontId="16" fillId="0" borderId="21" xfId="0" applyFont="1" applyFill="1" applyBorder="1" applyAlignment="1">
      <alignment horizontal="center" vertical="center" wrapText="1"/>
    </xf>
    <xf numFmtId="0" fontId="17" fillId="0" borderId="21" xfId="0" applyFont="1" applyFill="1" applyBorder="1" applyAlignment="1">
      <alignment horizontal="justify" vertical="center" wrapText="1"/>
    </xf>
    <xf numFmtId="0" fontId="17" fillId="0" borderId="7" xfId="0" applyFont="1" applyFill="1" applyBorder="1" applyAlignment="1">
      <alignment horizontal="justify" vertical="center" wrapText="1"/>
    </xf>
    <xf numFmtId="0" fontId="19" fillId="11" borderId="19" xfId="74" applyNumberFormat="1" applyFont="1" applyFill="1" applyBorder="1" applyAlignment="1">
      <alignment horizontal="center" vertical="center" wrapText="1"/>
    </xf>
    <xf numFmtId="0" fontId="19" fillId="11" borderId="23" xfId="74" applyNumberFormat="1" applyFont="1" applyFill="1" applyBorder="1" applyAlignment="1">
      <alignment horizontal="center" vertical="center" wrapText="1"/>
    </xf>
    <xf numFmtId="0" fontId="19" fillId="11" borderId="24" xfId="74" applyNumberFormat="1" applyFont="1" applyFill="1" applyBorder="1" applyAlignment="1">
      <alignment horizontal="center" vertical="center" wrapText="1"/>
    </xf>
    <xf numFmtId="0" fontId="3" fillId="6" borderId="27"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23" fillId="0" borderId="1" xfId="0" applyFont="1" applyBorder="1" applyAlignment="1">
      <alignment horizontal="center"/>
    </xf>
    <xf numFmtId="0" fontId="12" fillId="0" borderId="1" xfId="0" applyFont="1" applyBorder="1" applyAlignment="1">
      <alignment horizontal="center" vertical="center" wrapText="1"/>
    </xf>
    <xf numFmtId="0" fontId="15" fillId="0" borderId="4" xfId="0" applyFont="1" applyFill="1" applyBorder="1" applyAlignment="1">
      <alignment horizontal="center" vertical="center" textRotation="90" wrapText="1"/>
    </xf>
    <xf numFmtId="0" fontId="15" fillId="0" borderId="7" xfId="0" applyFont="1" applyFill="1" applyBorder="1" applyAlignment="1">
      <alignment horizontal="center" vertical="center" textRotation="90" wrapText="1"/>
    </xf>
    <xf numFmtId="0" fontId="20" fillId="0" borderId="4" xfId="0" applyFont="1" applyBorder="1" applyAlignment="1">
      <alignment horizontal="justify" vertical="center" wrapText="1"/>
    </xf>
    <xf numFmtId="0" fontId="20" fillId="0" borderId="5" xfId="0" applyFont="1" applyBorder="1" applyAlignment="1">
      <alignment horizontal="justify" vertical="center" wrapText="1"/>
    </xf>
    <xf numFmtId="0" fontId="15" fillId="0" borderId="5" xfId="0" applyFont="1" applyFill="1" applyBorder="1" applyAlignment="1">
      <alignment horizontal="center" vertical="center" textRotation="90" wrapText="1"/>
    </xf>
    <xf numFmtId="0" fontId="6" fillId="0" borderId="4" xfId="0" applyFont="1" applyBorder="1" applyAlignment="1">
      <alignment horizontal="justify" vertical="center" wrapText="1"/>
    </xf>
    <xf numFmtId="0" fontId="6" fillId="0" borderId="5" xfId="0" applyFont="1" applyBorder="1" applyAlignment="1">
      <alignment horizontal="justify" vertical="center" wrapText="1"/>
    </xf>
    <xf numFmtId="0" fontId="20" fillId="0" borderId="7" xfId="0" applyFont="1" applyBorder="1" applyAlignment="1">
      <alignment horizontal="justify" vertical="center" wrapText="1"/>
    </xf>
    <xf numFmtId="0" fontId="15" fillId="0" borderId="1" xfId="0" applyFont="1" applyFill="1" applyBorder="1" applyAlignment="1">
      <alignment horizontal="center" vertical="center" textRotation="90" wrapText="1"/>
    </xf>
  </cellXfs>
  <cellStyles count="7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Moneda" xfId="73" builtinId="4"/>
    <cellStyle name="Normal" xfId="0" builtinId="0"/>
    <cellStyle name="Porcentaje" xfId="74" builtinId="5"/>
  </cellStyles>
  <dxfs count="5">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E3B0AF"/>
      <color rgb="FFDA96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r>
              <a:rPr lang="es-CO" sz="1200"/>
              <a:t>META</a:t>
            </a:r>
            <a:r>
              <a:rPr lang="es-CO" sz="1200" baseline="0"/>
              <a:t> FÍSICA PROGRAMA DEPARTAMENTAL DE CONCERTACIÓN DE PROYECTOS ARTÍSTICOS Y CULTARALES 2015 - 2023</a:t>
            </a:r>
          </a:p>
          <a:p>
            <a:pPr>
              <a:defRPr sz="1200"/>
            </a:pPr>
            <a:r>
              <a:rPr lang="es-CO" sz="1200" baseline="0"/>
              <a:t>AÑO 2019</a:t>
            </a:r>
            <a:endParaRPr lang="es-CO" sz="1200"/>
          </a:p>
        </c:rich>
      </c:tx>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pieChart>
        <c:varyColors val="1"/>
        <c:ser>
          <c:idx val="0"/>
          <c:order val="0"/>
          <c:dPt>
            <c:idx val="0"/>
            <c:bubble3D val="0"/>
            <c:spPr>
              <a:solidFill>
                <a:srgbClr val="FF0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54B8-418A-A34F-BA5C3D3B4BDD}"/>
              </c:ext>
            </c:extLst>
          </c:dPt>
          <c:dPt>
            <c:idx val="1"/>
            <c:bubble3D val="0"/>
            <c:spPr>
              <a:solidFill>
                <a:srgbClr val="00B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54B8-418A-A34F-BA5C3D3B4BDD}"/>
              </c:ext>
            </c:extLst>
          </c:dPt>
          <c:dLbls>
            <c:dLbl>
              <c:idx val="0"/>
              <c:layout>
                <c:manualLayout>
                  <c:x val="0.16394400699912512"/>
                  <c:y val="6.1672681539807483E-2"/>
                </c:manualLayout>
              </c:layout>
              <c:spPr>
                <a:solidFill>
                  <a:srgbClr val="FF0000"/>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50" b="1" i="0" u="none" strike="noStrike" kern="1200" baseline="0">
                      <a:solidFill>
                        <a:schemeClr val="lt1"/>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650417760279965"/>
                      <c:h val="7.7037037037037029E-2"/>
                    </c:manualLayout>
                  </c15:layout>
                </c:ext>
                <c:ext xmlns:c16="http://schemas.microsoft.com/office/drawing/2014/chart" uri="{C3380CC4-5D6E-409C-BE32-E72D297353CC}">
                  <c16:uniqueId val="{00000001-54B8-418A-A34F-BA5C3D3B4BDD}"/>
                </c:ext>
              </c:extLst>
            </c:dLbl>
            <c:dLbl>
              <c:idx val="1"/>
              <c:layout>
                <c:manualLayout>
                  <c:x val="1.0936132983377078E-7"/>
                  <c:y val="-0.12037037037037036"/>
                </c:manualLayout>
              </c:layout>
              <c:spPr>
                <a:solidFill>
                  <a:srgbClr val="00B050"/>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50" b="1" i="0" u="none" strike="noStrike" kern="1200" baseline="0">
                      <a:solidFill>
                        <a:schemeClr val="lt1"/>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35194444444444439"/>
                      <c:h val="7.5972222222222219E-2"/>
                    </c:manualLayout>
                  </c15:layout>
                </c:ext>
                <c:ext xmlns:c16="http://schemas.microsoft.com/office/drawing/2014/chart" uri="{C3380CC4-5D6E-409C-BE32-E72D297353CC}">
                  <c16:uniqueId val="{00000003-54B8-418A-A34F-BA5C3D3B4BDD}"/>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lt1"/>
                    </a:solidFill>
                    <a:latin typeface="+mn-lt"/>
                    <a:ea typeface="+mn-ea"/>
                    <a:cs typeface="+mn-cs"/>
                  </a:defRPr>
                </a:pPr>
                <a:endParaRPr lang="es-CO"/>
              </a:p>
            </c:txPr>
            <c:dLblPos val="ctr"/>
            <c:showLegendKey val="0"/>
            <c:showVal val="1"/>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'[1]SEMF 2016-17-18-19'!$AC$4:$AG$4</c15:sqref>
                  </c15:fullRef>
                </c:ext>
              </c:extLst>
              <c:f>('[1]SEMF 2016-17-18-19'!$AC$4,'[1]SEMF 2016-17-18-19'!$AG$4)</c:f>
              <c:strCache>
                <c:ptCount val="2"/>
                <c:pt idx="0">
                  <c:v>CRÍTICO</c:v>
                </c:pt>
                <c:pt idx="1">
                  <c:v>SOBRESALIENTE</c:v>
                </c:pt>
              </c:strCache>
            </c:strRef>
          </c:cat>
          <c:val>
            <c:numRef>
              <c:extLst>
                <c:ext xmlns:c15="http://schemas.microsoft.com/office/drawing/2012/chart" uri="{02D57815-91ED-43cb-92C2-25804820EDAC}">
                  <c15:fullRef>
                    <c15:sqref>'[1]SEMF 2016-17-18-19'!$AC$32:$AG$32</c15:sqref>
                  </c15:fullRef>
                </c:ext>
              </c:extLst>
              <c:f>('[1]SEMF 2016-17-18-19'!$AC$32,'[1]SEMF 2016-17-18-19'!$AG$32)</c:f>
              <c:numCache>
                <c:formatCode>General</c:formatCode>
                <c:ptCount val="2"/>
                <c:pt idx="0">
                  <c:v>2</c:v>
                </c:pt>
                <c:pt idx="1">
                  <c:v>25</c:v>
                </c:pt>
              </c:numCache>
            </c:numRef>
          </c:val>
          <c:extLst>
            <c:ext xmlns:c15="http://schemas.microsoft.com/office/drawing/2012/chart" uri="{02D57815-91ED-43cb-92C2-25804820EDAC}">
              <c15:categoryFilterExceptions>
                <c15:categoryFilterException>
                  <c15:sqref>'[1]SEMF 2016-17-18-19'!$AE$32</c15:sqref>
                  <c15:spPr xmlns:c15="http://schemas.microsoft.com/office/drawing/2012/chart">
                    <a:solidFill>
                      <a:srgbClr val="FFFF00"/>
                    </a:solidFill>
                    <a:ln>
                      <a:noFill/>
                    </a:ln>
                    <a:effectLst>
                      <a:outerShdw blurRad="254000" sx="102000" sy="102000" algn="ctr" rotWithShape="0">
                        <a:prstClr val="black">
                          <a:alpha val="20000"/>
                        </a:prstClr>
                      </a:outerShdw>
                    </a:effectLst>
                  </c15:spPr>
                  <c15:bubble3D val="0"/>
                  <c15:dLbl>
                    <c:idx val="0"/>
                    <c:layout>
                      <c:manualLayout>
                        <c:x val="0.24274846894138222"/>
                        <c:y val="-0.11840952172645086"/>
                      </c:manualLayout>
                    </c:layout>
                    <c:spPr>
                      <a:solidFill>
                        <a:srgbClr val="FFFF00"/>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5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uri="{CE6537A1-D6FC-4f65-9D91-7224C49458BB}"/>
                      <c:ext xmlns:c16="http://schemas.microsoft.com/office/drawing/2014/chart" uri="{C3380CC4-5D6E-409C-BE32-E72D297353CC}">
                        <c16:uniqueId val="{00000005-D8B7-44E4-BACA-FAEBF755606F}"/>
                      </c:ext>
                    </c:extLst>
                  </c15:dLbl>
                </c15:categoryFilterException>
              </c15:categoryFilterExceptions>
            </c:ext>
            <c:ext xmlns:c16="http://schemas.microsoft.com/office/drawing/2014/chart" uri="{C3380CC4-5D6E-409C-BE32-E72D297353CC}">
              <c16:uniqueId val="{00000004-54B8-418A-A34F-BA5C3D3B4BDD}"/>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rtl="0">
            <a:defRPr sz="105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123827</xdr:colOff>
      <xdr:row>1</xdr:row>
      <xdr:rowOff>111222</xdr:rowOff>
    </xdr:from>
    <xdr:to>
      <xdr:col>1</xdr:col>
      <xdr:colOff>576263</xdr:colOff>
      <xdr:row>1</xdr:row>
      <xdr:rowOff>504825</xdr:rowOff>
    </xdr:to>
    <xdr:pic>
      <xdr:nvPicPr>
        <xdr:cNvPr id="2" name="Imagen 1" descr="C:\Users\AUXPLANEACION03\Desktop\Gobernacion_del_quindio.jpg">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7" y="311247"/>
          <a:ext cx="452436" cy="393603"/>
        </a:xfrm>
        <a:prstGeom prst="rect">
          <a:avLst/>
        </a:prstGeom>
        <a:noFill/>
        <a:ln>
          <a:noFill/>
        </a:ln>
      </xdr:spPr>
    </xdr:pic>
    <xdr:clientData/>
  </xdr:twoCellAnchor>
  <xdr:twoCellAnchor editAs="oneCell">
    <xdr:from>
      <xdr:col>1</xdr:col>
      <xdr:colOff>723900</xdr:colOff>
      <xdr:row>1</xdr:row>
      <xdr:rowOff>102394</xdr:rowOff>
    </xdr:from>
    <xdr:to>
      <xdr:col>2</xdr:col>
      <xdr:colOff>416718</xdr:colOff>
      <xdr:row>1</xdr:row>
      <xdr:rowOff>504825</xdr:rowOff>
    </xdr:to>
    <xdr:pic>
      <xdr:nvPicPr>
        <xdr:cNvPr id="3" name="Imagen 2" descr="C:\Users\AUXPLANEACION03\Desktop\Quindio.jpg">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5900" y="302419"/>
          <a:ext cx="740568" cy="402431"/>
        </a:xfrm>
        <a:prstGeom prst="rect">
          <a:avLst/>
        </a:prstGeom>
        <a:noFill/>
        <a:ln>
          <a:noFill/>
        </a:ln>
      </xdr:spPr>
    </xdr:pic>
    <xdr:clientData/>
  </xdr:twoCellAnchor>
  <xdr:twoCellAnchor editAs="oneCell">
    <xdr:from>
      <xdr:col>9</xdr:col>
      <xdr:colOff>28576</xdr:colOff>
      <xdr:row>1</xdr:row>
      <xdr:rowOff>123825</xdr:rowOff>
    </xdr:from>
    <xdr:to>
      <xdr:col>9</xdr:col>
      <xdr:colOff>752476</xdr:colOff>
      <xdr:row>1</xdr:row>
      <xdr:rowOff>590550</xdr:rowOff>
    </xdr:to>
    <xdr:pic>
      <xdr:nvPicPr>
        <xdr:cNvPr id="4" name="Imagen 3" descr="C:\Users\AUXPLANEACION14\Desktop\Quindio Si Para Ti.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01051" y="314325"/>
          <a:ext cx="723900" cy="466725"/>
        </a:xfrm>
        <a:prstGeom prst="rect">
          <a:avLst/>
        </a:prstGeom>
        <a:noFill/>
        <a:ln>
          <a:noFill/>
        </a:ln>
      </xdr:spPr>
    </xdr:pic>
    <xdr:clientData/>
  </xdr:twoCellAnchor>
  <xdr:twoCellAnchor>
    <xdr:from>
      <xdr:col>3</xdr:col>
      <xdr:colOff>0</xdr:colOff>
      <xdr:row>35</xdr:row>
      <xdr:rowOff>190499</xdr:rowOff>
    </xdr:from>
    <xdr:to>
      <xdr:col>8</xdr:col>
      <xdr:colOff>942975</xdr:colOff>
      <xdr:row>51</xdr:row>
      <xdr:rowOff>123824</xdr:rowOff>
    </xdr:to>
    <xdr:graphicFrame macro="">
      <xdr:nvGraphicFramePr>
        <xdr:cNvPr id="6" name="Gráfico 5">
          <a:extLst>
            <a:ext uri="{FF2B5EF4-FFF2-40B4-BE49-F238E27FC236}">
              <a16:creationId xmlns:a16="http://schemas.microsoft.com/office/drawing/2014/main" id="{D74EFAFE-F48B-4DD0-AF6E-8CDEAC880C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CERTACI&#211;N%202016-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CONCERTACION"/>
      <sheetName val="2016"/>
      <sheetName val="2017"/>
      <sheetName val="2018"/>
      <sheetName val="2019"/>
      <sheetName val="SEMF2016"/>
      <sheetName val="SEMF2017"/>
      <sheetName val="SEMF2018"/>
      <sheetName val="SEMF2019"/>
      <sheetName val="COMPILADO 2016-17-18-19"/>
      <sheetName val="SEMF 2016-17-18-19"/>
      <sheetName val="GRAF 2016-17-18-19"/>
      <sheetName val="GRAF2018"/>
      <sheetName val="indicadores critico 2019"/>
    </sheetNames>
    <sheetDataSet>
      <sheetData sheetId="0"/>
      <sheetData sheetId="1"/>
      <sheetData sheetId="2"/>
      <sheetData sheetId="3"/>
      <sheetData sheetId="4"/>
      <sheetData sheetId="5"/>
      <sheetData sheetId="6"/>
      <sheetData sheetId="7"/>
      <sheetData sheetId="8"/>
      <sheetData sheetId="9"/>
      <sheetData sheetId="10">
        <row r="4">
          <cell r="AC4" t="str">
            <v>CRÍTICO</v>
          </cell>
          <cell r="AD4" t="str">
            <v>BAJO</v>
          </cell>
          <cell r="AE4" t="str">
            <v>MEDIO</v>
          </cell>
          <cell r="AF4" t="str">
            <v>SATISFACTORIO</v>
          </cell>
          <cell r="AG4" t="str">
            <v>SOBRESALIENTE</v>
          </cell>
        </row>
        <row r="32">
          <cell r="AC32">
            <v>2</v>
          </cell>
          <cell r="AD32">
            <v>0</v>
          </cell>
          <cell r="AE32">
            <v>0</v>
          </cell>
          <cell r="AF32">
            <v>0</v>
          </cell>
          <cell r="AG32">
            <v>25</v>
          </cell>
        </row>
      </sheetData>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31"/>
  <sheetViews>
    <sheetView topLeftCell="M1" workbookViewId="0">
      <selection activeCell="X1" sqref="X1:X1048576"/>
    </sheetView>
  </sheetViews>
  <sheetFormatPr baseColWidth="10" defaultColWidth="10.85546875" defaultRowHeight="12.75"/>
  <cols>
    <col min="1" max="1" width="23.85546875" style="1" customWidth="1"/>
    <col min="2" max="2" width="19.85546875" style="1" customWidth="1"/>
    <col min="3" max="3" width="39" style="1" customWidth="1"/>
    <col min="4" max="4" width="8.28515625" style="1" customWidth="1"/>
    <col min="5" max="5" width="31.85546875" style="1" customWidth="1"/>
    <col min="6" max="6" width="11" style="1" customWidth="1"/>
    <col min="7" max="7" width="10.28515625" style="1" customWidth="1"/>
    <col min="8" max="8" width="36.7109375" style="1" customWidth="1"/>
    <col min="9" max="9" width="30.7109375" style="1" customWidth="1"/>
    <col min="10" max="11" width="10.85546875" style="1"/>
    <col min="12" max="12" width="19.85546875" style="1" bestFit="1" customWidth="1"/>
    <col min="13" max="15" width="10.85546875" style="1"/>
    <col min="16" max="18" width="15.7109375" style="1" customWidth="1"/>
    <col min="19" max="19" width="16.7109375" style="1" customWidth="1"/>
    <col min="20" max="20" width="15.7109375" style="1" customWidth="1"/>
    <col min="21" max="21" width="17.5703125" style="1" customWidth="1"/>
    <col min="22" max="23" width="17.7109375" style="1" customWidth="1"/>
    <col min="24" max="24" width="54.5703125" style="59" customWidth="1"/>
    <col min="25" max="25" width="34.85546875" style="1" customWidth="1"/>
    <col min="26" max="16384" width="10.85546875" style="1"/>
  </cols>
  <sheetData>
    <row r="1" spans="1:25" ht="13.5" thickBot="1"/>
    <row r="2" spans="1:25" ht="22.5" customHeight="1" thickBot="1">
      <c r="A2" s="86" t="s">
        <v>57</v>
      </c>
      <c r="B2" s="87"/>
      <c r="C2" s="87"/>
      <c r="D2" s="87"/>
      <c r="E2" s="87"/>
      <c r="F2" s="87"/>
      <c r="G2" s="87"/>
      <c r="H2" s="87"/>
      <c r="I2" s="88"/>
      <c r="J2" s="89">
        <v>2019</v>
      </c>
      <c r="K2" s="89"/>
      <c r="L2" s="89"/>
      <c r="M2" s="89"/>
      <c r="N2" s="89"/>
      <c r="O2" s="89"/>
      <c r="P2" s="89"/>
      <c r="Q2" s="89"/>
      <c r="R2" s="89"/>
      <c r="S2" s="89"/>
      <c r="T2" s="89"/>
      <c r="U2" s="89"/>
      <c r="V2" s="89"/>
      <c r="W2" s="89"/>
      <c r="X2" s="89"/>
      <c r="Y2" s="89"/>
    </row>
    <row r="3" spans="1:25" ht="36" customHeight="1" thickBot="1">
      <c r="A3" s="60" t="s">
        <v>59</v>
      </c>
      <c r="B3" s="60" t="s">
        <v>60</v>
      </c>
      <c r="C3" s="60" t="s">
        <v>58</v>
      </c>
      <c r="D3" s="60" t="s">
        <v>1</v>
      </c>
      <c r="E3" s="60" t="s">
        <v>0</v>
      </c>
      <c r="F3" s="94" t="s">
        <v>4</v>
      </c>
      <c r="G3" s="95"/>
      <c r="H3" s="60" t="s">
        <v>2</v>
      </c>
      <c r="I3" s="60" t="s">
        <v>3</v>
      </c>
      <c r="J3" s="91" t="s">
        <v>122</v>
      </c>
      <c r="K3" s="92"/>
      <c r="L3" s="93"/>
      <c r="M3" s="91" t="s">
        <v>123</v>
      </c>
      <c r="N3" s="92"/>
      <c r="O3" s="93"/>
      <c r="P3" s="89" t="s">
        <v>140</v>
      </c>
      <c r="Q3" s="89"/>
      <c r="R3" s="89" t="s">
        <v>141</v>
      </c>
      <c r="S3" s="89"/>
      <c r="T3" s="89" t="s">
        <v>142</v>
      </c>
      <c r="U3" s="89"/>
      <c r="V3" s="89" t="s">
        <v>143</v>
      </c>
      <c r="W3" s="89"/>
      <c r="X3" s="90" t="s">
        <v>124</v>
      </c>
      <c r="Y3" s="89" t="s">
        <v>125</v>
      </c>
    </row>
    <row r="4" spans="1:25" ht="39" customHeight="1" thickBot="1">
      <c r="A4" s="60"/>
      <c r="B4" s="60"/>
      <c r="C4" s="60"/>
      <c r="D4" s="60"/>
      <c r="E4" s="60"/>
      <c r="F4" s="51">
        <v>2019</v>
      </c>
      <c r="G4" s="51">
        <v>2023</v>
      </c>
      <c r="H4" s="60"/>
      <c r="I4" s="61"/>
      <c r="J4" s="50" t="s">
        <v>126</v>
      </c>
      <c r="K4" s="50" t="s">
        <v>127</v>
      </c>
      <c r="L4" s="50" t="s">
        <v>128</v>
      </c>
      <c r="M4" s="50" t="s">
        <v>126</v>
      </c>
      <c r="N4" s="50" t="s">
        <v>127</v>
      </c>
      <c r="O4" s="50" t="s">
        <v>128</v>
      </c>
      <c r="P4" s="53" t="s">
        <v>138</v>
      </c>
      <c r="Q4" s="53" t="s">
        <v>139</v>
      </c>
      <c r="R4" s="53" t="s">
        <v>138</v>
      </c>
      <c r="S4" s="53" t="s">
        <v>139</v>
      </c>
      <c r="T4" s="53" t="s">
        <v>138</v>
      </c>
      <c r="U4" s="53" t="s">
        <v>139</v>
      </c>
      <c r="V4" s="53" t="s">
        <v>138</v>
      </c>
      <c r="W4" s="53" t="s">
        <v>139</v>
      </c>
      <c r="X4" s="90"/>
      <c r="Y4" s="89"/>
    </row>
    <row r="5" spans="1:25" ht="171.75" customHeight="1">
      <c r="A5" s="68" t="s">
        <v>6</v>
      </c>
      <c r="B5" s="70" t="s">
        <v>18</v>
      </c>
      <c r="C5" s="54" t="s">
        <v>81</v>
      </c>
      <c r="D5" s="24">
        <v>1</v>
      </c>
      <c r="E5" s="54" t="s">
        <v>85</v>
      </c>
      <c r="F5" s="24">
        <v>4</v>
      </c>
      <c r="G5" s="24">
        <v>8</v>
      </c>
      <c r="H5" s="25" t="s">
        <v>86</v>
      </c>
      <c r="I5" s="7" t="s">
        <v>87</v>
      </c>
      <c r="J5" s="7">
        <v>1</v>
      </c>
      <c r="K5" s="7">
        <v>1</v>
      </c>
      <c r="L5" s="8">
        <v>1</v>
      </c>
      <c r="M5" s="65">
        <v>1439296102</v>
      </c>
      <c r="N5" s="83">
        <v>912362192.05999994</v>
      </c>
      <c r="O5" s="73">
        <v>0.63380000000000003</v>
      </c>
      <c r="P5" s="35">
        <v>1</v>
      </c>
      <c r="Q5" s="2"/>
      <c r="R5" s="4"/>
      <c r="S5" s="2"/>
      <c r="T5" s="4"/>
      <c r="U5" s="2"/>
      <c r="V5" s="4"/>
      <c r="W5" s="2"/>
      <c r="X5" s="58" t="s">
        <v>159</v>
      </c>
      <c r="Y5" s="3"/>
    </row>
    <row r="6" spans="1:25" ht="107.25" customHeight="1">
      <c r="A6" s="69"/>
      <c r="B6" s="71"/>
      <c r="C6" s="54" t="s">
        <v>88</v>
      </c>
      <c r="D6" s="7">
        <v>1</v>
      </c>
      <c r="E6" s="54" t="s">
        <v>19</v>
      </c>
      <c r="F6" s="7">
        <v>4</v>
      </c>
      <c r="G6" s="7">
        <v>8</v>
      </c>
      <c r="H6" s="25" t="s">
        <v>64</v>
      </c>
      <c r="I6" s="7" t="s">
        <v>20</v>
      </c>
      <c r="J6" s="2">
        <v>1</v>
      </c>
      <c r="K6" s="2">
        <v>1</v>
      </c>
      <c r="L6" s="4">
        <v>1</v>
      </c>
      <c r="M6" s="66"/>
      <c r="N6" s="84"/>
      <c r="O6" s="74"/>
      <c r="P6" s="2">
        <v>1</v>
      </c>
      <c r="Q6" s="3"/>
      <c r="R6" s="3"/>
      <c r="S6" s="3"/>
      <c r="T6" s="3"/>
      <c r="U6" s="3"/>
      <c r="V6" s="3"/>
      <c r="W6" s="3"/>
      <c r="X6" s="5" t="s">
        <v>144</v>
      </c>
      <c r="Y6" s="3"/>
    </row>
    <row r="7" spans="1:25" ht="261.75" customHeight="1">
      <c r="A7" s="69"/>
      <c r="B7" s="71"/>
      <c r="C7" s="54" t="s">
        <v>80</v>
      </c>
      <c r="D7" s="24">
        <v>1</v>
      </c>
      <c r="E7" s="54" t="s">
        <v>21</v>
      </c>
      <c r="F7" s="24">
        <v>4</v>
      </c>
      <c r="G7" s="24">
        <v>8</v>
      </c>
      <c r="H7" s="25" t="s">
        <v>22</v>
      </c>
      <c r="I7" s="7" t="s">
        <v>89</v>
      </c>
      <c r="J7" s="2">
        <v>1</v>
      </c>
      <c r="K7" s="2">
        <v>1</v>
      </c>
      <c r="L7" s="4">
        <v>1</v>
      </c>
      <c r="M7" s="66"/>
      <c r="N7" s="84"/>
      <c r="O7" s="74"/>
      <c r="P7" s="2">
        <v>0</v>
      </c>
      <c r="Q7" s="3"/>
      <c r="R7" s="2">
        <v>1</v>
      </c>
      <c r="S7" s="3"/>
      <c r="T7" s="3"/>
      <c r="U7" s="3"/>
      <c r="V7" s="3"/>
      <c r="W7" s="3"/>
      <c r="X7" s="5" t="s">
        <v>160</v>
      </c>
      <c r="Y7" s="3"/>
    </row>
    <row r="8" spans="1:25" ht="238.5" customHeight="1">
      <c r="A8" s="69"/>
      <c r="B8" s="71"/>
      <c r="C8" s="54" t="s">
        <v>26</v>
      </c>
      <c r="D8" s="7">
        <v>1</v>
      </c>
      <c r="E8" s="54" t="s">
        <v>23</v>
      </c>
      <c r="F8" s="7">
        <v>4</v>
      </c>
      <c r="G8" s="7">
        <v>8</v>
      </c>
      <c r="H8" s="25" t="s">
        <v>24</v>
      </c>
      <c r="I8" s="7" t="s">
        <v>25</v>
      </c>
      <c r="J8" s="2">
        <v>1</v>
      </c>
      <c r="K8" s="2">
        <v>1</v>
      </c>
      <c r="L8" s="4">
        <f>K8/J8</f>
        <v>1</v>
      </c>
      <c r="M8" s="66"/>
      <c r="N8" s="84"/>
      <c r="O8" s="74"/>
      <c r="P8" s="2"/>
      <c r="Q8" s="3"/>
      <c r="R8" s="2">
        <v>1</v>
      </c>
      <c r="S8" s="3"/>
      <c r="T8" s="3"/>
      <c r="U8" s="3"/>
      <c r="V8" s="3"/>
      <c r="W8" s="3"/>
      <c r="X8" s="5" t="s">
        <v>161</v>
      </c>
      <c r="Y8" s="3"/>
    </row>
    <row r="9" spans="1:25" ht="66" customHeight="1">
      <c r="A9" s="69"/>
      <c r="B9" s="72"/>
      <c r="C9" s="54" t="s">
        <v>90</v>
      </c>
      <c r="D9" s="7">
        <v>1</v>
      </c>
      <c r="E9" s="54" t="s">
        <v>79</v>
      </c>
      <c r="F9" s="7">
        <v>4</v>
      </c>
      <c r="G9" s="7">
        <v>8</v>
      </c>
      <c r="H9" s="25" t="s">
        <v>67</v>
      </c>
      <c r="I9" s="7" t="s">
        <v>91</v>
      </c>
      <c r="J9" s="2">
        <v>1</v>
      </c>
      <c r="K9" s="35">
        <v>1</v>
      </c>
      <c r="L9" s="4">
        <f>J9*K9</f>
        <v>1</v>
      </c>
      <c r="M9" s="66"/>
      <c r="N9" s="84"/>
      <c r="O9" s="74"/>
      <c r="P9" s="3"/>
      <c r="Q9" s="3"/>
      <c r="R9" s="3"/>
      <c r="S9" s="3"/>
      <c r="T9" s="2">
        <v>1</v>
      </c>
      <c r="U9" s="3"/>
      <c r="V9" s="3"/>
      <c r="W9" s="3"/>
      <c r="X9" s="5" t="s">
        <v>162</v>
      </c>
      <c r="Y9" s="3"/>
    </row>
    <row r="10" spans="1:25" ht="267.75">
      <c r="A10" s="69"/>
      <c r="B10" s="76" t="s">
        <v>7</v>
      </c>
      <c r="C10" s="78" t="s">
        <v>68</v>
      </c>
      <c r="D10" s="7">
        <v>0</v>
      </c>
      <c r="E10" s="54" t="s">
        <v>163</v>
      </c>
      <c r="F10" s="7">
        <v>15</v>
      </c>
      <c r="G10" s="7">
        <v>30</v>
      </c>
      <c r="H10" s="25" t="s">
        <v>27</v>
      </c>
      <c r="I10" s="7" t="s">
        <v>28</v>
      </c>
      <c r="J10" s="2">
        <v>6</v>
      </c>
      <c r="K10" s="2">
        <v>6</v>
      </c>
      <c r="L10" s="4">
        <f>K10/J10</f>
        <v>1</v>
      </c>
      <c r="M10" s="66"/>
      <c r="N10" s="84"/>
      <c r="O10" s="74"/>
      <c r="P10" s="2">
        <v>4</v>
      </c>
      <c r="Q10" s="3"/>
      <c r="R10" s="3"/>
      <c r="S10" s="3"/>
      <c r="T10" s="2">
        <v>1</v>
      </c>
      <c r="U10" s="2"/>
      <c r="V10" s="2">
        <v>1</v>
      </c>
      <c r="W10" s="3"/>
      <c r="X10" s="5" t="s">
        <v>164</v>
      </c>
      <c r="Y10" s="3"/>
    </row>
    <row r="11" spans="1:25" ht="66.95" customHeight="1">
      <c r="A11" s="69"/>
      <c r="B11" s="77"/>
      <c r="C11" s="79"/>
      <c r="D11" s="7">
        <v>0</v>
      </c>
      <c r="E11" s="44" t="s">
        <v>92</v>
      </c>
      <c r="F11" s="7">
        <v>6</v>
      </c>
      <c r="G11" s="7">
        <v>10</v>
      </c>
      <c r="H11" s="25" t="s">
        <v>31</v>
      </c>
      <c r="I11" s="7" t="s">
        <v>35</v>
      </c>
      <c r="J11" s="2">
        <v>1</v>
      </c>
      <c r="K11" s="2">
        <v>1</v>
      </c>
      <c r="L11" s="4">
        <f>K11/1</f>
        <v>1</v>
      </c>
      <c r="M11" s="66"/>
      <c r="N11" s="84"/>
      <c r="O11" s="74"/>
      <c r="P11" s="2">
        <v>1</v>
      </c>
      <c r="Q11" s="3"/>
      <c r="R11" s="3"/>
      <c r="S11" s="3"/>
      <c r="T11" s="3"/>
      <c r="U11" s="3"/>
      <c r="V11" s="3"/>
      <c r="W11" s="3"/>
      <c r="X11" s="22" t="s">
        <v>145</v>
      </c>
      <c r="Y11" s="3"/>
    </row>
    <row r="12" spans="1:25" ht="275.25" customHeight="1">
      <c r="A12" s="69"/>
      <c r="B12" s="77"/>
      <c r="C12" s="79"/>
      <c r="D12" s="24">
        <v>0</v>
      </c>
      <c r="E12" s="45" t="s">
        <v>30</v>
      </c>
      <c r="F12" s="24">
        <v>4</v>
      </c>
      <c r="G12" s="24">
        <v>8</v>
      </c>
      <c r="H12" s="25" t="s">
        <v>32</v>
      </c>
      <c r="I12" s="7" t="s">
        <v>36</v>
      </c>
      <c r="J12" s="2">
        <v>2</v>
      </c>
      <c r="K12" s="2">
        <v>2</v>
      </c>
      <c r="L12" s="4">
        <f>K12/J12</f>
        <v>1</v>
      </c>
      <c r="M12" s="66"/>
      <c r="N12" s="84"/>
      <c r="O12" s="74"/>
      <c r="P12" s="2">
        <v>2</v>
      </c>
      <c r="Q12" s="3"/>
      <c r="R12" s="3"/>
      <c r="S12" s="3"/>
      <c r="T12" s="3"/>
      <c r="U12" s="3"/>
      <c r="V12" s="3"/>
      <c r="W12" s="3"/>
      <c r="X12" s="5" t="s">
        <v>158</v>
      </c>
      <c r="Y12" s="3"/>
    </row>
    <row r="13" spans="1:25" ht="165.75">
      <c r="A13" s="69"/>
      <c r="B13" s="77"/>
      <c r="C13" s="80"/>
      <c r="D13" s="24">
        <v>0</v>
      </c>
      <c r="E13" s="54" t="s">
        <v>93</v>
      </c>
      <c r="F13" s="26">
        <v>3</v>
      </c>
      <c r="G13" s="26">
        <v>7</v>
      </c>
      <c r="H13" s="25" t="s">
        <v>34</v>
      </c>
      <c r="I13" s="7" t="s">
        <v>37</v>
      </c>
      <c r="J13" s="2">
        <v>2</v>
      </c>
      <c r="K13" s="2">
        <v>3</v>
      </c>
      <c r="L13" s="4">
        <f>K13/J13</f>
        <v>1.5</v>
      </c>
      <c r="M13" s="66"/>
      <c r="N13" s="84"/>
      <c r="O13" s="74"/>
      <c r="P13" s="3"/>
      <c r="Q13" s="3"/>
      <c r="R13" s="3"/>
      <c r="S13" s="3"/>
      <c r="T13" s="2">
        <v>1</v>
      </c>
      <c r="U13" s="3"/>
      <c r="V13" s="2">
        <v>2</v>
      </c>
      <c r="W13" s="3"/>
      <c r="X13" s="5" t="s">
        <v>165</v>
      </c>
      <c r="Y13" s="3"/>
    </row>
    <row r="14" spans="1:25" ht="106.5" customHeight="1">
      <c r="A14" s="69"/>
      <c r="B14" s="77"/>
      <c r="C14" s="54" t="s">
        <v>94</v>
      </c>
      <c r="D14" s="27">
        <v>0.46</v>
      </c>
      <c r="E14" s="54" t="s">
        <v>5</v>
      </c>
      <c r="F14" s="8">
        <v>0.7</v>
      </c>
      <c r="G14" s="8">
        <v>1</v>
      </c>
      <c r="H14" s="46" t="s">
        <v>33</v>
      </c>
      <c r="I14" s="7" t="s">
        <v>95</v>
      </c>
      <c r="J14" s="4">
        <v>0.85</v>
      </c>
      <c r="K14" s="4">
        <v>1.1000000000000001</v>
      </c>
      <c r="L14" s="4">
        <f>K14/J14</f>
        <v>1.2941176470588236</v>
      </c>
      <c r="M14" s="66"/>
      <c r="N14" s="84"/>
      <c r="O14" s="74"/>
      <c r="P14" s="3"/>
      <c r="Q14" s="3"/>
      <c r="R14" s="3"/>
      <c r="S14" s="3"/>
      <c r="T14" s="3"/>
      <c r="U14" s="3"/>
      <c r="V14" s="3"/>
      <c r="W14" s="3"/>
      <c r="X14" s="22" t="s">
        <v>146</v>
      </c>
      <c r="Y14" s="3"/>
    </row>
    <row r="15" spans="1:25" ht="69.75" customHeight="1">
      <c r="A15" s="68" t="s">
        <v>8</v>
      </c>
      <c r="B15" s="76" t="s">
        <v>9</v>
      </c>
      <c r="C15" s="54" t="s">
        <v>96</v>
      </c>
      <c r="D15" s="24">
        <v>0</v>
      </c>
      <c r="E15" s="44" t="s">
        <v>97</v>
      </c>
      <c r="F15" s="47">
        <v>2</v>
      </c>
      <c r="G15" s="47">
        <v>4</v>
      </c>
      <c r="H15" s="46" t="s">
        <v>38</v>
      </c>
      <c r="I15" s="7" t="s">
        <v>98</v>
      </c>
      <c r="J15" s="2">
        <v>1</v>
      </c>
      <c r="K15" s="2">
        <v>0</v>
      </c>
      <c r="L15" s="4">
        <v>0</v>
      </c>
      <c r="M15" s="66"/>
      <c r="N15" s="84"/>
      <c r="O15" s="74"/>
      <c r="P15" s="3"/>
      <c r="Q15" s="3"/>
      <c r="R15" s="3"/>
      <c r="S15" s="3"/>
      <c r="T15" s="2">
        <v>1</v>
      </c>
      <c r="U15" s="3"/>
      <c r="V15" s="3"/>
      <c r="W15" s="3"/>
      <c r="X15" s="22"/>
      <c r="Y15" s="3"/>
    </row>
    <row r="16" spans="1:25" ht="154.5" customHeight="1">
      <c r="A16" s="69"/>
      <c r="B16" s="82"/>
      <c r="C16" s="45" t="s">
        <v>99</v>
      </c>
      <c r="D16" s="24">
        <v>1</v>
      </c>
      <c r="E16" s="44" t="s">
        <v>100</v>
      </c>
      <c r="F16" s="47">
        <v>48</v>
      </c>
      <c r="G16" s="47">
        <v>96</v>
      </c>
      <c r="H16" s="46" t="s">
        <v>27</v>
      </c>
      <c r="I16" s="7" t="s">
        <v>39</v>
      </c>
      <c r="J16" s="2">
        <v>36</v>
      </c>
      <c r="K16" s="2">
        <v>38</v>
      </c>
      <c r="L16" s="6">
        <f>K16/J16</f>
        <v>1.0555555555555556</v>
      </c>
      <c r="M16" s="66"/>
      <c r="N16" s="84"/>
      <c r="O16" s="74"/>
      <c r="P16" s="3"/>
      <c r="Q16" s="3"/>
      <c r="R16" s="3"/>
      <c r="S16" s="3"/>
      <c r="T16" s="2">
        <v>36</v>
      </c>
      <c r="U16" s="3"/>
      <c r="V16" s="3"/>
      <c r="W16" s="3"/>
      <c r="X16" s="5" t="s">
        <v>166</v>
      </c>
      <c r="Y16" s="3"/>
    </row>
    <row r="17" spans="1:25" ht="90.75" customHeight="1">
      <c r="A17" s="69"/>
      <c r="B17" s="52" t="s">
        <v>10</v>
      </c>
      <c r="C17" s="28" t="s">
        <v>101</v>
      </c>
      <c r="D17" s="7">
        <v>0</v>
      </c>
      <c r="E17" s="44" t="s">
        <v>69</v>
      </c>
      <c r="F17" s="47">
        <v>20</v>
      </c>
      <c r="G17" s="47">
        <v>40</v>
      </c>
      <c r="H17" s="46" t="s">
        <v>27</v>
      </c>
      <c r="I17" s="7" t="s">
        <v>102</v>
      </c>
      <c r="J17" s="2">
        <v>9</v>
      </c>
      <c r="K17" s="2">
        <v>0</v>
      </c>
      <c r="L17" s="4">
        <v>0</v>
      </c>
      <c r="M17" s="66"/>
      <c r="N17" s="84"/>
      <c r="O17" s="74"/>
      <c r="P17" s="3"/>
      <c r="Q17" s="3"/>
      <c r="R17" s="3"/>
      <c r="S17" s="3"/>
      <c r="T17" s="2">
        <v>9</v>
      </c>
      <c r="U17" s="3"/>
      <c r="V17" s="3"/>
      <c r="W17" s="3"/>
      <c r="X17" s="22" t="s">
        <v>167</v>
      </c>
      <c r="Y17" s="3"/>
    </row>
    <row r="18" spans="1:25" ht="96" customHeight="1">
      <c r="A18" s="69"/>
      <c r="B18" s="76" t="s">
        <v>29</v>
      </c>
      <c r="C18" s="28" t="s">
        <v>83</v>
      </c>
      <c r="D18" s="7">
        <v>1</v>
      </c>
      <c r="E18" s="54" t="s">
        <v>103</v>
      </c>
      <c r="F18" s="26">
        <v>4</v>
      </c>
      <c r="G18" s="26">
        <v>8</v>
      </c>
      <c r="H18" s="25" t="s">
        <v>40</v>
      </c>
      <c r="I18" s="7" t="s">
        <v>104</v>
      </c>
      <c r="J18" s="2">
        <v>1</v>
      </c>
      <c r="K18" s="2">
        <v>1</v>
      </c>
      <c r="L18" s="4">
        <f t="shared" ref="L18:L24" si="0">K18/J18</f>
        <v>1</v>
      </c>
      <c r="M18" s="66"/>
      <c r="N18" s="84"/>
      <c r="O18" s="74"/>
      <c r="P18" s="2">
        <v>1</v>
      </c>
      <c r="Q18" s="3"/>
      <c r="R18" s="3"/>
      <c r="S18" s="3"/>
      <c r="T18" s="3"/>
      <c r="U18" s="3"/>
      <c r="V18" s="3"/>
      <c r="W18" s="3"/>
      <c r="X18" s="22" t="s">
        <v>147</v>
      </c>
      <c r="Y18" s="3"/>
    </row>
    <row r="19" spans="1:25" ht="150.75" customHeight="1">
      <c r="A19" s="69"/>
      <c r="B19" s="77"/>
      <c r="C19" s="28" t="s">
        <v>70</v>
      </c>
      <c r="D19" s="7">
        <v>0</v>
      </c>
      <c r="E19" s="54" t="s">
        <v>105</v>
      </c>
      <c r="F19" s="29">
        <v>4</v>
      </c>
      <c r="G19" s="29">
        <v>8</v>
      </c>
      <c r="H19" s="25" t="s">
        <v>71</v>
      </c>
      <c r="I19" s="7" t="s">
        <v>106</v>
      </c>
      <c r="J19" s="2">
        <v>1</v>
      </c>
      <c r="K19" s="2">
        <v>1</v>
      </c>
      <c r="L19" s="4">
        <f t="shared" si="0"/>
        <v>1</v>
      </c>
      <c r="M19" s="66"/>
      <c r="N19" s="84"/>
      <c r="O19" s="74"/>
      <c r="P19" s="2">
        <v>1</v>
      </c>
      <c r="Q19" s="3"/>
      <c r="R19" s="3"/>
      <c r="S19" s="3"/>
      <c r="T19" s="3"/>
      <c r="U19" s="3"/>
      <c r="V19" s="3"/>
      <c r="W19" s="3"/>
      <c r="X19" s="5" t="s">
        <v>152</v>
      </c>
      <c r="Y19" s="3"/>
    </row>
    <row r="20" spans="1:25" ht="176.25" customHeight="1">
      <c r="A20" s="69"/>
      <c r="B20" s="77"/>
      <c r="C20" s="28" t="s">
        <v>72</v>
      </c>
      <c r="D20" s="7">
        <v>1</v>
      </c>
      <c r="E20" s="54" t="s">
        <v>107</v>
      </c>
      <c r="F20" s="29">
        <v>4</v>
      </c>
      <c r="G20" s="29">
        <v>8</v>
      </c>
      <c r="H20" s="25" t="s">
        <v>71</v>
      </c>
      <c r="I20" s="7" t="s">
        <v>108</v>
      </c>
      <c r="J20" s="2">
        <v>1</v>
      </c>
      <c r="K20" s="2">
        <v>1</v>
      </c>
      <c r="L20" s="4">
        <f t="shared" si="0"/>
        <v>1</v>
      </c>
      <c r="M20" s="66"/>
      <c r="N20" s="84"/>
      <c r="O20" s="74"/>
      <c r="P20" s="2">
        <v>1</v>
      </c>
      <c r="Q20" s="3"/>
      <c r="R20" s="3"/>
      <c r="S20" s="3"/>
      <c r="T20" s="3"/>
      <c r="U20" s="3"/>
      <c r="V20" s="3"/>
      <c r="W20" s="3"/>
      <c r="X20" s="5" t="s">
        <v>148</v>
      </c>
      <c r="Y20" s="3"/>
    </row>
    <row r="21" spans="1:25" ht="177" customHeight="1">
      <c r="A21" s="69"/>
      <c r="B21" s="77"/>
      <c r="C21" s="28" t="s">
        <v>73</v>
      </c>
      <c r="D21" s="7">
        <v>1</v>
      </c>
      <c r="E21" s="54" t="s">
        <v>149</v>
      </c>
      <c r="F21" s="29">
        <v>4</v>
      </c>
      <c r="G21" s="29">
        <v>8</v>
      </c>
      <c r="H21" s="25" t="s">
        <v>71</v>
      </c>
      <c r="I21" s="7" t="s">
        <v>109</v>
      </c>
      <c r="J21" s="2">
        <v>1</v>
      </c>
      <c r="K21" s="2">
        <v>1</v>
      </c>
      <c r="L21" s="4">
        <f t="shared" si="0"/>
        <v>1</v>
      </c>
      <c r="M21" s="66"/>
      <c r="N21" s="84"/>
      <c r="O21" s="74"/>
      <c r="P21" s="2">
        <v>1</v>
      </c>
      <c r="Q21" s="3"/>
      <c r="R21" s="3"/>
      <c r="S21" s="3"/>
      <c r="T21" s="3"/>
      <c r="U21" s="3"/>
      <c r="V21" s="3"/>
      <c r="W21" s="3"/>
      <c r="X21" s="5" t="s">
        <v>150</v>
      </c>
      <c r="Y21" s="3"/>
    </row>
    <row r="22" spans="1:25" ht="162" customHeight="1">
      <c r="A22" s="69"/>
      <c r="B22" s="82"/>
      <c r="C22" s="28" t="s">
        <v>74</v>
      </c>
      <c r="D22" s="7">
        <v>1</v>
      </c>
      <c r="E22" s="54" t="s">
        <v>110</v>
      </c>
      <c r="F22" s="29">
        <v>4</v>
      </c>
      <c r="G22" s="29">
        <v>8</v>
      </c>
      <c r="H22" s="25" t="s">
        <v>71</v>
      </c>
      <c r="I22" s="7" t="s">
        <v>108</v>
      </c>
      <c r="J22" s="2">
        <v>1</v>
      </c>
      <c r="K22" s="2">
        <v>1</v>
      </c>
      <c r="L22" s="4">
        <f t="shared" si="0"/>
        <v>1</v>
      </c>
      <c r="M22" s="66"/>
      <c r="N22" s="84"/>
      <c r="O22" s="74"/>
      <c r="P22" s="2">
        <v>1</v>
      </c>
      <c r="Q22" s="3"/>
      <c r="R22" s="3"/>
      <c r="S22" s="3"/>
      <c r="T22" s="3"/>
      <c r="U22" s="3"/>
      <c r="V22" s="3"/>
      <c r="W22" s="3"/>
      <c r="X22" s="5" t="s">
        <v>151</v>
      </c>
      <c r="Y22" s="3"/>
    </row>
    <row r="23" spans="1:25" ht="120.75" customHeight="1">
      <c r="A23" s="69"/>
      <c r="B23" s="52" t="s">
        <v>84</v>
      </c>
      <c r="C23" s="28" t="s">
        <v>111</v>
      </c>
      <c r="D23" s="7">
        <v>0</v>
      </c>
      <c r="E23" s="54" t="s">
        <v>75</v>
      </c>
      <c r="F23" s="26">
        <v>1</v>
      </c>
      <c r="G23" s="26">
        <v>1</v>
      </c>
      <c r="H23" s="48" t="s">
        <v>76</v>
      </c>
      <c r="I23" s="7" t="s">
        <v>42</v>
      </c>
      <c r="J23" s="2">
        <v>1</v>
      </c>
      <c r="K23" s="2">
        <v>1</v>
      </c>
      <c r="L23" s="4">
        <f t="shared" si="0"/>
        <v>1</v>
      </c>
      <c r="M23" s="66"/>
      <c r="N23" s="84"/>
      <c r="O23" s="74"/>
      <c r="P23" s="2">
        <v>1</v>
      </c>
      <c r="Q23" s="3"/>
      <c r="R23" s="3"/>
      <c r="S23" s="3"/>
      <c r="T23" s="3"/>
      <c r="U23" s="3"/>
      <c r="V23" s="3"/>
      <c r="W23" s="3"/>
      <c r="X23" s="22" t="s">
        <v>153</v>
      </c>
      <c r="Y23" s="3"/>
    </row>
    <row r="24" spans="1:25" ht="202.5" customHeight="1">
      <c r="A24" s="81"/>
      <c r="B24" s="52" t="s">
        <v>11</v>
      </c>
      <c r="C24" s="49" t="s">
        <v>77</v>
      </c>
      <c r="D24" s="7">
        <v>0</v>
      </c>
      <c r="E24" s="54" t="s">
        <v>112</v>
      </c>
      <c r="F24" s="26">
        <v>4</v>
      </c>
      <c r="G24" s="26">
        <v>8</v>
      </c>
      <c r="H24" s="25" t="s">
        <v>78</v>
      </c>
      <c r="I24" s="7" t="s">
        <v>41</v>
      </c>
      <c r="J24" s="2">
        <v>1</v>
      </c>
      <c r="K24" s="2">
        <v>1</v>
      </c>
      <c r="L24" s="4">
        <f t="shared" si="0"/>
        <v>1</v>
      </c>
      <c r="M24" s="66"/>
      <c r="N24" s="84"/>
      <c r="O24" s="74"/>
      <c r="P24" s="2">
        <v>1</v>
      </c>
      <c r="Q24" s="3"/>
      <c r="R24" s="3"/>
      <c r="S24" s="3"/>
      <c r="T24" s="3"/>
      <c r="U24" s="3"/>
      <c r="V24" s="3"/>
      <c r="W24" s="3"/>
      <c r="X24" s="5" t="s">
        <v>154</v>
      </c>
      <c r="Y24" s="3"/>
    </row>
    <row r="25" spans="1:25" ht="102">
      <c r="A25" s="68" t="s">
        <v>113</v>
      </c>
      <c r="B25" s="52" t="s">
        <v>12</v>
      </c>
      <c r="C25" s="28" t="s">
        <v>114</v>
      </c>
      <c r="D25" s="7">
        <v>0</v>
      </c>
      <c r="E25" s="54" t="s">
        <v>115</v>
      </c>
      <c r="F25" s="26">
        <v>1</v>
      </c>
      <c r="G25" s="26">
        <v>1</v>
      </c>
      <c r="H25" s="25" t="s">
        <v>116</v>
      </c>
      <c r="I25" s="7" t="s">
        <v>25</v>
      </c>
      <c r="J25" s="2">
        <v>1</v>
      </c>
      <c r="K25" s="2">
        <v>0</v>
      </c>
      <c r="L25" s="4">
        <v>0</v>
      </c>
      <c r="M25" s="66"/>
      <c r="N25" s="84"/>
      <c r="O25" s="74"/>
      <c r="P25" s="3"/>
      <c r="Q25" s="3"/>
      <c r="R25" s="3"/>
      <c r="S25" s="3"/>
      <c r="T25" s="3"/>
      <c r="U25" s="3"/>
      <c r="V25" s="2">
        <v>1</v>
      </c>
      <c r="W25" s="3"/>
      <c r="X25" s="22"/>
      <c r="Y25" s="3" t="s">
        <v>168</v>
      </c>
    </row>
    <row r="26" spans="1:25" ht="165" customHeight="1">
      <c r="A26" s="69"/>
      <c r="B26" s="76" t="s">
        <v>13</v>
      </c>
      <c r="C26" s="54" t="s">
        <v>43</v>
      </c>
      <c r="D26" s="8">
        <v>0.2</v>
      </c>
      <c r="E26" s="54" t="s">
        <v>44</v>
      </c>
      <c r="F26" s="8">
        <v>1</v>
      </c>
      <c r="G26" s="8">
        <v>1</v>
      </c>
      <c r="H26" s="25" t="s">
        <v>45</v>
      </c>
      <c r="I26" s="7" t="s">
        <v>82</v>
      </c>
      <c r="J26" s="4">
        <v>1</v>
      </c>
      <c r="K26" s="4">
        <v>1</v>
      </c>
      <c r="L26" s="4">
        <f t="shared" ref="L26:L31" si="1">K26/J26</f>
        <v>1</v>
      </c>
      <c r="M26" s="66"/>
      <c r="N26" s="84"/>
      <c r="O26" s="74"/>
      <c r="P26" s="3"/>
      <c r="Q26" s="3"/>
      <c r="R26" s="3"/>
      <c r="S26" s="3"/>
      <c r="T26" s="4">
        <v>0.5</v>
      </c>
      <c r="U26" s="3"/>
      <c r="V26" s="4">
        <v>0.5</v>
      </c>
      <c r="W26" s="3"/>
      <c r="X26" s="22" t="s">
        <v>169</v>
      </c>
      <c r="Y26" s="3"/>
    </row>
    <row r="27" spans="1:25" ht="148.5" customHeight="1">
      <c r="A27" s="69"/>
      <c r="B27" s="77"/>
      <c r="C27" s="54" t="s">
        <v>117</v>
      </c>
      <c r="D27" s="7" t="s">
        <v>47</v>
      </c>
      <c r="E27" s="54" t="s">
        <v>46</v>
      </c>
      <c r="F27" s="7" t="s">
        <v>48</v>
      </c>
      <c r="G27" s="7" t="s">
        <v>48</v>
      </c>
      <c r="H27" s="25" t="s">
        <v>49</v>
      </c>
      <c r="I27" s="7" t="s">
        <v>50</v>
      </c>
      <c r="J27" s="2">
        <v>2</v>
      </c>
      <c r="K27" s="2">
        <v>2</v>
      </c>
      <c r="L27" s="4">
        <f t="shared" si="1"/>
        <v>1</v>
      </c>
      <c r="M27" s="66"/>
      <c r="N27" s="84"/>
      <c r="O27" s="74"/>
      <c r="P27" s="3"/>
      <c r="Q27" s="3"/>
      <c r="R27" s="3"/>
      <c r="S27" s="3"/>
      <c r="T27" s="2">
        <v>1</v>
      </c>
      <c r="U27" s="3"/>
      <c r="V27" s="2">
        <v>1</v>
      </c>
      <c r="W27" s="3"/>
      <c r="X27" s="5" t="s">
        <v>170</v>
      </c>
      <c r="Y27" s="3"/>
    </row>
    <row r="28" spans="1:25" ht="84" customHeight="1">
      <c r="A28" s="69"/>
      <c r="B28" s="52" t="s">
        <v>14</v>
      </c>
      <c r="C28" s="54" t="s">
        <v>118</v>
      </c>
      <c r="D28" s="24">
        <v>0</v>
      </c>
      <c r="E28" s="54" t="s">
        <v>51</v>
      </c>
      <c r="F28" s="24">
        <v>1</v>
      </c>
      <c r="G28" s="24">
        <v>1</v>
      </c>
      <c r="H28" s="30" t="s">
        <v>52</v>
      </c>
      <c r="I28" s="24" t="s">
        <v>53</v>
      </c>
      <c r="J28" s="2">
        <v>1</v>
      </c>
      <c r="K28" s="2">
        <v>1</v>
      </c>
      <c r="L28" s="6">
        <f t="shared" si="1"/>
        <v>1</v>
      </c>
      <c r="M28" s="66"/>
      <c r="N28" s="84"/>
      <c r="O28" s="74"/>
      <c r="P28" s="3"/>
      <c r="Q28" s="3"/>
      <c r="R28" s="3"/>
      <c r="S28" s="3"/>
      <c r="T28" s="2">
        <v>1</v>
      </c>
      <c r="U28" s="3"/>
      <c r="V28" s="3"/>
      <c r="W28" s="3"/>
      <c r="X28" s="22" t="s">
        <v>129</v>
      </c>
      <c r="Y28" s="3"/>
    </row>
    <row r="29" spans="1:25" ht="70.5" customHeight="1">
      <c r="A29" s="62" t="s">
        <v>15</v>
      </c>
      <c r="B29" s="64" t="s">
        <v>16</v>
      </c>
      <c r="C29" s="54" t="s">
        <v>54</v>
      </c>
      <c r="D29" s="24">
        <v>0</v>
      </c>
      <c r="E29" s="54" t="s">
        <v>55</v>
      </c>
      <c r="F29" s="24">
        <v>4</v>
      </c>
      <c r="G29" s="24">
        <v>8</v>
      </c>
      <c r="H29" s="30" t="s">
        <v>56</v>
      </c>
      <c r="I29" s="24" t="s">
        <v>119</v>
      </c>
      <c r="J29" s="2">
        <v>1</v>
      </c>
      <c r="K29" s="2">
        <v>1</v>
      </c>
      <c r="L29" s="4">
        <f t="shared" si="1"/>
        <v>1</v>
      </c>
      <c r="M29" s="66"/>
      <c r="N29" s="84"/>
      <c r="O29" s="74"/>
      <c r="P29" s="2">
        <v>1</v>
      </c>
      <c r="Q29" s="3"/>
      <c r="R29" s="3"/>
      <c r="S29" s="3"/>
      <c r="T29" s="3"/>
      <c r="U29" s="3"/>
      <c r="V29" s="3"/>
      <c r="W29" s="3"/>
      <c r="X29" s="22" t="s">
        <v>155</v>
      </c>
      <c r="Y29" s="3"/>
    </row>
    <row r="30" spans="1:25" ht="126.75" customHeight="1">
      <c r="A30" s="62"/>
      <c r="B30" s="64"/>
      <c r="C30" s="54" t="s">
        <v>61</v>
      </c>
      <c r="D30" s="24">
        <v>1</v>
      </c>
      <c r="E30" s="54" t="s">
        <v>62</v>
      </c>
      <c r="F30" s="24">
        <v>12</v>
      </c>
      <c r="G30" s="24">
        <v>12</v>
      </c>
      <c r="H30" s="25" t="s">
        <v>27</v>
      </c>
      <c r="I30" s="7" t="s">
        <v>63</v>
      </c>
      <c r="J30" s="2">
        <v>12</v>
      </c>
      <c r="K30" s="2">
        <v>12</v>
      </c>
      <c r="L30" s="4">
        <f t="shared" si="1"/>
        <v>1</v>
      </c>
      <c r="M30" s="66"/>
      <c r="N30" s="84"/>
      <c r="O30" s="74"/>
      <c r="P30" s="2">
        <v>1</v>
      </c>
      <c r="Q30" s="3"/>
      <c r="R30" s="3"/>
      <c r="S30" s="3"/>
      <c r="T30" s="3"/>
      <c r="U30" s="3"/>
      <c r="V30" s="3"/>
      <c r="W30" s="3"/>
      <c r="X30" s="5" t="s">
        <v>156</v>
      </c>
      <c r="Y30" s="3"/>
    </row>
    <row r="31" spans="1:25" ht="78.75" customHeight="1" thickBot="1">
      <c r="A31" s="63"/>
      <c r="B31" s="31" t="s">
        <v>17</v>
      </c>
      <c r="C31" s="32" t="s">
        <v>65</v>
      </c>
      <c r="D31" s="33">
        <v>0</v>
      </c>
      <c r="E31" s="32" t="s">
        <v>120</v>
      </c>
      <c r="F31" s="33">
        <v>6</v>
      </c>
      <c r="G31" s="33">
        <v>12</v>
      </c>
      <c r="H31" s="34" t="s">
        <v>121</v>
      </c>
      <c r="I31" s="7" t="s">
        <v>66</v>
      </c>
      <c r="J31" s="2">
        <v>2</v>
      </c>
      <c r="K31" s="2">
        <v>2</v>
      </c>
      <c r="L31" s="4">
        <f t="shared" si="1"/>
        <v>1</v>
      </c>
      <c r="M31" s="67"/>
      <c r="N31" s="85"/>
      <c r="O31" s="75"/>
      <c r="P31" s="2">
        <v>2</v>
      </c>
      <c r="Q31" s="3"/>
      <c r="R31" s="3"/>
      <c r="S31" s="3"/>
      <c r="T31" s="3"/>
      <c r="U31" s="3"/>
      <c r="V31" s="3"/>
      <c r="W31" s="3"/>
      <c r="X31" s="5" t="s">
        <v>157</v>
      </c>
      <c r="Y31" s="3"/>
    </row>
  </sheetData>
  <mergeCells count="32">
    <mergeCell ref="A2:I2"/>
    <mergeCell ref="J2:Y2"/>
    <mergeCell ref="A3:A4"/>
    <mergeCell ref="B3:B4"/>
    <mergeCell ref="C3:C4"/>
    <mergeCell ref="D3:D4"/>
    <mergeCell ref="E3:E4"/>
    <mergeCell ref="V3:W3"/>
    <mergeCell ref="X3:X4"/>
    <mergeCell ref="Y3:Y4"/>
    <mergeCell ref="R3:S3"/>
    <mergeCell ref="T3:U3"/>
    <mergeCell ref="J3:L3"/>
    <mergeCell ref="M3:O3"/>
    <mergeCell ref="P3:Q3"/>
    <mergeCell ref="F3:G3"/>
    <mergeCell ref="O5:O31"/>
    <mergeCell ref="B10:B14"/>
    <mergeCell ref="C10:C13"/>
    <mergeCell ref="A15:A24"/>
    <mergeCell ref="B15:B16"/>
    <mergeCell ref="B18:B22"/>
    <mergeCell ref="A25:A28"/>
    <mergeCell ref="B26:B27"/>
    <mergeCell ref="N5:N31"/>
    <mergeCell ref="H3:H4"/>
    <mergeCell ref="I3:I4"/>
    <mergeCell ref="A29:A31"/>
    <mergeCell ref="B29:B30"/>
    <mergeCell ref="M5:M31"/>
    <mergeCell ref="A5:A14"/>
    <mergeCell ref="B5:B9"/>
  </mergeCells>
  <conditionalFormatting sqref="L5:L31">
    <cfRule type="cellIs" dxfId="4" priority="1" operator="greaterThanOrEqual">
      <formula>0.8</formula>
    </cfRule>
    <cfRule type="cellIs" dxfId="3" priority="2" operator="between">
      <formula>0.7</formula>
      <formula>0.79</formula>
    </cfRule>
    <cfRule type="cellIs" dxfId="2" priority="3" operator="between">
      <formula>0.6</formula>
      <formula>0.69</formula>
    </cfRule>
    <cfRule type="cellIs" dxfId="1" priority="4" operator="between">
      <formula>0.4</formula>
      <formula>0.59</formula>
    </cfRule>
    <cfRule type="cellIs" dxfId="0" priority="5" operator="lessThanOrEqual">
      <formula>0.39</formula>
    </cfRule>
  </conditionalFormatting>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J33"/>
  <sheetViews>
    <sheetView tabSelected="1" workbookViewId="0">
      <selection activeCell="P11" sqref="P11"/>
    </sheetView>
  </sheetViews>
  <sheetFormatPr baseColWidth="10" defaultRowHeight="15"/>
  <cols>
    <col min="2" max="2" width="15.7109375" customWidth="1"/>
    <col min="4" max="4" width="15" customWidth="1"/>
    <col min="8" max="9" width="18.85546875" customWidth="1"/>
    <col min="10" max="10" width="11.42578125" customWidth="1"/>
  </cols>
  <sheetData>
    <row r="2" spans="2:10" ht="52.5" customHeight="1">
      <c r="B2" s="116" t="s">
        <v>130</v>
      </c>
      <c r="C2" s="116"/>
      <c r="D2" s="116"/>
      <c r="E2" s="116"/>
      <c r="F2" s="116"/>
      <c r="G2" s="116"/>
      <c r="H2" s="116"/>
      <c r="I2" s="116"/>
      <c r="J2" s="21"/>
    </row>
    <row r="3" spans="2:10" ht="15" customHeight="1">
      <c r="B3" s="111" t="s">
        <v>131</v>
      </c>
      <c r="C3" s="111" t="s">
        <v>132</v>
      </c>
      <c r="D3" s="113" t="s">
        <v>60</v>
      </c>
      <c r="E3" s="101" t="s">
        <v>174</v>
      </c>
      <c r="F3" s="101"/>
      <c r="G3" s="101"/>
      <c r="H3" s="101"/>
      <c r="I3" s="101"/>
      <c r="J3" s="101"/>
    </row>
    <row r="4" spans="2:10" ht="19.5" customHeight="1" thickBot="1">
      <c r="B4" s="112"/>
      <c r="C4" s="112"/>
      <c r="D4" s="114"/>
      <c r="E4" s="36" t="s">
        <v>171</v>
      </c>
      <c r="F4" s="36" t="s">
        <v>137</v>
      </c>
      <c r="G4" s="36" t="s">
        <v>172</v>
      </c>
      <c r="H4" s="36" t="s">
        <v>136</v>
      </c>
      <c r="I4" s="36" t="s">
        <v>173</v>
      </c>
      <c r="J4" s="37" t="s">
        <v>133</v>
      </c>
    </row>
    <row r="5" spans="2:10" ht="21.75" customHeight="1">
      <c r="B5" s="102" t="s">
        <v>6</v>
      </c>
      <c r="C5" s="105">
        <v>10</v>
      </c>
      <c r="D5" s="106" t="s">
        <v>18</v>
      </c>
      <c r="E5" s="38"/>
      <c r="F5" s="9"/>
      <c r="G5" s="10"/>
      <c r="H5" s="11"/>
      <c r="I5" s="12">
        <v>1</v>
      </c>
      <c r="J5" s="108">
        <f>SUM(E5:I9)</f>
        <v>5</v>
      </c>
    </row>
    <row r="6" spans="2:10" ht="21" customHeight="1">
      <c r="B6" s="103"/>
      <c r="C6" s="97"/>
      <c r="D6" s="107"/>
      <c r="E6" s="38"/>
      <c r="F6" s="9"/>
      <c r="G6" s="10"/>
      <c r="H6" s="11"/>
      <c r="I6" s="12">
        <v>1</v>
      </c>
      <c r="J6" s="109"/>
    </row>
    <row r="7" spans="2:10" ht="17.25" customHeight="1">
      <c r="B7" s="103"/>
      <c r="C7" s="97"/>
      <c r="D7" s="107"/>
      <c r="E7" s="38"/>
      <c r="F7" s="9"/>
      <c r="G7" s="10"/>
      <c r="H7" s="11"/>
      <c r="I7" s="12">
        <v>1</v>
      </c>
      <c r="J7" s="109"/>
    </row>
    <row r="8" spans="2:10" ht="20.25" customHeight="1">
      <c r="B8" s="103"/>
      <c r="C8" s="97"/>
      <c r="D8" s="107"/>
      <c r="E8" s="38"/>
      <c r="F8" s="9"/>
      <c r="G8" s="10"/>
      <c r="H8" s="11"/>
      <c r="I8" s="12">
        <v>1</v>
      </c>
      <c r="J8" s="109"/>
    </row>
    <row r="9" spans="2:10" ht="21" customHeight="1">
      <c r="B9" s="103"/>
      <c r="C9" s="97"/>
      <c r="D9" s="100"/>
      <c r="E9" s="38"/>
      <c r="F9" s="9"/>
      <c r="G9" s="10"/>
      <c r="H9" s="11"/>
      <c r="I9" s="12">
        <v>1</v>
      </c>
      <c r="J9" s="110"/>
    </row>
    <row r="10" spans="2:10" ht="19.5" customHeight="1">
      <c r="B10" s="103"/>
      <c r="C10" s="97"/>
      <c r="D10" s="99" t="s">
        <v>7</v>
      </c>
      <c r="E10" s="38"/>
      <c r="F10" s="9"/>
      <c r="G10" s="10"/>
      <c r="H10" s="11"/>
      <c r="I10" s="12">
        <v>1</v>
      </c>
      <c r="J10" s="108">
        <f>SUM(E10:I14)</f>
        <v>5</v>
      </c>
    </row>
    <row r="11" spans="2:10" ht="18" customHeight="1">
      <c r="B11" s="103"/>
      <c r="C11" s="97"/>
      <c r="D11" s="107"/>
      <c r="E11" s="38"/>
      <c r="F11" s="9"/>
      <c r="G11" s="10"/>
      <c r="H11" s="11"/>
      <c r="I11" s="12">
        <v>1</v>
      </c>
      <c r="J11" s="109"/>
    </row>
    <row r="12" spans="2:10" ht="18" customHeight="1">
      <c r="B12" s="103"/>
      <c r="C12" s="97"/>
      <c r="D12" s="107"/>
      <c r="E12" s="38"/>
      <c r="F12" s="9"/>
      <c r="G12" s="10"/>
      <c r="H12" s="11"/>
      <c r="I12" s="12">
        <v>1</v>
      </c>
      <c r="J12" s="109"/>
    </row>
    <row r="13" spans="2:10" ht="20.25" customHeight="1">
      <c r="B13" s="103"/>
      <c r="C13" s="97"/>
      <c r="D13" s="107"/>
      <c r="E13" s="38"/>
      <c r="F13" s="9"/>
      <c r="G13" s="10"/>
      <c r="H13" s="11"/>
      <c r="I13" s="12">
        <v>1</v>
      </c>
      <c r="J13" s="109"/>
    </row>
    <row r="14" spans="2:10" ht="19.5" customHeight="1">
      <c r="B14" s="104"/>
      <c r="C14" s="98"/>
      <c r="D14" s="100"/>
      <c r="E14" s="38"/>
      <c r="F14" s="9"/>
      <c r="G14" s="10"/>
      <c r="H14" s="11"/>
      <c r="I14" s="12">
        <v>1</v>
      </c>
      <c r="J14" s="110"/>
    </row>
    <row r="15" spans="2:10" ht="15" customHeight="1">
      <c r="B15" s="125" t="s">
        <v>8</v>
      </c>
      <c r="C15" s="96">
        <v>10</v>
      </c>
      <c r="D15" s="99" t="s">
        <v>9</v>
      </c>
      <c r="E15" s="38">
        <v>1</v>
      </c>
      <c r="F15" s="9"/>
      <c r="G15" s="10"/>
      <c r="H15" s="11"/>
      <c r="I15" s="12"/>
      <c r="J15" s="108">
        <f>SUM(E15:I16)</f>
        <v>2</v>
      </c>
    </row>
    <row r="16" spans="2:10" ht="18.75" customHeight="1">
      <c r="B16" s="125"/>
      <c r="C16" s="97"/>
      <c r="D16" s="100"/>
      <c r="E16" s="38"/>
      <c r="F16" s="9"/>
      <c r="G16" s="10"/>
      <c r="H16" s="11"/>
      <c r="I16" s="12">
        <v>1</v>
      </c>
      <c r="J16" s="110"/>
    </row>
    <row r="17" spans="2:10" ht="32.25" customHeight="1">
      <c r="B17" s="125"/>
      <c r="C17" s="97"/>
      <c r="D17" s="13" t="s">
        <v>10</v>
      </c>
      <c r="E17" s="38"/>
      <c r="F17" s="9"/>
      <c r="G17" s="10"/>
      <c r="H17" s="11"/>
      <c r="I17" s="12">
        <v>1</v>
      </c>
      <c r="J17" s="14">
        <f>SUM(I17)</f>
        <v>1</v>
      </c>
    </row>
    <row r="18" spans="2:10" ht="17.25" customHeight="1">
      <c r="B18" s="125"/>
      <c r="C18" s="97"/>
      <c r="D18" s="119" t="s">
        <v>29</v>
      </c>
      <c r="E18" s="39"/>
      <c r="F18" s="15"/>
      <c r="G18" s="16"/>
      <c r="H18" s="17"/>
      <c r="I18" s="18">
        <v>1</v>
      </c>
      <c r="J18" s="108">
        <f>SUM(E18:I22)</f>
        <v>5</v>
      </c>
    </row>
    <row r="19" spans="2:10" ht="19.5" customHeight="1">
      <c r="B19" s="125"/>
      <c r="C19" s="97"/>
      <c r="D19" s="124"/>
      <c r="E19" s="39"/>
      <c r="F19" s="15"/>
      <c r="G19" s="16"/>
      <c r="H19" s="17"/>
      <c r="I19" s="18">
        <v>1</v>
      </c>
      <c r="J19" s="109"/>
    </row>
    <row r="20" spans="2:10" ht="17.25" customHeight="1">
      <c r="B20" s="125"/>
      <c r="C20" s="97"/>
      <c r="D20" s="124"/>
      <c r="E20" s="39"/>
      <c r="F20" s="15"/>
      <c r="G20" s="16"/>
      <c r="H20" s="17"/>
      <c r="I20" s="18">
        <v>1</v>
      </c>
      <c r="J20" s="109"/>
    </row>
    <row r="21" spans="2:10" ht="18.75" customHeight="1">
      <c r="B21" s="125"/>
      <c r="C21" s="97"/>
      <c r="D21" s="124"/>
      <c r="E21" s="39"/>
      <c r="F21" s="15"/>
      <c r="G21" s="16"/>
      <c r="H21" s="17"/>
      <c r="I21" s="18">
        <v>1</v>
      </c>
      <c r="J21" s="109"/>
    </row>
    <row r="22" spans="2:10" ht="22.5" customHeight="1">
      <c r="B22" s="125"/>
      <c r="C22" s="97"/>
      <c r="D22" s="120"/>
      <c r="E22" s="39"/>
      <c r="F22" s="15"/>
      <c r="G22" s="16"/>
      <c r="H22" s="17"/>
      <c r="I22" s="18">
        <v>1</v>
      </c>
      <c r="J22" s="110"/>
    </row>
    <row r="23" spans="2:10" ht="27.75" customHeight="1">
      <c r="B23" s="125"/>
      <c r="C23" s="97"/>
      <c r="D23" s="13" t="s">
        <v>84</v>
      </c>
      <c r="E23" s="39"/>
      <c r="F23" s="15"/>
      <c r="G23" s="16"/>
      <c r="H23" s="17"/>
      <c r="I23" s="18">
        <v>1</v>
      </c>
      <c r="J23" s="55">
        <f>SUM(E23:I23)</f>
        <v>1</v>
      </c>
    </row>
    <row r="24" spans="2:10" ht="27" customHeight="1">
      <c r="B24" s="125"/>
      <c r="C24" s="98"/>
      <c r="D24" s="19" t="s">
        <v>11</v>
      </c>
      <c r="E24" s="39"/>
      <c r="F24" s="15"/>
      <c r="G24" s="16"/>
      <c r="H24" s="17"/>
      <c r="I24" s="18">
        <v>1</v>
      </c>
      <c r="J24" s="55">
        <f>SUM(E24:I24)</f>
        <v>1</v>
      </c>
    </row>
    <row r="25" spans="2:10" ht="31.5" customHeight="1">
      <c r="B25" s="117" t="s">
        <v>134</v>
      </c>
      <c r="C25" s="96">
        <v>4</v>
      </c>
      <c r="D25" s="13" t="s">
        <v>12</v>
      </c>
      <c r="E25" s="39">
        <v>1</v>
      </c>
      <c r="F25" s="15"/>
      <c r="G25" s="16"/>
      <c r="H25" s="17"/>
      <c r="I25" s="18"/>
      <c r="J25" s="108">
        <f>SUM(E25:I28)</f>
        <v>4</v>
      </c>
    </row>
    <row r="26" spans="2:10" ht="26.25" customHeight="1">
      <c r="B26" s="118"/>
      <c r="C26" s="97"/>
      <c r="D26" s="122" t="s">
        <v>13</v>
      </c>
      <c r="E26" s="39"/>
      <c r="F26" s="15"/>
      <c r="G26" s="16"/>
      <c r="H26" s="17"/>
      <c r="I26" s="18">
        <v>1</v>
      </c>
      <c r="J26" s="109"/>
    </row>
    <row r="27" spans="2:10" ht="23.25" customHeight="1">
      <c r="B27" s="118"/>
      <c r="C27" s="97"/>
      <c r="D27" s="123"/>
      <c r="E27" s="39"/>
      <c r="F27" s="15"/>
      <c r="G27" s="16"/>
      <c r="H27" s="17"/>
      <c r="I27" s="18">
        <v>1</v>
      </c>
      <c r="J27" s="109"/>
    </row>
    <row r="28" spans="2:10" ht="24.75" customHeight="1">
      <c r="B28" s="121"/>
      <c r="C28" s="98"/>
      <c r="D28" s="57" t="s">
        <v>14</v>
      </c>
      <c r="E28" s="39"/>
      <c r="F28" s="15"/>
      <c r="G28" s="16"/>
      <c r="H28" s="17"/>
      <c r="I28" s="18">
        <v>1</v>
      </c>
      <c r="J28" s="110"/>
    </row>
    <row r="29" spans="2:10" ht="23.25" customHeight="1">
      <c r="B29" s="117" t="s">
        <v>15</v>
      </c>
      <c r="C29" s="96">
        <v>3</v>
      </c>
      <c r="D29" s="119" t="s">
        <v>16</v>
      </c>
      <c r="E29" s="39"/>
      <c r="F29" s="15"/>
      <c r="G29" s="16"/>
      <c r="H29" s="17"/>
      <c r="I29" s="18">
        <v>1</v>
      </c>
      <c r="J29" s="108">
        <f>SUM(E29:I31)</f>
        <v>3</v>
      </c>
    </row>
    <row r="30" spans="2:10" ht="22.5" customHeight="1">
      <c r="B30" s="118"/>
      <c r="C30" s="97"/>
      <c r="D30" s="120"/>
      <c r="E30" s="39"/>
      <c r="F30" s="15"/>
      <c r="G30" s="16"/>
      <c r="H30" s="17"/>
      <c r="I30" s="18">
        <v>1</v>
      </c>
      <c r="J30" s="109"/>
    </row>
    <row r="31" spans="2:10" ht="22.5" customHeight="1">
      <c r="B31" s="118"/>
      <c r="C31" s="97"/>
      <c r="D31" s="56" t="s">
        <v>17</v>
      </c>
      <c r="E31" s="39"/>
      <c r="F31" s="15"/>
      <c r="G31" s="16"/>
      <c r="H31" s="17"/>
      <c r="I31" s="18">
        <v>1</v>
      </c>
      <c r="J31" s="110"/>
    </row>
    <row r="32" spans="2:10" ht="33.75" customHeight="1">
      <c r="B32" s="41" t="s">
        <v>132</v>
      </c>
      <c r="C32" s="42">
        <v>27</v>
      </c>
      <c r="D32" s="40"/>
      <c r="E32" s="43">
        <f>SUM(E5:E31)</f>
        <v>2</v>
      </c>
      <c r="F32" s="43">
        <f t="shared" ref="F32:J32" si="0">SUM(F5:F31)</f>
        <v>0</v>
      </c>
      <c r="G32" s="43">
        <f t="shared" si="0"/>
        <v>0</v>
      </c>
      <c r="H32" s="43">
        <f t="shared" si="0"/>
        <v>0</v>
      </c>
      <c r="I32" s="43">
        <f t="shared" si="0"/>
        <v>25</v>
      </c>
      <c r="J32" s="20">
        <f t="shared" si="0"/>
        <v>27</v>
      </c>
    </row>
    <row r="33" spans="2:9" ht="18.75">
      <c r="B33" s="115" t="s">
        <v>135</v>
      </c>
      <c r="C33" s="115"/>
      <c r="D33" s="115"/>
      <c r="E33" s="23">
        <f t="shared" ref="E33:H33" si="1">E32/$C$32</f>
        <v>7.407407407407407E-2</v>
      </c>
      <c r="F33" s="23">
        <f t="shared" si="1"/>
        <v>0</v>
      </c>
      <c r="G33" s="23">
        <f t="shared" si="1"/>
        <v>0</v>
      </c>
      <c r="H33" s="23">
        <f t="shared" si="1"/>
        <v>0</v>
      </c>
      <c r="I33" s="23">
        <f>I32/$C$32</f>
        <v>0.92592592592592593</v>
      </c>
    </row>
  </sheetData>
  <mergeCells count="26">
    <mergeCell ref="J29:J31"/>
    <mergeCell ref="B33:D33"/>
    <mergeCell ref="B2:I2"/>
    <mergeCell ref="B29:B31"/>
    <mergeCell ref="C29:C31"/>
    <mergeCell ref="D29:D30"/>
    <mergeCell ref="B25:B28"/>
    <mergeCell ref="C25:C28"/>
    <mergeCell ref="J25:J28"/>
    <mergeCell ref="D26:D27"/>
    <mergeCell ref="J15:J16"/>
    <mergeCell ref="D18:D22"/>
    <mergeCell ref="J18:J22"/>
    <mergeCell ref="D10:D14"/>
    <mergeCell ref="J10:J14"/>
    <mergeCell ref="B15:B24"/>
    <mergeCell ref="C15:C24"/>
    <mergeCell ref="D15:D16"/>
    <mergeCell ref="E3:J3"/>
    <mergeCell ref="B5:B14"/>
    <mergeCell ref="C5:C14"/>
    <mergeCell ref="D5:D9"/>
    <mergeCell ref="J5:J9"/>
    <mergeCell ref="B3:B4"/>
    <mergeCell ref="C3:C4"/>
    <mergeCell ref="D3:D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2019</vt:lpstr>
      <vt:lpstr>SEMF2019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DIRPLANEACION04</cp:lastModifiedBy>
  <cp:lastPrinted>2014-11-24T01:45:48Z</cp:lastPrinted>
  <dcterms:created xsi:type="dcterms:W3CDTF">2014-11-12T19:36:43Z</dcterms:created>
  <dcterms:modified xsi:type="dcterms:W3CDTF">2022-04-28T19:33:52Z</dcterms:modified>
</cp:coreProperties>
</file>