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ESTIMULOS\planeacion\"/>
    </mc:Choice>
  </mc:AlternateContent>
  <bookViews>
    <workbookView xWindow="0" yWindow="0" windowWidth="28800" windowHeight="11535"/>
  </bookViews>
  <sheets>
    <sheet name="PLAN DE ACCION 2023" sheetId="1" r:id="rId1"/>
    <sheet name="SEMAFORO 2023"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H25" i="2"/>
  <c r="G25" i="2"/>
  <c r="F25" i="2"/>
  <c r="E25" i="2"/>
  <c r="J23" i="2"/>
  <c r="J22" i="2"/>
  <c r="J20" i="2"/>
  <c r="J19" i="2"/>
  <c r="J18" i="2"/>
  <c r="J5" i="2"/>
  <c r="J25" i="2" s="1"/>
  <c r="O28" i="1"/>
  <c r="O26" i="1"/>
  <c r="N26" i="1"/>
  <c r="M26" i="1"/>
  <c r="O25" i="1"/>
  <c r="L25" i="1"/>
  <c r="O24" i="1"/>
  <c r="L24" i="1"/>
  <c r="O23" i="1"/>
  <c r="L23" i="1"/>
  <c r="O22" i="1"/>
  <c r="L22" i="1"/>
  <c r="O21" i="1"/>
  <c r="L21" i="1"/>
  <c r="L20" i="1"/>
  <c r="O19" i="1"/>
  <c r="L19" i="1"/>
  <c r="L18" i="1"/>
  <c r="O17" i="1"/>
  <c r="L17" i="1"/>
  <c r="L16" i="1"/>
  <c r="L15" i="1"/>
  <c r="L14" i="1"/>
  <c r="L13" i="1"/>
  <c r="L12" i="1"/>
  <c r="O11" i="1"/>
  <c r="L11" i="1"/>
  <c r="O10" i="1"/>
  <c r="L10" i="1"/>
  <c r="O9" i="1"/>
  <c r="L9" i="1"/>
  <c r="O8" i="1"/>
  <c r="L8" i="1"/>
  <c r="O7" i="1"/>
  <c r="L7" i="1"/>
  <c r="O6" i="1"/>
  <c r="L6" i="1"/>
  <c r="F26" i="2" l="1"/>
  <c r="I26" i="2"/>
  <c r="E27" i="2"/>
  <c r="E28" i="2" s="1"/>
  <c r="J26" i="2"/>
  <c r="E26" i="2"/>
  <c r="G26" i="2"/>
  <c r="H26" i="2"/>
</calcChain>
</file>

<file path=xl/sharedStrings.xml><?xml version="1.0" encoding="utf-8"?>
<sst xmlns="http://schemas.openxmlformats.org/spreadsheetml/2006/main" count="153" uniqueCount="133">
  <si>
    <t xml:space="preserve">LINEAS ESTRATEGICAS </t>
  </si>
  <si>
    <t>ESTRATEGIAS</t>
  </si>
  <si>
    <t>ACCIONES RECOMENDADAS</t>
  </si>
  <si>
    <t>ACCIONES Y/O ACTIVIDADES</t>
  </si>
  <si>
    <t>OBSERVACIONES</t>
  </si>
  <si>
    <t>FORTALECIMIENTO A PROCESOS DE CREACIÓN, INNOVACIÓN, INVESTIGACIÓN, CIRCULACIÓN Y APROPIACIÓN SOCIAL EN EL DEPARTAMENTO</t>
  </si>
  <si>
    <t>CONVOCATORIAS ANUALES DE ESTÍMULOS A LA ACTIVIDAD ARTÍSTICA Y CULTURAL</t>
  </si>
  <si>
    <t>Establecimiento de las condiciones y reglas de participación a la convocatoria anual de estímulos, siguiendo los líneamientos definidos para las convocatorias en el Programa departamental  a través del Manual de Estímulos y de formato de presentación de proyectos.</t>
  </si>
  <si>
    <t>No. de Manuales de estímulos y formatos de presentación de propuestas establecidos y adoptados para cada convocatoria.</t>
  </si>
  <si>
    <t xml:space="preserve">Actas de reunión del Consejo de Cultura y de los Alcaldes Municipales con acuerdos de convocatoria.            Resolución de la Gobernación del Quindío de la Adopción del Manual de estímulos y del formato de presentación de proyectos. </t>
  </si>
  <si>
    <t xml:space="preserve">Secretaría de Cultura del Quindío en concertación con delegado del Consejo Departamental de Cultura y delegados de los Alcaldes Municipales.  Secretaría Jurídica del Departamento. </t>
  </si>
  <si>
    <t>Garantizar Convocatorias públicas abiertas anualmente para estímulos y publicadas en la página web de la Gobernación del Quindío</t>
  </si>
  <si>
    <t xml:space="preserve">No. de convocatorias públicas por año para estímulos </t>
  </si>
  <si>
    <t>Resolución de apertura del proceso de convocatoria pública. Publicación en página web de la Gobernación del Quindío</t>
  </si>
  <si>
    <t xml:space="preserve">Secretaría de Cultura Departamental, Secretaría Jurídica </t>
  </si>
  <si>
    <t>Definición del Jurado o grupo evaluador para la  Evaluación de las propuestas presentadas a la convocatoria anual de estímulos</t>
  </si>
  <si>
    <t>No. De grupo evaluador  conformados  para la evaluación de las propuestas de estímulos.</t>
  </si>
  <si>
    <t>Resolución de reconocimiento de las personas designadas como Jurado  indicando los criterios que fueron considerados para su elección.</t>
  </si>
  <si>
    <t xml:space="preserve">Secretaría de Cultura del Quindío en concertación con delegado del Consejo Departamental de Cultura y delegados de los Alcaldes Municipales. Secretaría Jurídica del Departamento. </t>
  </si>
  <si>
    <t>Desarrollo de procesos para la recepción, evaluación, selección de propuestas ganadoras y publicación de resultados.</t>
  </si>
  <si>
    <t>No. de procesos realizados para la recepción de proyectos, evaluación y selección de ganadores y publicación de resultados finales.</t>
  </si>
  <si>
    <t>Matriz de recepción y evaluación de propuesta, actas de evaluación, publicación en página web de la Gobernación de resultados finales.</t>
  </si>
  <si>
    <t>Secretaría de Cultura Departamental, Jurados o grupo evaluador, Delegados de Alcaldes y Consejo Departmental de Cultura</t>
  </si>
  <si>
    <t xml:space="preserve">Entrega de Recursos a  proponentes apoyados en las convocatorias anuales de estímulos para la ejecución de las propuestas  </t>
  </si>
  <si>
    <t xml:space="preserve">No. de entrega de recursos a proponentes apoyados </t>
  </si>
  <si>
    <t>Reportes Secretaría de Hacienda</t>
  </si>
  <si>
    <t>Secretaría de Cultura Departamental, Secretaría Jurídica, Secretaría de Hacienda.</t>
  </si>
  <si>
    <r>
      <rPr>
        <sz val="10"/>
        <rFont val="Calibri"/>
        <family val="2"/>
        <scheme val="minor"/>
      </rPr>
      <t>Acto</t>
    </r>
    <r>
      <rPr>
        <sz val="10"/>
        <color rgb="FFFF0000"/>
        <rFont val="Calibri"/>
        <family val="2"/>
        <scheme val="minor"/>
      </rPr>
      <t xml:space="preserve"> </t>
    </r>
    <r>
      <rPr>
        <sz val="10"/>
        <color theme="1"/>
        <rFont val="Calibri"/>
        <family val="2"/>
        <scheme val="minor"/>
      </rPr>
      <t>de entrega de los estímulos en el cual se hará el reconocimiento público a los ganadores.</t>
    </r>
  </si>
  <si>
    <t xml:space="preserve">No. De actos de entrega de estímulos. </t>
  </si>
  <si>
    <t xml:space="preserve">convocatorias al evento, listados de asistencia, reportes de publicidad, registro fotográfico. </t>
  </si>
  <si>
    <t>Secretaría de Cultura en concertación con delegados de Alcaldes y Consejo Departamental de Cultura</t>
  </si>
  <si>
    <t>AMPLIACIÓN DE BOLSA DE ESTÍMULOS PARA LA OFERTA DE CONVOCATORIAS</t>
  </si>
  <si>
    <t>Gestión para la ampliación de la bolsa de recursos y de nuevos procesos para el apoyo técnico del programa de estímulos con entidades del sector público, empresa privada, sector educativo  y la cooperación internacional, buscando la concertación de aportes y apoyo a los procesos fomación, creación, investigación, producción en el departamento.</t>
  </si>
  <si>
    <t>No. de aportes financieros  nuevos acordados para la financiación de la bolsa de estímulos departamental</t>
  </si>
  <si>
    <t xml:space="preserve">Documentos firmados. </t>
  </si>
  <si>
    <t>Secretaría de Cultura,  Secretaría Jurídica, Secretaría de Hacienda.</t>
  </si>
  <si>
    <t>No. de acuerdos interinstitucionales para becas, pasantías, residencias artísticas a nivel nacional como internacional para el fortalecimiento de la creación, innovación, investigación y formación de los artístas en el Quindío</t>
  </si>
  <si>
    <t>Acuerdos interinstitucionales firmados</t>
  </si>
  <si>
    <t>Secretaría de Cultura,  Ministerio de Cultura, Universidades, Centros de Formación, Secretaría Jurídica.</t>
  </si>
  <si>
    <t>No. de proyectos presentados y acciones desarrolladas ante  la cooperación internacional para la gestión de recursos financieros y técnicos para el estímulo al conocimiento y creatividad al sector cultural del departamento.</t>
  </si>
  <si>
    <t>Proyectos formulados y presentados</t>
  </si>
  <si>
    <t>Secretaría de Cultura, artistas, gestore y organizaciones Culturales. Consejo Departamental de Cultura, Secretaría de Planeación Departamental</t>
  </si>
  <si>
    <t xml:space="preserve">Para esta vigencia no se programo </t>
  </si>
  <si>
    <t>CUALIFICACIÓN DE ACTORES CULTURALES Y FORTALECIMIENTO DE PROCESOS</t>
  </si>
  <si>
    <t>Desarrollo de  convenios con Entidades de Educación  y formación y el Ministerio de Cultura para procesos de formación a los diferentes agentes culturales desde (creadores, artistas, investigadores, gestores e instituciones del sector cultural), con el fin de alcanzar mejor calidad en las expresiones culturales, estimular la creación e innovación,   para que a partir del desarrollo de sus propios procesos  puedan acompañar nuevas propuestas en el Quindío.</t>
  </si>
  <si>
    <t>No. de convenios suscritos con Mincultura y/o Instituciones de formación para la capacitación  artistas del Departamento.</t>
  </si>
  <si>
    <t>Convenios suscritos.</t>
  </si>
  <si>
    <t>Secretaría de cultura, Gestores culturales, Ministerio de Cultura</t>
  </si>
  <si>
    <t>CONSOLIDACIÓN DE UNA RED DE CREADORES E INVESTIGADORES EN EL DEPARTAMENTO:</t>
  </si>
  <si>
    <t>Gestión para la conformación de un grupo de creadores e investigadores en el Departamento y fortalecimiento del mismo, que se articule con la Red de creadores que promueve el Ministerio de Cultura a través de su política de estímulos para el enriquecimiento de los valores artísticos y culturales</t>
  </si>
  <si>
    <t>No de reuniones o encuentros con creadores e investigadores en el Departamento</t>
  </si>
  <si>
    <t>Listados de asistencia, registro fotográfico</t>
  </si>
  <si>
    <t>Secretaría de Cultura, Consejo Departamental de Cultura y consejos municipales de cultura,  Consejos de áreas artísticas.</t>
  </si>
  <si>
    <t>No. De capacitaciones a integrantes del grupo de creadores</t>
  </si>
  <si>
    <t>Convocatorias, listados de asistencia, registro fotográfico</t>
  </si>
  <si>
    <t>Secretaría de Cultura, Ministerio de Cultura, artístas y creadores.</t>
  </si>
  <si>
    <t>No. De intercambios con otras redes del país para fortalecer conocimientos e intercambiar experiencias.</t>
  </si>
  <si>
    <t xml:space="preserve">Registros de participación de los encuentros, Registros fotográficos, </t>
  </si>
  <si>
    <t>Secretaría de Cultura, Red de creadores organizada</t>
  </si>
  <si>
    <t>FORTALECIMIENTO A LA INSTITUCIONALIDAD CULTURAL Y SOSTENIBILIDAD DEL SECTOR</t>
  </si>
  <si>
    <t>SISTEMATIZACIÓN DE EXPERIENCIAS PRESENTADAS</t>
  </si>
  <si>
    <t xml:space="preserve">Alimentar el sistema de información cultural con el proceso del Programa de Estímulos Departamental, a través  del suministro  de datos completos, claros y precisos de las diferentes etapas de Estímulos (Convocatoria, registro de recepción de propuestas, evaluación, Jurados, selección de propuestas apoyadas) </t>
  </si>
  <si>
    <t xml:space="preserve">Módulo de Estímulos creado al interior del sistema de información cultural </t>
  </si>
  <si>
    <t>Sistema de información cultural en funcionamiento</t>
  </si>
  <si>
    <t>Secretaría de Cultura Departamental</t>
  </si>
  <si>
    <t>PROMOCIÓN DE EXPERIENCIAS DESTACADAS</t>
  </si>
  <si>
    <t xml:space="preserve">promoción en otros escenarios de las experiencias apoyadas en las convocatorias de estímulos, fortaleciendo la movilidad de actores culturales y la interaccion con otros procesos culturales que se desarrollan en el país, que permita el enriquecimiento personal y profesional de los artistas y gestores. </t>
  </si>
  <si>
    <t>No. De encuentros en otros departamentos para promover las experiencias apoyadas y sus resultados e impactos</t>
  </si>
  <si>
    <t>MECANISMOS DE SEGUIMIENTO Y EVALUACIÓN</t>
  </si>
  <si>
    <t>Definición de indicadores que permitan medir impactos del programa y de las experiencias apoyadas</t>
  </si>
  <si>
    <t>No. De evaluaciones realizadas</t>
  </si>
  <si>
    <t>Documentos de evaluación presentados</t>
  </si>
  <si>
    <t>Secretaría de Cultura Departamental, Consejo Departamental de Cultura, Municipios.</t>
  </si>
  <si>
    <t>Verificación de la ejecución y desarrollo de las propuestas apoyadas.</t>
  </si>
  <si>
    <t>% de propuestas apoyadas en las convocatorias anuales con seguimiento para verificación de ejecución.</t>
  </si>
  <si>
    <t>Formato de seguimiento  diligenciados y firmados, registro fotográfico.</t>
  </si>
  <si>
    <t xml:space="preserve">Secretaría de Cultura  Departamental, </t>
  </si>
  <si>
    <t xml:space="preserve">Se apoya el 100% de las propuestas ganadoras y se realiza la verificación de ejecución por intermedio de los respectivos supervisores. </t>
  </si>
  <si>
    <t xml:space="preserve">PROGRAMACIÓN, DIFUSIÓN Y PROMOCIÓN </t>
  </si>
  <si>
    <t xml:space="preserve">PROGRAMACIÓN </t>
  </si>
  <si>
    <t xml:space="preserve">Definición del cronograma de cada  convocatoria anual antes de finalizar la vigencia anterior, para garantizar una oportuna  difusión </t>
  </si>
  <si>
    <t>Cronograma de convocatoria de concertación definido</t>
  </si>
  <si>
    <t>Cronograma elaborado y  publicado</t>
  </si>
  <si>
    <t>Secretaría de Cultura Departamental, Consejo departamental de Cultura, Alcaldes Municipales</t>
  </si>
  <si>
    <t>PUBLICIDAD</t>
  </si>
  <si>
    <t>Socialización de las convocatorias en los 12 municipios del Departamento</t>
  </si>
  <si>
    <t>No. de municipios con socialización de las convocatorias públicas cada año</t>
  </si>
  <si>
    <t>Secretaría de Cultura departamental, Instituciones de Cultura de los municipios.</t>
  </si>
  <si>
    <t>Difusión de las convocatorias públicas anuales del programa departamental de Estímulos a través de medios escritos, radiales, televisivos, electrónicos, entre otros.</t>
  </si>
  <si>
    <t xml:space="preserve">No. de piezas publicitarias en medios de comunicación  para  promoción y difusión de la convocatoria pública anual  </t>
  </si>
  <si>
    <t>piezas publicitarias generada</t>
  </si>
  <si>
    <t>Secretaría de Cultura, Instituciones de cultura municipales.</t>
  </si>
  <si>
    <t>Estampilla Procultura 10% Estímulos</t>
  </si>
  <si>
    <t>LÍNEA ESTRATEGICA</t>
  </si>
  <si>
    <t>TOTAL DE INDICADORES</t>
  </si>
  <si>
    <t>%</t>
  </si>
  <si>
    <t>TOTAL INDICADORES</t>
  </si>
  <si>
    <t>PROGRAMA DEPARTAMENTAL DE ESTÍMULOS A LA INVESTIGACIÓN, CREACIÓN Y PRODUCCIÓN ARTÍSTICA EN EL DEPARTAMENTO DEL QUINDIO 2015-2023</t>
  </si>
  <si>
    <t>CRÍTICO</t>
  </si>
  <si>
    <t>BAJO</t>
  </si>
  <si>
    <t>MEDIO</t>
  </si>
  <si>
    <t>SATISFACTORIO</t>
  </si>
  <si>
    <t>SOBRESALIENTE</t>
  </si>
  <si>
    <t>NO PROGRAMADO</t>
  </si>
  <si>
    <t>PLAN DE ACCIÓN  PROGRAMA DEPARTAMENTAL DE ESTÍMULOS A LA INVESTIGACIÓN, CREACIÓN Y PRODUCCIÓN ARTÍSTICA EN EL DEPARTAMENTO DEL QUINDÍO 2015-2023</t>
  </si>
  <si>
    <t>LINEA BASE</t>
  </si>
  <si>
    <t>INDICADORES</t>
  </si>
  <si>
    <t xml:space="preserve">METAS </t>
  </si>
  <si>
    <t>MEDIOS DE VERIFICACIÓN</t>
  </si>
  <si>
    <t>RESPONSABLES.</t>
  </si>
  <si>
    <t>No se programo para esta vigencia, por que ya se cumplio.</t>
  </si>
  <si>
    <t xml:space="preserve">METAS FISICAS </t>
  </si>
  <si>
    <t xml:space="preserve">META ECONOMICA </t>
  </si>
  <si>
    <t xml:space="preserve"> PROGRAMADO</t>
  </si>
  <si>
    <t xml:space="preserve">EJECUTADO </t>
  </si>
  <si>
    <t xml:space="preserve">% CUMPLIMIENTO </t>
  </si>
  <si>
    <r>
      <t>Un Manual de la Convocatoria Anual Departamental “</t>
    </r>
    <r>
      <rPr>
        <b/>
        <sz val="10"/>
        <color theme="1"/>
        <rFont val="Calibri"/>
        <family val="2"/>
        <scheme val="minor"/>
      </rPr>
      <t>Programa De Estímulos a la Investigación, Creación Y Producción Artística en el Departamento Del Quindío</t>
    </r>
    <r>
      <rPr>
        <sz val="10"/>
        <color theme="1"/>
        <rFont val="Calibri"/>
        <family val="2"/>
        <scheme val="minor"/>
      </rPr>
      <t xml:space="preserve">” (Se adjunta Manual de Estímulos 2023" con sus respectivos anexos y formatos de presentación de proyectos en medio magnetico). Resolución N° 2201 del 30 de marzo del 2022,  adoptando el manual de Estímulos 2023. (Se adjunta manual de la Convocatoria de Estímulos en medio magnético). Link de la pagina web de la Secretaria de Cultura: https://quindio.gov.co/medios/imagenes/Secretaria_de_cultura/Estimulos_2023/MANUAL_ESTIMULOS_2023_COMPLETO.pdf  </t>
    </r>
  </si>
  <si>
    <t xml:space="preserve">Un Programa de Estímulos 2023; APERTURA DE LA CONVOCATORIA DEL PROGRAMA DEPARTAMENTAL DE ESTIMULOS A LA CREACIÓN, INVESTIGACIÓN Y PRODUCCIÓN ARTISTICA DEL DEPARTAMENTO DEL QUINDIO 2023”
RESOLUCIÓN No. 2201 DEL 30 DE MARZO DE 2023; “POR MEDIO DE LA CUAL SE DA APERTURA A LA CONVOCATORIA DEL PROGRAMA DEPARTAMENTAL DE ESTÍMULOS A LA CREACIÓN, INVESTIGACIÓN Y PRODUCCIÓN ARTISTICA DEL DEPARTAMENTO DEL QUINDIO 2023”. </t>
  </si>
  <si>
    <r>
      <t xml:space="preserve">Un comité delegado conformado el día 22 de febrero de 2023, en el cual se eligieron los delegados al Comité Departamental del programa de Estímulos 2023, conforme a lo establecido en los artículos 7 y 8 de la ordenanza 013 y 014 de 2015 </t>
    </r>
    <r>
      <rPr>
        <i/>
        <sz val="10"/>
        <color theme="1"/>
        <rFont val="Calibri"/>
        <family val="2"/>
        <scheme val="minor"/>
      </rPr>
      <t xml:space="preserve">“podrán participar los alcaldes de los 12 municipios o sus delegados, en este último caso deberán presentar el documento legal que acredite la delegación”. </t>
    </r>
    <r>
      <rPr>
        <sz val="10"/>
        <color theme="1"/>
        <rFont val="Calibri"/>
        <family val="2"/>
        <scheme val="minor"/>
      </rPr>
      <t>Como resultado de la reunión:</t>
    </r>
    <r>
      <rPr>
        <i/>
        <sz val="10"/>
        <color theme="1"/>
        <rFont val="Calibri"/>
        <family val="2"/>
        <scheme val="minor"/>
      </rPr>
      <t xml:space="preserve"> s</t>
    </r>
    <r>
      <rPr>
        <sz val="10"/>
        <color theme="1"/>
        <rFont val="Calibri"/>
        <family val="2"/>
        <scheme val="minor"/>
      </rPr>
      <t>e comisiona a Sandra Madrid y Jairo Antonio Nieto. Un jurado calificador de los proyectos y propuestas de Estímulos 2022; El Departamento del Quindío realizó un Proceso de contrato interadministrativo Nº016 de mayo 2023, que se publicó en la plataforma SECOP II y del cual se derivó y adjudicó el contrato interadministrativo al contratista UNIVERSIDAD DEL QUINDÍO, cuyo objeto es: “CONTRATO INTERADMINISTRATIVO PARA REALIZAR LA EVALUACION TECNICA Y DE CONTENIDOS DE LOS PROYECTOS QUE RESULTEN HABILITADOS EN LA CONVOCATORIA DEPARTAMENTAL DE CONCERTACION DE PROYECTOS ARTISTICOS Y CULTURALES Y LAS PROPUESTAS HABILITADAS EN LA CONVOCATORIA DEPARTAMENTAL DE ESTIMULOS A LA INVESTIGACION CREACION Y PRODUCCION ARTISTICA EN EL DEPARTAMENTO DEL QUINDIO DEL AÑO 2023”.</t>
    </r>
  </si>
  <si>
    <t>Se realizó un proceso de recepción de proyectos en el cual se recepcionaron 66 propuesta  presentados al programa departamental de Estimulos a la creación, investigación y producción artística desde del día viernes 31 de marzo de 2023 hasta el día viernes 28 de abril de 2023, así como lo establece el cronograma en la resolución 2544 DEL 19 DE ABRIL DE 2023 (Se adjunta resolución 2544 magnético).             se tiene que dentro de los plazos establecidos se presentaron a la convocatoria departamental de estimulosn a la investigacion, creacion y produccion artistica en el departamento del Quindio vigencia 2023, un total de sesenta y seis (66) propuestas, y que dando cumplimiento a lo indicado por el articulo 14 de la Ordenanza 014 del 2015, la Secretaría de Cultura en primera instancia realizó la evaluacion tecnico juridica a la propuesta, verificando el cumplimiento de los requisitos generales de participacion y la documentacion exigida, y una vez realizada dicha evaluacion , determinó que de sesenta y seis (66) propuestas presentadas, cincuenta y cinco (55) cumplían con dichos requisitos, por lo que once (11) fueron rechazadas por no cumplir con los mismos,  (SE ANEXAN PUNTAJES AIGNADOS EN MEDIO MAGNETICO). Resultados que se publicaron en la página de la Secretaría de Cultura por medio de la resolución Nº2544 del 19 de abril de 2023, “POR MEDIO DE LA CUAL SE ADJUDICAN LOS ESTÍMULOS Y SE ORDENA EL PAGO A LOS GANADORES DE LA CONVOCATORIA DEL PROGRAMA DEPARTAMENTAL DE ESTIMULOS A LA CREACIÓN, INVESTIGACIÓN Y PRODUCCIÓN ARTÍSTICA DEL DEPARTAMENTO DEL QUINDÍO 2023” (se adjunta resolución 2544 en medio magnético)</t>
  </si>
  <si>
    <t>RESOLUCIÓN No. 4062 DEL 21 DE JUNIO DE 2023 “POR MEDIO DE LA CUAL SE ADJUDICAN LOS ESTÍMULOS Y SE ORDENA EL PAGO A LOS GANADORES DE LA CONVOCATORIA DEL PROGRAMA DEPARTAMENTAL DE ESTÍMULOS A LA CREACIÓN, INVESTIGACIÓN Y PRODUCCIÓN ARTISTICA DEL DEPARTAMENTO DEL QUINDIO 2023” . (Se adjunta Resolución 4062 de 21 de junio de 2023 en medio magnético), los nombres de los 19  ganadores del estímulo, el valor asignado a cada uno,  area y modalidad, estan relacionados en el acto administrativo anterior.</t>
  </si>
  <si>
    <r>
      <t>Se hizo entrega del Estímulo a la Vida y Obra,</t>
    </r>
    <r>
      <rPr>
        <sz val="10"/>
        <color rgb="FFFF0000"/>
        <rFont val="Calibri"/>
        <family val="2"/>
        <scheme val="minor"/>
      </rPr>
      <t xml:space="preserve"> </t>
    </r>
    <r>
      <rPr>
        <sz val="10"/>
        <color theme="1"/>
        <rFont val="Calibri"/>
        <family val="2"/>
        <scheme val="minor"/>
      </rPr>
      <t>Se ralizó Acto Adminstrativo para hacer entrega de los respectivos estímulos a los ganadores, se expide la Resolución N° 4062 DE 21 DE JUNIO DE 2023 “Por medio de la cual se adjudican los EstÍmulos y se ordena el pago a los ganadores de la Convocatoria del Programa Departamental de Estímulos a la Creación, Investigación y Producción Artística del Departamento del Quindío año 2023". (Se adjunta Resolución 4062 DE 21 DE JUNIO DE 2023, en medio magnético).</t>
    </r>
  </si>
  <si>
    <t>Para esta vigencia no se realizo adición de recursos ordinarios nuevos, se le dio ejecución con los recursos recaudados por Estampilla ProCultura y el superávit de Estampilla ProCultura de la vigencia anterior.</t>
  </si>
  <si>
    <t>En esta vigencia no se realizo, ningun acuerdo de coperacion internacional, se concluye lo siguintes que el valor real de este porcentaje de ejecución a 2022 es de 167%, por que en el cuatrenio del 2016 al 2019 presentaron cuatro proyectos y los programados fueron 2 para dicho periodo. En el lapso comprendido del 2020 al 2022 se programo la presentación de un proyecto, debido a que el total de proyectos presentados es de 5 y los programados son 3, el porcentaje supera el 100%.</t>
  </si>
  <si>
    <t>Los encuentros con los creadores e investigadores fueron realzados en la medida de la solicitud de cada uno, mas no se realizó una en general con el sector.</t>
  </si>
  <si>
    <t xml:space="preserve">En esta vigencia se ha realizado, varios encuentros  como foros, conversatorios con los artistas y gestores  para la creación del nuevo pan docenal "plan para la vida " y esto ha permito ampliar más conocimiento en la población de artistas y gestores en sus problemáticas, y la proyección que se puede que pueden tener estas áreas desde la gobernabilidad nacional y departamental </t>
  </si>
  <si>
    <t xml:space="preserve">
La secretaria de cultura, tiene creado un modulo de Estímulos en la pagina web de la secretaría,  donde se ingreso toda la información relacionada con la convocatoria de Estímulos 2023, adjunto link de la página: https://quindio.gov.co/convocatoria/programa-de-estimulos  y segun el cornograma RESOLUCIÓN No. 2544 DEL 19 DE ABRIL DE 2023</t>
  </si>
  <si>
    <t>En la Vigencia 2016-2019, se cumplio con los encuentros en otros departamentos programados. En el periodo 2020-2022 se programaron los encuentros en otros departamentos pero no fue posible ejecutar alguno.</t>
  </si>
  <si>
    <t xml:space="preserve">
Se realizó la evaluación de 53 propuestas que pasaron la revisión técnico jurídico, y del cual el jurado entrega resultados de los puntajes asignados a cada propuesta según su desempeño.
Se anexa el link : https://www.quindio.gov.co/convocatoria/programa-de-estimulos/estimulos-2023 </t>
  </si>
  <si>
    <t xml:space="preserve">se realiza  el cronograma y queda bajo la resolucion 2201 del 30 de marzo de 2023  y establece en su parte resolutiva en el  artículo “CUARTO: CRONOGRAMA el cronograma debidamente establecido en el Manual de la CONVOCATORIA DEL PROGRAMA DEPARTAMENTAL DE ESTÍMULOS A LA INVESTIGACIÓN, CREACIÓN Y PRODUCCIÓN ARTÍSTICA EN EL DEPARTAMENTO DEL QUINDÍO 2023, establece las actividades, términos y condiciones de fecha y hora para la ejecución de la convocatoria. </t>
  </si>
  <si>
    <t xml:space="preserve">La socialización de la convocatoria se realizó de manera virtual por medio de las plataformas digitales de la Gobernación del Quindío y la Secretaría de Cultura.  Se realizó una oferta cultural para las diferentes Secretarías de la Gobernación del Quindío que manejan grupos de participación ciudadana de la misma manera se didpuso un personal en la secretaria de cultura  para la la explicaion y socializacion de los manuales. </t>
  </si>
  <si>
    <t>El valor real de este porcentaje de ejecución a 2022 es de 317%, por que en el cuatrenio del 2016 al 2019, programaron 11 piezas publicitarias  y así mismo ejecutaron 11 piezas publicitarias en los cuatro años y lo programado debio ser 6 piezas publicitarias para dicho periodo. En el lapso comprendido del 2020 al 2022 se programo 4 piezas publicitarias y se ejecutaron 27 piezas publicitarias, llegando así a un total de 38 piezas publicitarias al  2023</t>
  </si>
  <si>
    <t>META FÍSICA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</si>
</sst>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2"/>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0000"/>
      <name val="Calibri"/>
      <family val="2"/>
      <scheme val="minor"/>
    </font>
    <font>
      <b/>
      <sz val="9"/>
      <color theme="1"/>
      <name val="Arial  "/>
    </font>
    <font>
      <b/>
      <sz val="8"/>
      <color theme="1"/>
      <name val="Arial  "/>
    </font>
    <font>
      <b/>
      <sz val="10"/>
      <color theme="1"/>
      <name val="Arial  "/>
    </font>
    <font>
      <b/>
      <sz val="14"/>
      <color theme="1"/>
      <name val="Calibri"/>
      <family val="2"/>
      <scheme val="minor"/>
    </font>
    <font>
      <sz val="16"/>
      <color theme="1"/>
      <name val="Arial  "/>
    </font>
    <font>
      <b/>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2"/>
      <color rgb="FFFFFF00"/>
      <name val="Calibri"/>
      <family val="2"/>
      <scheme val="minor"/>
    </font>
    <font>
      <i/>
      <sz val="10"/>
      <color theme="1"/>
      <name val="Calibri"/>
      <family val="2"/>
      <scheme val="minor"/>
    </font>
    <font>
      <b/>
      <sz val="9"/>
      <color theme="1"/>
      <name val="Arial"/>
      <family val="2"/>
    </font>
  </fonts>
  <fills count="17">
    <fill>
      <patternFill patternType="none"/>
    </fill>
    <fill>
      <patternFill patternType="gray125"/>
    </fill>
    <fill>
      <patternFill patternType="solid">
        <fgColor theme="3" tint="0.59999389629810485"/>
        <bgColor indexed="64"/>
      </patternFill>
    </fill>
    <fill>
      <patternFill patternType="solid">
        <fgColor rgb="FFFBE1ED"/>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rgb="FFF3DEDD"/>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auto="1"/>
      </left>
      <right/>
      <top/>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0" fontId="3" fillId="3" borderId="1"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justify" vertical="center" wrapText="1"/>
    </xf>
    <xf numFmtId="0" fontId="5" fillId="0" borderId="1" xfId="0" applyFont="1" applyBorder="1" applyAlignment="1">
      <alignment vertical="center"/>
    </xf>
    <xf numFmtId="0" fontId="5" fillId="4" borderId="1" xfId="0" applyFont="1" applyFill="1" applyBorder="1" applyAlignment="1">
      <alignment horizontal="justify" vertical="top"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horizontal="justify" vertical="center" wrapText="1"/>
    </xf>
    <xf numFmtId="0" fontId="6" fillId="4" borderId="0" xfId="0" applyFont="1" applyFill="1" applyAlignment="1">
      <alignment horizontal="justify" vertical="center" wrapText="1"/>
    </xf>
    <xf numFmtId="0" fontId="5" fillId="4" borderId="0" xfId="0" applyFont="1" applyFill="1" applyAlignment="1">
      <alignment horizontal="justify"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5" fillId="4" borderId="4" xfId="0" applyFont="1" applyFill="1" applyBorder="1" applyAlignment="1">
      <alignment horizontal="justify"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wrapText="1"/>
    </xf>
    <xf numFmtId="0" fontId="5" fillId="6" borderId="2" xfId="0" applyFont="1" applyFill="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6" borderId="0" xfId="0" applyFont="1" applyFill="1" applyAlignment="1">
      <alignment horizontal="justify" vertical="center" wrapText="1"/>
    </xf>
    <xf numFmtId="9" fontId="5" fillId="6" borderId="1" xfId="1" applyFont="1" applyFill="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xf>
    <xf numFmtId="0" fontId="5" fillId="0" borderId="0" xfId="0" applyFont="1" applyAlignment="1">
      <alignment vertical="center"/>
    </xf>
    <xf numFmtId="0" fontId="11"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1" fillId="10" borderId="1" xfId="0" applyFont="1" applyFill="1" applyBorder="1" applyAlignment="1">
      <alignment vertical="center" wrapText="1"/>
    </xf>
    <xf numFmtId="0" fontId="17" fillId="11" borderId="8"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13" borderId="8" xfId="0" applyFont="1" applyFill="1" applyBorder="1" applyAlignment="1">
      <alignment horizontal="center" vertical="center" wrapText="1"/>
    </xf>
    <xf numFmtId="3" fontId="18" fillId="5" borderId="1" xfId="0" applyNumberFormat="1" applyFont="1" applyFill="1" applyBorder="1" applyAlignment="1">
      <alignment horizontal="center" vertical="center" wrapText="1"/>
    </xf>
    <xf numFmtId="3" fontId="18" fillId="5" borderId="8" xfId="0" applyNumberFormat="1" applyFont="1" applyFill="1" applyBorder="1" applyAlignment="1">
      <alignment horizontal="center" vertical="center" wrapText="1"/>
    </xf>
    <xf numFmtId="0" fontId="18" fillId="14" borderId="1" xfId="1" applyNumberFormat="1" applyFont="1" applyFill="1" applyBorder="1" applyAlignment="1">
      <alignment horizontal="center" vertical="center" wrapText="1"/>
    </xf>
    <xf numFmtId="0" fontId="18" fillId="14" borderId="8" xfId="1" applyNumberFormat="1"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8" fillId="10" borderId="1" xfId="1"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9" fontId="0" fillId="0" borderId="0" xfId="1" applyFont="1" applyBorder="1" applyAlignment="1">
      <alignment horizontal="center" vertical="center"/>
    </xf>
    <xf numFmtId="0" fontId="19" fillId="0" borderId="0" xfId="0" applyFont="1" applyAlignment="1">
      <alignment horizontal="center"/>
    </xf>
    <xf numFmtId="4" fontId="5" fillId="0" borderId="1" xfId="0" applyNumberFormat="1" applyFont="1" applyBorder="1" applyAlignment="1">
      <alignment vertical="center" wrapText="1"/>
    </xf>
    <xf numFmtId="4" fontId="4" fillId="0" borderId="0" xfId="0" applyNumberFormat="1" applyFont="1" applyAlignment="1">
      <alignment vertical="center"/>
    </xf>
    <xf numFmtId="0" fontId="18" fillId="10" borderId="6" xfId="1" applyNumberFormat="1" applyFont="1" applyFill="1" applyBorder="1" applyAlignment="1">
      <alignment horizontal="center" vertical="center" wrapText="1"/>
    </xf>
    <xf numFmtId="0" fontId="5" fillId="4" borderId="6" xfId="0" applyFont="1" applyFill="1" applyBorder="1" applyAlignment="1">
      <alignment horizontal="justify" vertical="top" wrapText="1"/>
    </xf>
    <xf numFmtId="0" fontId="5" fillId="0" borderId="0" xfId="0" applyFont="1" applyAlignment="1">
      <alignment horizontal="justify" vertical="justify" wrapText="1"/>
    </xf>
    <xf numFmtId="0" fontId="4" fillId="0" borderId="0" xfId="0" applyFont="1" applyAlignment="1">
      <alignment vertical="center" wrapText="1"/>
    </xf>
    <xf numFmtId="0" fontId="18" fillId="8" borderId="10" xfId="0" applyFont="1" applyFill="1" applyBorder="1" applyAlignment="1">
      <alignment horizontal="center" vertical="center" wrapText="1"/>
    </xf>
    <xf numFmtId="0" fontId="18" fillId="13" borderId="10" xfId="0" applyFont="1" applyFill="1" applyBorder="1" applyAlignment="1">
      <alignment horizontal="center" vertical="center" wrapText="1"/>
    </xf>
    <xf numFmtId="3" fontId="18" fillId="5" borderId="10" xfId="0" applyNumberFormat="1" applyFont="1" applyFill="1" applyBorder="1" applyAlignment="1">
      <alignment horizontal="center" vertical="center" wrapText="1"/>
    </xf>
    <xf numFmtId="0" fontId="18" fillId="14" borderId="10" xfId="1" applyNumberFormat="1" applyFont="1" applyFill="1" applyBorder="1" applyAlignment="1">
      <alignment horizontal="center" vertical="center" wrapText="1"/>
    </xf>
    <xf numFmtId="3" fontId="18" fillId="7" borderId="10" xfId="0" applyNumberFormat="1" applyFont="1" applyFill="1" applyBorder="1" applyAlignment="1">
      <alignment horizontal="center" vertical="center" wrapText="1"/>
    </xf>
    <xf numFmtId="0" fontId="16" fillId="0" borderId="6" xfId="0" applyFont="1" applyBorder="1" applyAlignment="1">
      <alignment horizontal="justify" vertical="center" wrapText="1"/>
    </xf>
    <xf numFmtId="0" fontId="18" fillId="8"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3" fontId="18" fillId="5" borderId="5" xfId="0" applyNumberFormat="1" applyFont="1" applyFill="1" applyBorder="1" applyAlignment="1">
      <alignment horizontal="center" vertical="center" wrapText="1"/>
    </xf>
    <xf numFmtId="0" fontId="18" fillId="14" borderId="5" xfId="1" applyNumberFormat="1" applyFont="1" applyFill="1" applyBorder="1" applyAlignment="1">
      <alignment horizontal="center" vertical="center" wrapText="1"/>
    </xf>
    <xf numFmtId="3" fontId="18" fillId="7" borderId="6" xfId="0" applyNumberFormat="1" applyFont="1" applyFill="1" applyBorder="1" applyAlignment="1">
      <alignment horizontal="center" vertical="center" wrapText="1"/>
    </xf>
    <xf numFmtId="9" fontId="12" fillId="0" borderId="1" xfId="1" applyFont="1" applyBorder="1" applyAlignment="1">
      <alignment horizontal="center"/>
    </xf>
    <xf numFmtId="0" fontId="5" fillId="0" borderId="0" xfId="0" applyFont="1" applyAlignment="1">
      <alignment vertical="center" wrapText="1"/>
    </xf>
    <xf numFmtId="9" fontId="5" fillId="0" borderId="7" xfId="0" applyNumberFormat="1" applyFont="1" applyBorder="1" applyAlignment="1">
      <alignment horizontal="center" vertical="center"/>
    </xf>
    <xf numFmtId="4" fontId="5" fillId="0" borderId="1" xfId="0" applyNumberFormat="1" applyFont="1" applyBorder="1" applyAlignment="1">
      <alignment vertical="center"/>
    </xf>
    <xf numFmtId="9" fontId="5" fillId="0" borderId="1" xfId="0" applyNumberFormat="1" applyFont="1" applyBorder="1" applyAlignment="1">
      <alignment horizontal="justify" vertical="center"/>
    </xf>
    <xf numFmtId="1" fontId="5" fillId="0" borderId="1" xfId="0" applyNumberFormat="1" applyFont="1" applyBorder="1" applyAlignment="1">
      <alignment horizontal="center" vertical="center" wrapText="1"/>
    </xf>
    <xf numFmtId="9" fontId="5" fillId="0" borderId="1" xfId="1" applyFont="1" applyFill="1" applyBorder="1" applyAlignment="1">
      <alignment horizontal="center" vertical="center"/>
    </xf>
    <xf numFmtId="9" fontId="4" fillId="0" borderId="0" xfId="0" applyNumberFormat="1" applyFont="1" applyAlignment="1">
      <alignment vertical="center"/>
    </xf>
    <xf numFmtId="0" fontId="4" fillId="0" borderId="0" xfId="0" applyFont="1" applyAlignment="1">
      <alignment vertical="center"/>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vertical="center"/>
    </xf>
    <xf numFmtId="0" fontId="5" fillId="0" borderId="10" xfId="0" applyFont="1" applyBorder="1" applyAlignment="1">
      <alignment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4" fillId="16" borderId="1" xfId="0" applyFont="1" applyFill="1" applyBorder="1" applyAlignment="1">
      <alignment horizontal="center" vertical="center"/>
    </xf>
    <xf numFmtId="0" fontId="21" fillId="16" borderId="2" xfId="0" applyFont="1" applyFill="1" applyBorder="1" applyAlignment="1">
      <alignment horizontal="center" vertical="center"/>
    </xf>
    <xf numFmtId="0" fontId="21" fillId="16" borderId="3" xfId="0" applyFont="1" applyFill="1" applyBorder="1" applyAlignment="1">
      <alignment horizontal="center" vertical="center"/>
    </xf>
    <xf numFmtId="0" fontId="21" fillId="16" borderId="1" xfId="0" applyFont="1" applyFill="1" applyBorder="1" applyAlignment="1">
      <alignment horizontal="center" vertical="center"/>
    </xf>
    <xf numFmtId="0" fontId="4" fillId="16" borderId="8" xfId="0" applyFont="1" applyFill="1" applyBorder="1" applyAlignment="1">
      <alignment horizontal="center" vertical="center"/>
    </xf>
    <xf numFmtId="0" fontId="4" fillId="16" borderId="5" xfId="0" applyFont="1" applyFill="1" applyBorder="1" applyAlignment="1">
      <alignment horizontal="center" vertical="center"/>
    </xf>
    <xf numFmtId="0" fontId="4" fillId="16" borderId="6" xfId="0" applyFont="1" applyFill="1" applyBorder="1" applyAlignment="1">
      <alignment horizontal="center" vertical="center"/>
    </xf>
    <xf numFmtId="0" fontId="21" fillId="16" borderId="16" xfId="0" applyFont="1" applyFill="1" applyBorder="1" applyAlignment="1">
      <alignment horizontal="center" vertical="center" wrapText="1"/>
    </xf>
    <xf numFmtId="0" fontId="21" fillId="16" borderId="18" xfId="0" applyFont="1" applyFill="1" applyBorder="1" applyAlignment="1">
      <alignment horizontal="center" vertical="center" wrapText="1"/>
    </xf>
    <xf numFmtId="0" fontId="21" fillId="16" borderId="17" xfId="0" applyFont="1" applyFill="1" applyBorder="1" applyAlignment="1">
      <alignment horizontal="center" vertical="center" wrapText="1"/>
    </xf>
    <xf numFmtId="0" fontId="21" fillId="16" borderId="19" xfId="0" applyFont="1" applyFill="1" applyBorder="1" applyAlignment="1">
      <alignment horizontal="center" vertical="center" wrapText="1"/>
    </xf>
    <xf numFmtId="0" fontId="21" fillId="16" borderId="7" xfId="0" applyFont="1" applyFill="1" applyBorder="1" applyAlignment="1">
      <alignment horizontal="center" vertical="center" wrapText="1"/>
    </xf>
    <xf numFmtId="0" fontId="21" fillId="16" borderId="9"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9" borderId="1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8" fillId="10" borderId="8" xfId="1" applyNumberFormat="1" applyFont="1" applyFill="1" applyBorder="1" applyAlignment="1">
      <alignment horizontal="center" vertical="center" wrapText="1"/>
    </xf>
    <xf numFmtId="0" fontId="18" fillId="10" borderId="5" xfId="1" applyNumberFormat="1" applyFont="1" applyFill="1" applyBorder="1" applyAlignment="1">
      <alignment horizontal="center" vertical="center" wrapText="1"/>
    </xf>
    <xf numFmtId="0" fontId="18" fillId="10" borderId="6" xfId="1" applyNumberFormat="1"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10" xfId="0" applyFont="1" applyBorder="1" applyAlignment="1">
      <alignment horizontal="justify" vertical="center" wrapText="1"/>
    </xf>
    <xf numFmtId="0" fontId="18" fillId="10" borderId="15" xfId="1" applyNumberFormat="1" applyFont="1" applyFill="1" applyBorder="1" applyAlignment="1">
      <alignment horizontal="center" vertical="center" wrapText="1"/>
    </xf>
    <xf numFmtId="0" fontId="2" fillId="15" borderId="1" xfId="0" applyFont="1" applyFill="1" applyBorder="1" applyAlignment="1">
      <alignment horizontal="center"/>
    </xf>
    <xf numFmtId="0" fontId="13" fillId="0" borderId="6"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2" fillId="15" borderId="1" xfId="0" applyFont="1" applyFill="1" applyBorder="1" applyAlignment="1">
      <alignment horizontal="center" vertical="center"/>
    </xf>
    <xf numFmtId="9" fontId="12" fillId="15" borderId="1" xfId="1" applyFont="1" applyFill="1" applyBorder="1" applyAlignment="1">
      <alignment horizontal="center" vertical="center"/>
    </xf>
  </cellXfs>
  <cellStyles count="2">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2</xdr:col>
      <xdr:colOff>714375</xdr:colOff>
      <xdr:row>2</xdr:row>
      <xdr:rowOff>26670</xdr:rowOff>
    </xdr:to>
    <xdr:pic>
      <xdr:nvPicPr>
        <xdr:cNvPr id="4" name="image1.png" descr="Recurso 24">
          <a:extLst>
            <a:ext uri="{FF2B5EF4-FFF2-40B4-BE49-F238E27FC236}">
              <a16:creationId xmlns:a16="http://schemas.microsoft.com/office/drawing/2014/main" xmlns=""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483870</xdr:rowOff>
    </xdr:to>
    <xdr:pic>
      <xdr:nvPicPr>
        <xdr:cNvPr id="5" name="image3.png">
          <a:extLst>
            <a:ext uri="{FF2B5EF4-FFF2-40B4-BE49-F238E27FC236}">
              <a16:creationId xmlns:a16="http://schemas.microsoft.com/office/drawing/2014/main" xmlns=""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6" name="image1.png" descr="Recurso 24">
          <a:extLst>
            <a:ext uri="{FF2B5EF4-FFF2-40B4-BE49-F238E27FC236}">
              <a16:creationId xmlns:a16="http://schemas.microsoft.com/office/drawing/2014/main" xmlns=""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438150</xdr:rowOff>
    </xdr:to>
    <xdr:pic>
      <xdr:nvPicPr>
        <xdr:cNvPr id="7" name="image3.png">
          <a:extLst>
            <a:ext uri="{FF2B5EF4-FFF2-40B4-BE49-F238E27FC236}">
              <a16:creationId xmlns:a16="http://schemas.microsoft.com/office/drawing/2014/main" xmlns=""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8" name="image1.png" descr="Recurso 24">
          <a:extLst>
            <a:ext uri="{FF2B5EF4-FFF2-40B4-BE49-F238E27FC236}">
              <a16:creationId xmlns:a16="http://schemas.microsoft.com/office/drawing/2014/main" xmlns=""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794384</xdr:colOff>
      <xdr:row>1</xdr:row>
      <xdr:rowOff>485775</xdr:rowOff>
    </xdr:to>
    <xdr:pic>
      <xdr:nvPicPr>
        <xdr:cNvPr id="9" name="image3.png">
          <a:extLst>
            <a:ext uri="{FF2B5EF4-FFF2-40B4-BE49-F238E27FC236}">
              <a16:creationId xmlns:a16="http://schemas.microsoft.com/office/drawing/2014/main" xmlns=""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10" name="image1.png" descr="Recurso 24">
          <a:extLst>
            <a:ext uri="{FF2B5EF4-FFF2-40B4-BE49-F238E27FC236}">
              <a16:creationId xmlns:a16="http://schemas.microsoft.com/office/drawing/2014/main" xmlns=""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779144</xdr:colOff>
      <xdr:row>1</xdr:row>
      <xdr:rowOff>485774</xdr:rowOff>
    </xdr:to>
    <xdr:pic>
      <xdr:nvPicPr>
        <xdr:cNvPr id="11" name="image3.png">
          <a:extLst>
            <a:ext uri="{FF2B5EF4-FFF2-40B4-BE49-F238E27FC236}">
              <a16:creationId xmlns:a16="http://schemas.microsoft.com/office/drawing/2014/main" xmlns=""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12" name="image1.png" descr="Recurso 24">
          <a:extLst>
            <a:ext uri="{FF2B5EF4-FFF2-40B4-BE49-F238E27FC236}">
              <a16:creationId xmlns:a16="http://schemas.microsoft.com/office/drawing/2014/main" xmlns="" id="{066207D3-698B-46FF-B5B6-5E6415D01712}"/>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733424</xdr:colOff>
      <xdr:row>1</xdr:row>
      <xdr:rowOff>485774</xdr:rowOff>
    </xdr:to>
    <xdr:pic>
      <xdr:nvPicPr>
        <xdr:cNvPr id="13" name="image3.png">
          <a:extLst>
            <a:ext uri="{FF2B5EF4-FFF2-40B4-BE49-F238E27FC236}">
              <a16:creationId xmlns:a16="http://schemas.microsoft.com/office/drawing/2014/main" xmlns="" id="{942FF3B7-E896-4E11-BE2B-C293AE4CFB01}"/>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topLeftCell="D22" zoomScale="78" zoomScaleNormal="78" workbookViewId="0">
      <selection activeCell="P8" sqref="P8"/>
    </sheetView>
  </sheetViews>
  <sheetFormatPr baseColWidth="10" defaultColWidth="12.42578125" defaultRowHeight="12.75"/>
  <cols>
    <col min="1" max="1" width="24.85546875" style="33" customWidth="1"/>
    <col min="2" max="2" width="28.7109375" style="33" customWidth="1"/>
    <col min="3" max="3" width="39.7109375" style="60" customWidth="1"/>
    <col min="4" max="4" width="12.140625" style="33" customWidth="1"/>
    <col min="5" max="5" width="28.7109375" style="33" customWidth="1"/>
    <col min="6" max="6" width="9.85546875" style="33" customWidth="1"/>
    <col min="7" max="7" width="10" style="33" customWidth="1"/>
    <col min="8" max="8" width="38.28515625" style="33" customWidth="1"/>
    <col min="9" max="9" width="37.140625" style="33" customWidth="1"/>
    <col min="10" max="10" width="16.7109375" style="33" customWidth="1"/>
    <col min="11" max="11" width="14.28515625" style="33" customWidth="1"/>
    <col min="12" max="12" width="16.85546875" style="33" customWidth="1"/>
    <col min="13" max="13" width="18.5703125" style="33" customWidth="1"/>
    <col min="14" max="14" width="19" style="33" customWidth="1"/>
    <col min="15" max="15" width="17.28515625" style="33" customWidth="1"/>
    <col min="16" max="16" width="49.7109375" style="33" customWidth="1"/>
    <col min="17" max="17" width="35.42578125" style="33" customWidth="1"/>
    <col min="18" max="16384" width="12.42578125" style="33"/>
  </cols>
  <sheetData>
    <row r="1" spans="1:17" ht="15.75">
      <c r="A1" s="116" t="s">
        <v>104</v>
      </c>
      <c r="B1" s="116"/>
      <c r="C1" s="116"/>
      <c r="D1" s="116"/>
      <c r="E1" s="116"/>
      <c r="F1" s="116"/>
      <c r="G1" s="116"/>
      <c r="H1" s="116"/>
      <c r="I1" s="116"/>
      <c r="J1" s="116"/>
      <c r="K1" s="116"/>
      <c r="L1" s="116"/>
      <c r="M1" s="116"/>
      <c r="N1" s="116"/>
      <c r="O1" s="116"/>
      <c r="P1" s="116"/>
      <c r="Q1" s="116"/>
    </row>
    <row r="2" spans="1:17" ht="26.25" customHeight="1">
      <c r="A2" s="115" t="s">
        <v>0</v>
      </c>
      <c r="B2" s="115" t="s">
        <v>1</v>
      </c>
      <c r="C2" s="115" t="s">
        <v>2</v>
      </c>
      <c r="D2" s="115" t="s">
        <v>105</v>
      </c>
      <c r="E2" s="115" t="s">
        <v>106</v>
      </c>
      <c r="F2" s="115" t="s">
        <v>107</v>
      </c>
      <c r="G2" s="115"/>
      <c r="H2" s="115" t="s">
        <v>108</v>
      </c>
      <c r="I2" s="115" t="s">
        <v>109</v>
      </c>
      <c r="J2" s="101">
        <v>2023</v>
      </c>
      <c r="K2" s="101"/>
      <c r="L2" s="101"/>
      <c r="M2" s="101"/>
      <c r="N2" s="101"/>
      <c r="O2" s="101"/>
      <c r="P2" s="101"/>
      <c r="Q2" s="101"/>
    </row>
    <row r="3" spans="1:17" ht="22.5" customHeight="1">
      <c r="A3" s="115"/>
      <c r="B3" s="115"/>
      <c r="C3" s="115"/>
      <c r="D3" s="115"/>
      <c r="E3" s="115"/>
      <c r="F3" s="115"/>
      <c r="G3" s="115"/>
      <c r="H3" s="115"/>
      <c r="I3" s="115"/>
      <c r="J3" s="102" t="s">
        <v>111</v>
      </c>
      <c r="K3" s="103"/>
      <c r="L3" s="103"/>
      <c r="M3" s="104" t="s">
        <v>112</v>
      </c>
      <c r="N3" s="104"/>
      <c r="O3" s="104"/>
      <c r="P3" s="105" t="s">
        <v>3</v>
      </c>
      <c r="Q3" s="105" t="s">
        <v>4</v>
      </c>
    </row>
    <row r="4" spans="1:17" ht="26.25" customHeight="1">
      <c r="A4" s="115"/>
      <c r="B4" s="115"/>
      <c r="C4" s="115"/>
      <c r="D4" s="115"/>
      <c r="E4" s="115"/>
      <c r="F4" s="115"/>
      <c r="G4" s="115"/>
      <c r="H4" s="115"/>
      <c r="I4" s="115"/>
      <c r="J4" s="108" t="s">
        <v>113</v>
      </c>
      <c r="K4" s="110" t="s">
        <v>114</v>
      </c>
      <c r="L4" s="112" t="s">
        <v>115</v>
      </c>
      <c r="M4" s="114" t="s">
        <v>113</v>
      </c>
      <c r="N4" s="114" t="s">
        <v>114</v>
      </c>
      <c r="O4" s="114" t="s">
        <v>115</v>
      </c>
      <c r="P4" s="106"/>
      <c r="Q4" s="106"/>
    </row>
    <row r="5" spans="1:17" ht="13.5" thickBot="1">
      <c r="A5" s="115"/>
      <c r="B5" s="115"/>
      <c r="C5" s="115"/>
      <c r="D5" s="115"/>
      <c r="E5" s="115"/>
      <c r="F5" s="1">
        <v>2019</v>
      </c>
      <c r="G5" s="1">
        <v>2023</v>
      </c>
      <c r="H5" s="115"/>
      <c r="I5" s="115"/>
      <c r="J5" s="109"/>
      <c r="K5" s="111"/>
      <c r="L5" s="113"/>
      <c r="M5" s="114"/>
      <c r="N5" s="114"/>
      <c r="O5" s="114"/>
      <c r="P5" s="107"/>
      <c r="Q5" s="107"/>
    </row>
    <row r="6" spans="1:17" ht="174.75" customHeight="1">
      <c r="A6" s="91" t="s">
        <v>5</v>
      </c>
      <c r="B6" s="93" t="s">
        <v>6</v>
      </c>
      <c r="C6" s="59" t="s">
        <v>7</v>
      </c>
      <c r="D6" s="3">
        <v>0</v>
      </c>
      <c r="E6" s="2" t="s">
        <v>8</v>
      </c>
      <c r="F6" s="3">
        <v>4</v>
      </c>
      <c r="G6" s="3">
        <v>8</v>
      </c>
      <c r="H6" s="2" t="s">
        <v>9</v>
      </c>
      <c r="I6" s="4" t="s">
        <v>10</v>
      </c>
      <c r="J6" s="11">
        <v>1</v>
      </c>
      <c r="K6" s="11">
        <v>1</v>
      </c>
      <c r="L6" s="75">
        <f t="shared" ref="L6:L25" si="0">K6/J6</f>
        <v>1</v>
      </c>
      <c r="M6" s="76">
        <v>35000000</v>
      </c>
      <c r="N6" s="76">
        <v>35000000</v>
      </c>
      <c r="O6" s="77">
        <f>N6/M6</f>
        <v>1</v>
      </c>
      <c r="P6" s="24" t="s">
        <v>116</v>
      </c>
      <c r="Q6" s="5"/>
    </row>
    <row r="7" spans="1:17" ht="82.5" customHeight="1">
      <c r="A7" s="91"/>
      <c r="B7" s="93"/>
      <c r="C7" s="6" t="s">
        <v>11</v>
      </c>
      <c r="D7" s="7">
        <v>0</v>
      </c>
      <c r="E7" s="8" t="s">
        <v>12</v>
      </c>
      <c r="F7" s="9">
        <v>4</v>
      </c>
      <c r="G7" s="9">
        <v>8</v>
      </c>
      <c r="H7" s="8" t="s">
        <v>13</v>
      </c>
      <c r="I7" s="10" t="s">
        <v>14</v>
      </c>
      <c r="J7" s="27">
        <v>1</v>
      </c>
      <c r="K7" s="27">
        <v>1</v>
      </c>
      <c r="L7" s="75">
        <f t="shared" si="0"/>
        <v>1</v>
      </c>
      <c r="M7" s="76">
        <v>35000000</v>
      </c>
      <c r="N7" s="76">
        <v>35000000</v>
      </c>
      <c r="O7" s="77">
        <f t="shared" ref="O7:O25" si="1">N7/M7</f>
        <v>1</v>
      </c>
      <c r="P7" s="29" t="s">
        <v>117</v>
      </c>
      <c r="Q7" s="5"/>
    </row>
    <row r="8" spans="1:17" ht="244.5" customHeight="1">
      <c r="A8" s="91"/>
      <c r="B8" s="93"/>
      <c r="C8" s="8" t="s">
        <v>15</v>
      </c>
      <c r="D8" s="7">
        <v>0</v>
      </c>
      <c r="E8" s="8" t="s">
        <v>16</v>
      </c>
      <c r="F8" s="7">
        <v>4</v>
      </c>
      <c r="G8" s="7">
        <v>8</v>
      </c>
      <c r="H8" s="8" t="s">
        <v>17</v>
      </c>
      <c r="I8" s="10" t="s">
        <v>18</v>
      </c>
      <c r="J8" s="11">
        <v>1</v>
      </c>
      <c r="K8" s="11">
        <v>1</v>
      </c>
      <c r="L8" s="75">
        <f t="shared" si="0"/>
        <v>1</v>
      </c>
      <c r="M8" s="76">
        <v>65900000</v>
      </c>
      <c r="N8" s="76">
        <v>65900000</v>
      </c>
      <c r="O8" s="77">
        <f t="shared" si="1"/>
        <v>1</v>
      </c>
      <c r="P8" s="74" t="s">
        <v>118</v>
      </c>
      <c r="Q8" s="5"/>
    </row>
    <row r="9" spans="1:17" ht="216.75" customHeight="1">
      <c r="A9" s="91"/>
      <c r="B9" s="93"/>
      <c r="C9" s="8" t="s">
        <v>19</v>
      </c>
      <c r="D9" s="7">
        <v>0</v>
      </c>
      <c r="E9" s="8" t="s">
        <v>20</v>
      </c>
      <c r="F9" s="9">
        <v>4</v>
      </c>
      <c r="G9" s="9">
        <v>8</v>
      </c>
      <c r="H9" s="8" t="s">
        <v>21</v>
      </c>
      <c r="I9" s="10" t="s">
        <v>22</v>
      </c>
      <c r="J9" s="27">
        <v>1</v>
      </c>
      <c r="K9" s="27">
        <v>1</v>
      </c>
      <c r="L9" s="75">
        <f t="shared" si="0"/>
        <v>1</v>
      </c>
      <c r="M9" s="76">
        <v>35000000</v>
      </c>
      <c r="N9" s="76">
        <v>35000000</v>
      </c>
      <c r="O9" s="77">
        <f t="shared" si="1"/>
        <v>1</v>
      </c>
      <c r="P9" s="24" t="s">
        <v>119</v>
      </c>
      <c r="Q9" s="5"/>
    </row>
    <row r="10" spans="1:17" ht="88.5" customHeight="1">
      <c r="A10" s="91"/>
      <c r="B10" s="93"/>
      <c r="C10" s="8" t="s">
        <v>23</v>
      </c>
      <c r="D10" s="9">
        <v>0</v>
      </c>
      <c r="E10" s="8" t="s">
        <v>24</v>
      </c>
      <c r="F10" s="9">
        <v>4</v>
      </c>
      <c r="G10" s="9">
        <v>8</v>
      </c>
      <c r="H10" s="8" t="s">
        <v>25</v>
      </c>
      <c r="I10" s="10" t="s">
        <v>26</v>
      </c>
      <c r="J10" s="27">
        <v>1</v>
      </c>
      <c r="K10" s="27">
        <v>1</v>
      </c>
      <c r="L10" s="75">
        <f t="shared" si="0"/>
        <v>1</v>
      </c>
      <c r="M10" s="76">
        <v>261643826</v>
      </c>
      <c r="N10" s="76">
        <v>261643826</v>
      </c>
      <c r="O10" s="77">
        <f t="shared" si="1"/>
        <v>1</v>
      </c>
      <c r="P10" s="24" t="s">
        <v>120</v>
      </c>
      <c r="Q10" s="5"/>
    </row>
    <row r="11" spans="1:17" ht="135.75" customHeight="1">
      <c r="A11" s="91"/>
      <c r="B11" s="94"/>
      <c r="C11" s="13" t="s">
        <v>27</v>
      </c>
      <c r="D11" s="7">
        <v>0</v>
      </c>
      <c r="E11" s="8" t="s">
        <v>28</v>
      </c>
      <c r="F11" s="7">
        <v>4</v>
      </c>
      <c r="G11" s="7">
        <v>8</v>
      </c>
      <c r="H11" s="8" t="s">
        <v>29</v>
      </c>
      <c r="I11" s="10" t="s">
        <v>30</v>
      </c>
      <c r="J11" s="11">
        <v>4</v>
      </c>
      <c r="K11" s="11">
        <v>8</v>
      </c>
      <c r="L11" s="75">
        <f t="shared" si="0"/>
        <v>2</v>
      </c>
      <c r="M11" s="76">
        <v>35960000</v>
      </c>
      <c r="N11" s="76">
        <v>35960000</v>
      </c>
      <c r="O11" s="77">
        <f t="shared" si="1"/>
        <v>1</v>
      </c>
      <c r="P11" s="23" t="s">
        <v>121</v>
      </c>
      <c r="Q11" s="5"/>
    </row>
    <row r="12" spans="1:17" ht="120" customHeight="1">
      <c r="A12" s="91"/>
      <c r="B12" s="95" t="s">
        <v>31</v>
      </c>
      <c r="C12" s="98" t="s">
        <v>32</v>
      </c>
      <c r="D12" s="7">
        <v>0</v>
      </c>
      <c r="E12" s="8" t="s">
        <v>33</v>
      </c>
      <c r="F12" s="7">
        <v>3</v>
      </c>
      <c r="G12" s="7">
        <v>6</v>
      </c>
      <c r="H12" s="8" t="s">
        <v>34</v>
      </c>
      <c r="I12" s="10" t="s">
        <v>35</v>
      </c>
      <c r="J12" s="11">
        <v>1</v>
      </c>
      <c r="K12" s="11">
        <v>0</v>
      </c>
      <c r="L12" s="75">
        <f t="shared" si="0"/>
        <v>0</v>
      </c>
      <c r="M12" s="76">
        <v>0</v>
      </c>
      <c r="N12" s="56">
        <v>0</v>
      </c>
      <c r="O12" s="77">
        <v>0</v>
      </c>
      <c r="P12" s="24" t="s">
        <v>122</v>
      </c>
      <c r="Q12" s="5"/>
    </row>
    <row r="13" spans="1:17" ht="120.75" customHeight="1">
      <c r="A13" s="91"/>
      <c r="B13" s="96"/>
      <c r="C13" s="99"/>
      <c r="D13" s="7">
        <v>0</v>
      </c>
      <c r="E13" s="14" t="s">
        <v>36</v>
      </c>
      <c r="F13" s="7">
        <v>3</v>
      </c>
      <c r="G13" s="7">
        <v>7</v>
      </c>
      <c r="H13" s="8" t="s">
        <v>37</v>
      </c>
      <c r="I13" s="10" t="s">
        <v>38</v>
      </c>
      <c r="J13" s="11">
        <v>5</v>
      </c>
      <c r="K13" s="11">
        <v>0</v>
      </c>
      <c r="L13" s="75">
        <f t="shared" si="0"/>
        <v>0</v>
      </c>
      <c r="M13" s="76">
        <v>0</v>
      </c>
      <c r="N13" s="76">
        <v>0</v>
      </c>
      <c r="O13" s="56">
        <v>0</v>
      </c>
      <c r="P13" s="77">
        <v>0</v>
      </c>
      <c r="Q13" s="5"/>
    </row>
    <row r="14" spans="1:17" ht="198" customHeight="1">
      <c r="A14" s="91"/>
      <c r="B14" s="97"/>
      <c r="C14" s="100"/>
      <c r="D14" s="7">
        <v>0</v>
      </c>
      <c r="E14" s="8" t="s">
        <v>39</v>
      </c>
      <c r="F14" s="15">
        <v>2</v>
      </c>
      <c r="G14" s="15">
        <v>3</v>
      </c>
      <c r="H14" s="8" t="s">
        <v>40</v>
      </c>
      <c r="I14" s="10" t="s">
        <v>41</v>
      </c>
      <c r="J14" s="78">
        <v>2</v>
      </c>
      <c r="K14" s="78">
        <v>0</v>
      </c>
      <c r="L14" s="75">
        <f t="shared" si="0"/>
        <v>0</v>
      </c>
      <c r="M14" s="76">
        <v>0</v>
      </c>
      <c r="N14" s="56">
        <v>0</v>
      </c>
      <c r="O14" s="77">
        <v>0</v>
      </c>
      <c r="P14" s="24" t="s">
        <v>123</v>
      </c>
      <c r="Q14" s="5"/>
    </row>
    <row r="15" spans="1:17" ht="186.75" customHeight="1">
      <c r="A15" s="91"/>
      <c r="B15" s="16" t="s">
        <v>43</v>
      </c>
      <c r="C15" s="8" t="s">
        <v>44</v>
      </c>
      <c r="D15" s="7">
        <v>0</v>
      </c>
      <c r="E15" s="8" t="s">
        <v>45</v>
      </c>
      <c r="F15" s="7">
        <v>2</v>
      </c>
      <c r="G15" s="7">
        <v>4</v>
      </c>
      <c r="H15" s="17" t="s">
        <v>46</v>
      </c>
      <c r="I15" s="10" t="s">
        <v>47</v>
      </c>
      <c r="J15" s="11">
        <v>2</v>
      </c>
      <c r="K15" s="11">
        <v>0</v>
      </c>
      <c r="L15" s="75">
        <f t="shared" si="0"/>
        <v>0</v>
      </c>
      <c r="M15" s="76">
        <v>0</v>
      </c>
      <c r="N15" s="56">
        <v>0</v>
      </c>
      <c r="O15" s="77">
        <v>0</v>
      </c>
      <c r="P15" s="27" t="s">
        <v>110</v>
      </c>
      <c r="Q15" s="5"/>
    </row>
    <row r="16" spans="1:17" ht="108.75" customHeight="1">
      <c r="A16" s="91"/>
      <c r="B16" s="95" t="s">
        <v>48</v>
      </c>
      <c r="C16" s="98" t="s">
        <v>49</v>
      </c>
      <c r="D16" s="7">
        <v>0</v>
      </c>
      <c r="E16" s="8" t="s">
        <v>50</v>
      </c>
      <c r="F16" s="7">
        <v>3</v>
      </c>
      <c r="G16" s="7">
        <v>6</v>
      </c>
      <c r="H16" s="8" t="s">
        <v>51</v>
      </c>
      <c r="I16" s="10" t="s">
        <v>52</v>
      </c>
      <c r="J16" s="11">
        <v>3</v>
      </c>
      <c r="K16" s="11">
        <v>0</v>
      </c>
      <c r="L16" s="75">
        <f t="shared" si="0"/>
        <v>0</v>
      </c>
      <c r="M16" s="76">
        <v>0</v>
      </c>
      <c r="N16" s="56">
        <v>0</v>
      </c>
      <c r="O16" s="77">
        <v>0</v>
      </c>
      <c r="P16" s="27" t="s">
        <v>124</v>
      </c>
      <c r="Q16" s="5"/>
    </row>
    <row r="17" spans="1:17" ht="75" customHeight="1">
      <c r="A17" s="91"/>
      <c r="B17" s="96"/>
      <c r="C17" s="99"/>
      <c r="D17" s="7">
        <v>0</v>
      </c>
      <c r="E17" s="8" t="s">
        <v>53</v>
      </c>
      <c r="F17" s="7">
        <v>3</v>
      </c>
      <c r="G17" s="7">
        <v>6</v>
      </c>
      <c r="H17" s="17" t="s">
        <v>54</v>
      </c>
      <c r="I17" s="10" t="s">
        <v>55</v>
      </c>
      <c r="J17" s="11">
        <v>3</v>
      </c>
      <c r="K17" s="11">
        <v>3</v>
      </c>
      <c r="L17" s="75">
        <f t="shared" si="0"/>
        <v>1</v>
      </c>
      <c r="M17" s="76">
        <v>15000000</v>
      </c>
      <c r="N17" s="76">
        <v>15000000</v>
      </c>
      <c r="O17" s="77">
        <f t="shared" si="1"/>
        <v>1</v>
      </c>
      <c r="P17" s="27" t="s">
        <v>125</v>
      </c>
      <c r="Q17" s="5"/>
    </row>
    <row r="18" spans="1:17" ht="111.75" customHeight="1">
      <c r="A18" s="92"/>
      <c r="B18" s="97"/>
      <c r="C18" s="100"/>
      <c r="D18" s="7">
        <v>0</v>
      </c>
      <c r="E18" s="8" t="s">
        <v>56</v>
      </c>
      <c r="F18" s="7">
        <v>3</v>
      </c>
      <c r="G18" s="7">
        <v>6</v>
      </c>
      <c r="H18" s="8" t="s">
        <v>57</v>
      </c>
      <c r="I18" s="10" t="s">
        <v>58</v>
      </c>
      <c r="J18" s="11">
        <v>3</v>
      </c>
      <c r="K18" s="11">
        <v>0</v>
      </c>
      <c r="L18" s="75">
        <f t="shared" si="0"/>
        <v>0</v>
      </c>
      <c r="M18" s="76">
        <v>0</v>
      </c>
      <c r="N18" s="56">
        <v>0</v>
      </c>
      <c r="O18" s="77">
        <v>0</v>
      </c>
      <c r="P18" s="5" t="s">
        <v>42</v>
      </c>
      <c r="Q18" s="5"/>
    </row>
    <row r="19" spans="1:17" ht="109.5" customHeight="1">
      <c r="A19" s="82" t="s">
        <v>59</v>
      </c>
      <c r="B19" s="18" t="s">
        <v>60</v>
      </c>
      <c r="C19" s="19" t="s">
        <v>61</v>
      </c>
      <c r="D19" s="20">
        <v>0</v>
      </c>
      <c r="E19" s="19" t="s">
        <v>62</v>
      </c>
      <c r="F19" s="21">
        <v>1</v>
      </c>
      <c r="G19" s="21">
        <v>1</v>
      </c>
      <c r="H19" s="19" t="s">
        <v>63</v>
      </c>
      <c r="I19" s="22" t="s">
        <v>64</v>
      </c>
      <c r="J19" s="78">
        <v>1</v>
      </c>
      <c r="K19" s="78">
        <v>1</v>
      </c>
      <c r="L19" s="75">
        <f t="shared" si="0"/>
        <v>1</v>
      </c>
      <c r="M19" s="76">
        <v>76000000</v>
      </c>
      <c r="N19" s="76">
        <v>76000000</v>
      </c>
      <c r="O19" s="77">
        <f t="shared" si="1"/>
        <v>1</v>
      </c>
      <c r="P19" s="24" t="s">
        <v>126</v>
      </c>
      <c r="Q19" s="5"/>
    </row>
    <row r="20" spans="1:17" ht="141" customHeight="1">
      <c r="A20" s="83"/>
      <c r="B20" s="18" t="s">
        <v>65</v>
      </c>
      <c r="C20" s="25" t="s">
        <v>66</v>
      </c>
      <c r="D20" s="20">
        <v>0</v>
      </c>
      <c r="E20" s="19" t="s">
        <v>67</v>
      </c>
      <c r="F20" s="20">
        <v>3</v>
      </c>
      <c r="G20" s="20">
        <v>7</v>
      </c>
      <c r="H20" s="19" t="s">
        <v>57</v>
      </c>
      <c r="I20" s="22" t="s">
        <v>64</v>
      </c>
      <c r="J20" s="11">
        <v>3</v>
      </c>
      <c r="K20" s="11">
        <v>0</v>
      </c>
      <c r="L20" s="75">
        <f t="shared" si="0"/>
        <v>0</v>
      </c>
      <c r="M20" s="76">
        <v>0</v>
      </c>
      <c r="N20" s="56">
        <v>0</v>
      </c>
      <c r="O20" s="77">
        <v>0</v>
      </c>
      <c r="P20" s="24" t="s">
        <v>127</v>
      </c>
      <c r="Q20" s="5"/>
    </row>
    <row r="21" spans="1:17" ht="75.75" customHeight="1">
      <c r="A21" s="83"/>
      <c r="B21" s="85" t="s">
        <v>68</v>
      </c>
      <c r="C21" s="19" t="s">
        <v>69</v>
      </c>
      <c r="D21" s="20">
        <v>0</v>
      </c>
      <c r="E21" s="19" t="s">
        <v>70</v>
      </c>
      <c r="F21" s="20">
        <v>4</v>
      </c>
      <c r="G21" s="20">
        <v>8</v>
      </c>
      <c r="H21" s="19" t="s">
        <v>71</v>
      </c>
      <c r="I21" s="22" t="s">
        <v>72</v>
      </c>
      <c r="J21" s="11">
        <v>1</v>
      </c>
      <c r="K21" s="11">
        <v>1</v>
      </c>
      <c r="L21" s="75">
        <f t="shared" si="0"/>
        <v>1</v>
      </c>
      <c r="M21" s="76">
        <v>21000000</v>
      </c>
      <c r="N21" s="76">
        <v>21000000</v>
      </c>
      <c r="O21" s="77">
        <f t="shared" si="1"/>
        <v>1</v>
      </c>
      <c r="P21" s="24" t="s">
        <v>128</v>
      </c>
      <c r="Q21" s="5"/>
    </row>
    <row r="22" spans="1:17" ht="175.5" customHeight="1">
      <c r="A22" s="84"/>
      <c r="B22" s="86"/>
      <c r="C22" s="19" t="s">
        <v>73</v>
      </c>
      <c r="D22" s="26">
        <v>0</v>
      </c>
      <c r="E22" s="19" t="s">
        <v>74</v>
      </c>
      <c r="F22" s="26">
        <v>1</v>
      </c>
      <c r="G22" s="26">
        <v>1</v>
      </c>
      <c r="H22" s="19" t="s">
        <v>75</v>
      </c>
      <c r="I22" s="22" t="s">
        <v>76</v>
      </c>
      <c r="J22" s="79">
        <v>1</v>
      </c>
      <c r="K22" s="79">
        <v>1</v>
      </c>
      <c r="L22" s="75">
        <f t="shared" si="0"/>
        <v>1</v>
      </c>
      <c r="M22" s="76">
        <v>18000000</v>
      </c>
      <c r="N22" s="76">
        <v>18000000</v>
      </c>
      <c r="O22" s="77">
        <f t="shared" si="1"/>
        <v>1</v>
      </c>
      <c r="P22" s="24" t="s">
        <v>77</v>
      </c>
      <c r="Q22" s="5"/>
    </row>
    <row r="23" spans="1:17" ht="94.5" customHeight="1">
      <c r="A23" s="87" t="s">
        <v>78</v>
      </c>
      <c r="B23" s="24" t="s">
        <v>79</v>
      </c>
      <c r="C23" s="28" t="s">
        <v>80</v>
      </c>
      <c r="D23" s="11">
        <v>0</v>
      </c>
      <c r="E23" s="29" t="s">
        <v>81</v>
      </c>
      <c r="F23" s="11">
        <v>4</v>
      </c>
      <c r="G23" s="11">
        <v>8</v>
      </c>
      <c r="H23" s="29" t="s">
        <v>82</v>
      </c>
      <c r="I23" s="12" t="s">
        <v>83</v>
      </c>
      <c r="J23" s="11">
        <v>4</v>
      </c>
      <c r="K23" s="11">
        <v>8</v>
      </c>
      <c r="L23" s="75">
        <f t="shared" si="0"/>
        <v>2</v>
      </c>
      <c r="M23" s="76">
        <v>34000000</v>
      </c>
      <c r="N23" s="76">
        <v>34000000</v>
      </c>
      <c r="O23" s="77">
        <f t="shared" si="1"/>
        <v>1</v>
      </c>
      <c r="P23" s="24" t="s">
        <v>129</v>
      </c>
      <c r="Q23" s="5"/>
    </row>
    <row r="24" spans="1:17" ht="112.5" customHeight="1" thickBot="1">
      <c r="A24" s="87"/>
      <c r="B24" s="89" t="s">
        <v>84</v>
      </c>
      <c r="C24" s="29" t="s">
        <v>85</v>
      </c>
      <c r="D24" s="11">
        <v>1</v>
      </c>
      <c r="E24" s="29" t="s">
        <v>86</v>
      </c>
      <c r="F24" s="11">
        <v>12</v>
      </c>
      <c r="G24" s="11">
        <v>12</v>
      </c>
      <c r="H24" s="29" t="s">
        <v>54</v>
      </c>
      <c r="I24" s="30" t="s">
        <v>87</v>
      </c>
      <c r="J24" s="11">
        <v>12</v>
      </c>
      <c r="K24" s="11">
        <v>12</v>
      </c>
      <c r="L24" s="75">
        <f t="shared" si="0"/>
        <v>1</v>
      </c>
      <c r="M24" s="76">
        <v>35000000</v>
      </c>
      <c r="N24" s="76">
        <v>35000000</v>
      </c>
      <c r="O24" s="77">
        <f t="shared" si="1"/>
        <v>1</v>
      </c>
      <c r="P24" s="24" t="s">
        <v>130</v>
      </c>
      <c r="Q24" s="5"/>
    </row>
    <row r="25" spans="1:17" ht="57.75" customHeight="1" thickBot="1">
      <c r="A25" s="88"/>
      <c r="B25" s="90"/>
      <c r="C25" s="31" t="s">
        <v>88</v>
      </c>
      <c r="D25" s="32">
        <v>0</v>
      </c>
      <c r="E25" s="31" t="s">
        <v>89</v>
      </c>
      <c r="F25" s="32">
        <v>6</v>
      </c>
      <c r="G25" s="32">
        <v>12</v>
      </c>
      <c r="H25" s="31" t="s">
        <v>90</v>
      </c>
      <c r="I25" s="30" t="s">
        <v>91</v>
      </c>
      <c r="J25" s="32">
        <v>6</v>
      </c>
      <c r="K25" s="32">
        <v>6</v>
      </c>
      <c r="L25" s="75">
        <f t="shared" si="0"/>
        <v>1</v>
      </c>
      <c r="M25" s="76">
        <v>34000000</v>
      </c>
      <c r="N25" s="76">
        <v>34000000</v>
      </c>
      <c r="O25" s="77">
        <f t="shared" si="1"/>
        <v>1</v>
      </c>
      <c r="P25" s="24" t="s">
        <v>131</v>
      </c>
      <c r="Q25" s="5"/>
    </row>
    <row r="26" spans="1:17" ht="15">
      <c r="A26"/>
      <c r="B26"/>
      <c r="C26"/>
      <c r="D26"/>
      <c r="E26"/>
      <c r="F26"/>
      <c r="G26"/>
      <c r="H26"/>
      <c r="I26"/>
      <c r="M26" s="57">
        <f>SUM(M6:M25)</f>
        <v>701503826</v>
      </c>
      <c r="N26" s="57">
        <f>SUM(N6:N25)</f>
        <v>701503826</v>
      </c>
      <c r="O26" s="80">
        <f>N26/M26</f>
        <v>1</v>
      </c>
    </row>
    <row r="27" spans="1:17">
      <c r="M27" s="81"/>
      <c r="N27" s="81"/>
      <c r="O27" s="80"/>
    </row>
    <row r="28" spans="1:17" ht="38.25">
      <c r="L28" s="61" t="s">
        <v>92</v>
      </c>
      <c r="M28" s="57">
        <v>249705208</v>
      </c>
      <c r="N28" s="57"/>
      <c r="O28" s="80">
        <f t="shared" ref="O28" si="2">N28/M28</f>
        <v>0</v>
      </c>
    </row>
  </sheetData>
  <mergeCells count="30">
    <mergeCell ref="F2:G4"/>
    <mergeCell ref="H2:H5"/>
    <mergeCell ref="I2:I5"/>
    <mergeCell ref="A1:Q1"/>
    <mergeCell ref="A2:A5"/>
    <mergeCell ref="B2:B5"/>
    <mergeCell ref="C2:C5"/>
    <mergeCell ref="C12:C14"/>
    <mergeCell ref="B16:B18"/>
    <mergeCell ref="C16:C18"/>
    <mergeCell ref="J2:Q2"/>
    <mergeCell ref="J3:L3"/>
    <mergeCell ref="M3:O3"/>
    <mergeCell ref="P3:P5"/>
    <mergeCell ref="Q3:Q5"/>
    <mergeCell ref="J4:J5"/>
    <mergeCell ref="K4:K5"/>
    <mergeCell ref="L4:L5"/>
    <mergeCell ref="M4:M5"/>
    <mergeCell ref="N4:N5"/>
    <mergeCell ref="O4:O5"/>
    <mergeCell ref="D2:D5"/>
    <mergeCell ref="E2:E5"/>
    <mergeCell ref="A19:A22"/>
    <mergeCell ref="B21:B22"/>
    <mergeCell ref="A23:A25"/>
    <mergeCell ref="B24:B25"/>
    <mergeCell ref="A6:A18"/>
    <mergeCell ref="B6:B11"/>
    <mergeCell ref="B12:B14"/>
  </mergeCells>
  <conditionalFormatting sqref="L6:L25">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6"/>
  <sheetViews>
    <sheetView workbookViewId="0">
      <selection activeCell="A4" sqref="A4"/>
    </sheetView>
  </sheetViews>
  <sheetFormatPr baseColWidth="10" defaultColWidth="12.28515625" defaultRowHeight="15"/>
  <cols>
    <col min="2" max="2" width="17.7109375" customWidth="1"/>
    <col min="3" max="3" width="12.28515625" customWidth="1"/>
    <col min="4" max="4" width="16.7109375" customWidth="1"/>
    <col min="7" max="7" width="16.7109375" customWidth="1"/>
    <col min="8" max="8" width="15.5703125" customWidth="1"/>
    <col min="10" max="10" width="12.28515625" customWidth="1"/>
  </cols>
  <sheetData>
    <row r="2" spans="2:10" ht="42" customHeight="1">
      <c r="B2" s="117"/>
      <c r="C2" s="117"/>
      <c r="D2" s="118" t="s">
        <v>97</v>
      </c>
      <c r="E2" s="119"/>
      <c r="F2" s="119"/>
      <c r="G2" s="119"/>
      <c r="H2" s="120"/>
      <c r="I2" s="118"/>
      <c r="J2" s="120"/>
    </row>
    <row r="3" spans="2:10" ht="15.75" customHeight="1">
      <c r="B3" s="121" t="s">
        <v>93</v>
      </c>
      <c r="C3" s="121" t="s">
        <v>96</v>
      </c>
      <c r="D3" s="123" t="s">
        <v>1</v>
      </c>
      <c r="E3" s="124" t="s">
        <v>132</v>
      </c>
      <c r="F3" s="124"/>
      <c r="G3" s="124"/>
      <c r="H3" s="124"/>
      <c r="I3" s="124"/>
      <c r="J3" s="124"/>
    </row>
    <row r="4" spans="2:10" ht="22.5">
      <c r="B4" s="122"/>
      <c r="C4" s="122"/>
      <c r="D4" s="123"/>
      <c r="E4" s="39" t="s">
        <v>98</v>
      </c>
      <c r="F4" s="39" t="s">
        <v>99</v>
      </c>
      <c r="G4" s="39" t="s">
        <v>100</v>
      </c>
      <c r="H4" s="39" t="s">
        <v>101</v>
      </c>
      <c r="I4" s="39" t="s">
        <v>102</v>
      </c>
      <c r="J4" s="50" t="s">
        <v>96</v>
      </c>
    </row>
    <row r="5" spans="2:10" ht="20.25" customHeight="1">
      <c r="B5" s="129" t="s">
        <v>5</v>
      </c>
      <c r="C5" s="130">
        <v>13</v>
      </c>
      <c r="D5" s="125" t="s">
        <v>6</v>
      </c>
      <c r="E5" s="40"/>
      <c r="F5" s="43"/>
      <c r="G5" s="45"/>
      <c r="H5" s="47"/>
      <c r="I5" s="49">
        <v>1</v>
      </c>
      <c r="J5" s="126">
        <f>SUM(E5:I10)</f>
        <v>6</v>
      </c>
    </row>
    <row r="6" spans="2:10" ht="20.25">
      <c r="B6" s="129"/>
      <c r="C6" s="130"/>
      <c r="D6" s="125"/>
      <c r="E6" s="40"/>
      <c r="F6" s="43"/>
      <c r="G6" s="45"/>
      <c r="H6" s="47"/>
      <c r="I6" s="49">
        <v>1</v>
      </c>
      <c r="J6" s="127"/>
    </row>
    <row r="7" spans="2:10" ht="20.25">
      <c r="B7" s="129"/>
      <c r="C7" s="130"/>
      <c r="D7" s="125"/>
      <c r="E7" s="40"/>
      <c r="F7" s="43"/>
      <c r="G7" s="45"/>
      <c r="H7" s="47"/>
      <c r="I7" s="49">
        <v>1</v>
      </c>
      <c r="J7" s="127"/>
    </row>
    <row r="8" spans="2:10" ht="20.25">
      <c r="B8" s="129"/>
      <c r="C8" s="130"/>
      <c r="D8" s="125"/>
      <c r="E8" s="40"/>
      <c r="F8" s="43"/>
      <c r="G8" s="45"/>
      <c r="H8" s="47"/>
      <c r="I8" s="49">
        <v>1</v>
      </c>
      <c r="J8" s="127"/>
    </row>
    <row r="9" spans="2:10" ht="20.25">
      <c r="B9" s="129"/>
      <c r="C9" s="130"/>
      <c r="D9" s="125"/>
      <c r="E9" s="40"/>
      <c r="F9" s="43"/>
      <c r="G9" s="45"/>
      <c r="H9" s="47"/>
      <c r="I9" s="49">
        <v>1</v>
      </c>
      <c r="J9" s="127"/>
    </row>
    <row r="10" spans="2:10" ht="20.25">
      <c r="B10" s="129"/>
      <c r="C10" s="130"/>
      <c r="D10" s="125"/>
      <c r="E10" s="40"/>
      <c r="F10" s="43"/>
      <c r="G10" s="45"/>
      <c r="H10" s="47"/>
      <c r="I10" s="49">
        <v>1</v>
      </c>
      <c r="J10" s="128"/>
    </row>
    <row r="11" spans="2:10" ht="20.25" customHeight="1">
      <c r="B11" s="129"/>
      <c r="C11" s="130"/>
      <c r="D11" s="125" t="s">
        <v>31</v>
      </c>
      <c r="E11" s="40">
        <v>1</v>
      </c>
      <c r="F11" s="43"/>
      <c r="G11" s="45"/>
      <c r="H11" s="47"/>
      <c r="I11" s="49"/>
      <c r="J11" s="126">
        <v>3</v>
      </c>
    </row>
    <row r="12" spans="2:10" ht="20.25">
      <c r="B12" s="129"/>
      <c r="C12" s="130"/>
      <c r="D12" s="125"/>
      <c r="E12" s="40">
        <v>1</v>
      </c>
      <c r="F12" s="43"/>
      <c r="G12" s="45"/>
      <c r="H12" s="47"/>
      <c r="I12" s="49"/>
      <c r="J12" s="127"/>
    </row>
    <row r="13" spans="2:10" ht="20.25">
      <c r="B13" s="129"/>
      <c r="C13" s="130"/>
      <c r="D13" s="125"/>
      <c r="E13" s="40">
        <v>1</v>
      </c>
      <c r="F13" s="43"/>
      <c r="G13" s="45"/>
      <c r="H13" s="47"/>
      <c r="I13" s="49"/>
      <c r="J13" s="128"/>
    </row>
    <row r="14" spans="2:10" ht="56.25">
      <c r="B14" s="129"/>
      <c r="C14" s="130"/>
      <c r="D14" s="36" t="s">
        <v>43</v>
      </c>
      <c r="E14" s="40">
        <v>1</v>
      </c>
      <c r="F14" s="43"/>
      <c r="G14" s="45"/>
      <c r="H14" s="47"/>
      <c r="I14" s="49"/>
      <c r="J14" s="51">
        <v>1</v>
      </c>
    </row>
    <row r="15" spans="2:10" ht="20.25" customHeight="1">
      <c r="B15" s="129"/>
      <c r="C15" s="130"/>
      <c r="D15" s="125" t="s">
        <v>48</v>
      </c>
      <c r="E15" s="40">
        <v>1</v>
      </c>
      <c r="F15" s="43"/>
      <c r="G15" s="45"/>
      <c r="H15" s="47"/>
      <c r="I15" s="49"/>
      <c r="J15" s="126">
        <v>3</v>
      </c>
    </row>
    <row r="16" spans="2:10" ht="20.25">
      <c r="B16" s="129"/>
      <c r="C16" s="130"/>
      <c r="D16" s="125"/>
      <c r="E16" s="40"/>
      <c r="F16" s="43"/>
      <c r="G16" s="45"/>
      <c r="H16" s="47"/>
      <c r="I16" s="49">
        <v>1</v>
      </c>
      <c r="J16" s="127"/>
    </row>
    <row r="17" spans="2:10" ht="20.25">
      <c r="B17" s="129"/>
      <c r="C17" s="130"/>
      <c r="D17" s="125"/>
      <c r="E17" s="40">
        <v>1</v>
      </c>
      <c r="F17" s="43"/>
      <c r="G17" s="45"/>
      <c r="H17" s="47"/>
      <c r="I17" s="49"/>
      <c r="J17" s="128"/>
    </row>
    <row r="18" spans="2:10" ht="33.75" customHeight="1">
      <c r="B18" s="129" t="s">
        <v>59</v>
      </c>
      <c r="C18" s="130">
        <v>4</v>
      </c>
      <c r="D18" s="37" t="s">
        <v>60</v>
      </c>
      <c r="E18" s="41"/>
      <c r="F18" s="44"/>
      <c r="G18" s="46"/>
      <c r="H18" s="48"/>
      <c r="I18" s="49">
        <v>1</v>
      </c>
      <c r="J18" s="51">
        <f>SUM(E18:I18)</f>
        <v>1</v>
      </c>
    </row>
    <row r="19" spans="2:10" ht="33.75">
      <c r="B19" s="129"/>
      <c r="C19" s="130"/>
      <c r="D19" s="37" t="s">
        <v>65</v>
      </c>
      <c r="E19" s="41">
        <v>1</v>
      </c>
      <c r="F19" s="44"/>
      <c r="G19" s="46"/>
      <c r="H19" s="48"/>
      <c r="I19" s="49"/>
      <c r="J19" s="51">
        <f>SUM(E19:I19)</f>
        <v>1</v>
      </c>
    </row>
    <row r="20" spans="2:10" ht="20.25" customHeight="1">
      <c r="B20" s="129"/>
      <c r="C20" s="130"/>
      <c r="D20" s="132" t="s">
        <v>68</v>
      </c>
      <c r="E20" s="41"/>
      <c r="F20" s="44"/>
      <c r="G20" s="46"/>
      <c r="H20" s="48"/>
      <c r="I20" s="49">
        <v>1</v>
      </c>
      <c r="J20" s="126">
        <f>SUM(E20:I21)</f>
        <v>2</v>
      </c>
    </row>
    <row r="21" spans="2:10" ht="21" customHeight="1" thickBot="1">
      <c r="B21" s="129"/>
      <c r="C21" s="131"/>
      <c r="D21" s="133"/>
      <c r="E21" s="62"/>
      <c r="F21" s="63"/>
      <c r="G21" s="64"/>
      <c r="H21" s="65"/>
      <c r="I21" s="66">
        <v>1</v>
      </c>
      <c r="J21" s="134"/>
    </row>
    <row r="22" spans="2:10" ht="20.25" customHeight="1">
      <c r="B22" s="129" t="s">
        <v>78</v>
      </c>
      <c r="C22" s="136">
        <v>3</v>
      </c>
      <c r="D22" s="67" t="s">
        <v>79</v>
      </c>
      <c r="E22" s="68"/>
      <c r="F22" s="69"/>
      <c r="G22" s="70"/>
      <c r="H22" s="71"/>
      <c r="I22" s="72">
        <v>1</v>
      </c>
      <c r="J22" s="58">
        <f>SUM(E22:I22)</f>
        <v>1</v>
      </c>
    </row>
    <row r="23" spans="2:10" ht="20.25">
      <c r="B23" s="129"/>
      <c r="C23" s="130"/>
      <c r="D23" s="132" t="s">
        <v>84</v>
      </c>
      <c r="E23" s="41"/>
      <c r="F23" s="44"/>
      <c r="G23" s="46"/>
      <c r="H23" s="48"/>
      <c r="I23" s="49">
        <v>1</v>
      </c>
      <c r="J23" s="126">
        <f>SUM(E23:I24)</f>
        <v>2</v>
      </c>
    </row>
    <row r="24" spans="2:10" ht="25.5" customHeight="1">
      <c r="B24" s="129"/>
      <c r="C24" s="130"/>
      <c r="D24" s="132"/>
      <c r="E24" s="41"/>
      <c r="F24" s="44"/>
      <c r="G24" s="46"/>
      <c r="H24" s="48"/>
      <c r="I24" s="49">
        <v>1</v>
      </c>
      <c r="J24" s="128"/>
    </row>
    <row r="25" spans="2:10" ht="25.5" customHeight="1">
      <c r="B25" s="34" t="s">
        <v>94</v>
      </c>
      <c r="C25" s="35">
        <v>20</v>
      </c>
      <c r="D25" s="38"/>
      <c r="E25" s="42">
        <f t="shared" ref="E25:J25" si="0">SUM(E5:E24)</f>
        <v>7</v>
      </c>
      <c r="F25" s="42">
        <f t="shared" si="0"/>
        <v>0</v>
      </c>
      <c r="G25" s="42">
        <f t="shared" si="0"/>
        <v>0</v>
      </c>
      <c r="H25" s="42">
        <f t="shared" si="0"/>
        <v>0</v>
      </c>
      <c r="I25" s="42">
        <f t="shared" si="0"/>
        <v>13</v>
      </c>
      <c r="J25" s="42">
        <f t="shared" si="0"/>
        <v>20</v>
      </c>
    </row>
    <row r="26" spans="2:10" ht="18.75">
      <c r="B26" s="137" t="s">
        <v>95</v>
      </c>
      <c r="C26" s="138"/>
      <c r="D26" s="139"/>
      <c r="E26" s="73">
        <f t="shared" ref="E26:H26" si="1">E25/$J$25</f>
        <v>0.35</v>
      </c>
      <c r="F26" s="73">
        <f t="shared" si="1"/>
        <v>0</v>
      </c>
      <c r="G26" s="73">
        <f t="shared" si="1"/>
        <v>0</v>
      </c>
      <c r="H26" s="73">
        <f t="shared" si="1"/>
        <v>0</v>
      </c>
      <c r="I26" s="73">
        <f>I25/$J$25</f>
        <v>0.65</v>
      </c>
      <c r="J26" s="73">
        <f t="shared" ref="J26" si="2">J25/$C$25</f>
        <v>1</v>
      </c>
    </row>
    <row r="27" spans="2:10" ht="15.75">
      <c r="B27" s="140" t="s">
        <v>103</v>
      </c>
      <c r="C27" s="140"/>
      <c r="D27" s="140"/>
      <c r="E27" s="135">
        <f>+C25-J25</f>
        <v>0</v>
      </c>
      <c r="F27" s="135"/>
      <c r="G27" s="135"/>
      <c r="H27" s="135"/>
      <c r="I27" s="135"/>
      <c r="J27" s="135"/>
    </row>
    <row r="28" spans="2:10" ht="18.75">
      <c r="B28" s="140"/>
      <c r="C28" s="140"/>
      <c r="D28" s="140"/>
      <c r="E28" s="141">
        <f>+E27/$C$25</f>
        <v>0</v>
      </c>
      <c r="F28" s="141"/>
      <c r="G28" s="141"/>
      <c r="H28" s="141"/>
      <c r="I28" s="141"/>
      <c r="J28" s="141"/>
    </row>
    <row r="30" spans="2:10">
      <c r="F30" s="52"/>
      <c r="G30" s="52"/>
      <c r="H30" s="52"/>
      <c r="I30" s="53"/>
    </row>
    <row r="31" spans="2:10">
      <c r="F31" s="52"/>
      <c r="G31" s="52"/>
      <c r="H31" s="52"/>
      <c r="I31" s="54"/>
    </row>
    <row r="32" spans="2:10">
      <c r="F32" s="52"/>
      <c r="G32" s="52"/>
      <c r="H32" s="52"/>
      <c r="I32" s="54"/>
    </row>
    <row r="33" spans="6:9">
      <c r="F33" s="52"/>
      <c r="G33" s="52"/>
      <c r="H33" s="52"/>
      <c r="I33" s="54"/>
    </row>
    <row r="34" spans="6:9">
      <c r="F34" s="52"/>
      <c r="G34" s="52"/>
      <c r="H34" s="52"/>
      <c r="I34" s="54"/>
    </row>
    <row r="35" spans="6:9" ht="15.75">
      <c r="F35" s="55"/>
      <c r="G35" s="52"/>
      <c r="H35" s="52"/>
      <c r="I35" s="54"/>
    </row>
    <row r="36" spans="6:9">
      <c r="H36" s="52"/>
      <c r="I36" s="54"/>
    </row>
  </sheetData>
  <mergeCells count="27">
    <mergeCell ref="E27:J27"/>
    <mergeCell ref="B22:B24"/>
    <mergeCell ref="C22:C24"/>
    <mergeCell ref="D23:D24"/>
    <mergeCell ref="J23:J24"/>
    <mergeCell ref="B26:D26"/>
    <mergeCell ref="B27:D28"/>
    <mergeCell ref="E28:J28"/>
    <mergeCell ref="D11:D13"/>
    <mergeCell ref="J11:J13"/>
    <mergeCell ref="D15:D17"/>
    <mergeCell ref="J15:J17"/>
    <mergeCell ref="B18:B21"/>
    <mergeCell ref="C18:C21"/>
    <mergeCell ref="D20:D21"/>
    <mergeCell ref="J20:J21"/>
    <mergeCell ref="B5:B17"/>
    <mergeCell ref="C5:C17"/>
    <mergeCell ref="D5:D10"/>
    <mergeCell ref="J5:J10"/>
    <mergeCell ref="B2:C2"/>
    <mergeCell ref="D2:H2"/>
    <mergeCell ref="I2:J2"/>
    <mergeCell ref="B3:B4"/>
    <mergeCell ref="C3:C4"/>
    <mergeCell ref="D3:D4"/>
    <mergeCell ref="E3:J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2023</vt:lpstr>
      <vt:lpstr>SEMAFORO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2023-09-19T23:11:30Z</dcterms:created>
  <dcterms:modified xsi:type="dcterms:W3CDTF">2023-11-17T19:02:44Z</dcterms:modified>
</cp:coreProperties>
</file>