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CONCERTACION\planeacion concertacion\"/>
    </mc:Choice>
  </mc:AlternateContent>
  <bookViews>
    <workbookView xWindow="0" yWindow="0" windowWidth="4770" windowHeight="8430"/>
  </bookViews>
  <sheets>
    <sheet name="PLAN DE ACCION 2020" sheetId="1" r:id="rId1"/>
    <sheet name="SEMAFORO 2020" sheetId="2" r:id="rId2"/>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 l="1"/>
  <c r="L15" i="1"/>
  <c r="O33" i="1"/>
  <c r="N32" i="1"/>
  <c r="O32" i="1" s="1"/>
  <c r="M32" i="1"/>
  <c r="O31" i="1"/>
  <c r="L31" i="1"/>
  <c r="O30" i="1"/>
  <c r="O29" i="1"/>
  <c r="O28" i="1"/>
  <c r="L28" i="1"/>
  <c r="O27" i="1"/>
  <c r="O26" i="1"/>
  <c r="O25" i="1"/>
  <c r="O24" i="1"/>
  <c r="O23" i="1"/>
  <c r="O22" i="1"/>
  <c r="O21" i="1"/>
  <c r="O20" i="1"/>
  <c r="O19" i="1"/>
  <c r="O18" i="1"/>
  <c r="O17" i="1"/>
  <c r="O16" i="1"/>
  <c r="L16" i="1"/>
  <c r="L14" i="1"/>
  <c r="L13" i="1"/>
  <c r="L12" i="1"/>
  <c r="L11" i="1"/>
  <c r="L10" i="1"/>
  <c r="O9" i="1"/>
  <c r="O8" i="1"/>
  <c r="O7" i="1"/>
  <c r="O6" i="1"/>
  <c r="L6" i="1"/>
  <c r="O5" i="1"/>
  <c r="E35" i="2"/>
  <c r="I32" i="2"/>
  <c r="H32" i="2"/>
  <c r="G32" i="2"/>
  <c r="F32" i="2"/>
  <c r="E32" i="2"/>
  <c r="J24" i="2"/>
  <c r="J23" i="2"/>
  <c r="J18" i="2"/>
  <c r="J17" i="2"/>
  <c r="J5" i="2"/>
  <c r="J32" i="2" s="1"/>
  <c r="F33" i="2" l="1"/>
  <c r="G33" i="2"/>
  <c r="H33" i="2"/>
  <c r="J33" i="2"/>
  <c r="I33" i="2"/>
  <c r="E33" i="2"/>
</calcChain>
</file>

<file path=xl/sharedStrings.xml><?xml version="1.0" encoding="utf-8"?>
<sst xmlns="http://schemas.openxmlformats.org/spreadsheetml/2006/main" count="201" uniqueCount="168">
  <si>
    <t xml:space="preserve">LINEAS ESTRATEGICAS </t>
  </si>
  <si>
    <t>ESTRATEGIAS</t>
  </si>
  <si>
    <t>ACCIONES RECOMENDADAS</t>
  </si>
  <si>
    <t>META FÍSICA</t>
  </si>
  <si>
    <t>META ECONÓMICA</t>
  </si>
  <si>
    <t>ACCIONES Y/O ACTIVIDADES</t>
  </si>
  <si>
    <t>OBSERVACIONES</t>
  </si>
  <si>
    <t>PROGRAMADO</t>
  </si>
  <si>
    <t>EJECUTADO</t>
  </si>
  <si>
    <t>% CUMPLIMIENTO</t>
  </si>
  <si>
    <t>Resolución de apertura del proceso de convocatoria pública. Publicación en página web de la Gobernación del Quindío</t>
  </si>
  <si>
    <t xml:space="preserve">Secretaría de Cultura Departamental, Secretaría Jurídica </t>
  </si>
  <si>
    <t>No. de procesos realizados para la recepción de proyectos, evaluación y selección de ganadores y publicación de resultados finales.</t>
  </si>
  <si>
    <t xml:space="preserve">No. de entrega de recursos a proponentes apoyados </t>
  </si>
  <si>
    <t>Reportes Secretaría de Hacienda</t>
  </si>
  <si>
    <t>Secretaría de Cultura Departamental, Secretaría Jurídica, Secretaría de Hacienda.</t>
  </si>
  <si>
    <t xml:space="preserve">Documentos firmados. </t>
  </si>
  <si>
    <t>Acuerdos interinstitucionales firmados</t>
  </si>
  <si>
    <t>Proyectos formulados y presentados</t>
  </si>
  <si>
    <t>Convenios suscritos.</t>
  </si>
  <si>
    <t>Secretaría de cultura, Gestores culturales, Ministerio de Cultura</t>
  </si>
  <si>
    <t>Convocatorias, listados de asistencia, registro fotográfico</t>
  </si>
  <si>
    <t>Sistema de información cultural en funcionamiento</t>
  </si>
  <si>
    <t>Secretaría de Cultura Departamental</t>
  </si>
  <si>
    <t>Cronograma de convocatoria de concertación definido</t>
  </si>
  <si>
    <t>Cronograma elaborado y  publicado</t>
  </si>
  <si>
    <t>Secretaría de Cultura Departamental, Consejo departamental de Cultura, Alcaldes Municipales</t>
  </si>
  <si>
    <t>No. de municipios con socialización de las convocatorias públicas cada año</t>
  </si>
  <si>
    <t xml:space="preserve">No. de piezas publicitarias en medios de comunicación  para  promoción y difusión de la convocatoria pública anual  </t>
  </si>
  <si>
    <t>piezas publicitarias generada</t>
  </si>
  <si>
    <t>Secretaría de Cultura, Instituciones de cultura municipales.</t>
  </si>
  <si>
    <t>LÍNEA ESTRATEGICA</t>
  </si>
  <si>
    <t>%</t>
  </si>
  <si>
    <t>TOTAL INDICADORES</t>
  </si>
  <si>
    <t>CRÍTICO</t>
  </si>
  <si>
    <t>BAJO</t>
  </si>
  <si>
    <t>MEDIO</t>
  </si>
  <si>
    <t>SATISFACTORIO</t>
  </si>
  <si>
    <t>SOBRESALIENTE</t>
  </si>
  <si>
    <t>NO PROGRAMADO</t>
  </si>
  <si>
    <t>LINEA BASE</t>
  </si>
  <si>
    <t>INDICADORES</t>
  </si>
  <si>
    <t xml:space="preserve">METAS </t>
  </si>
  <si>
    <t>MEDIOS DE VERIFICACIÓN</t>
  </si>
  <si>
    <t>RESPONSABLES.</t>
  </si>
  <si>
    <t xml:space="preserve">    PROGRAMA DEPARTAMENTAL DE CONCERTACIÓN DE PROYECTOS   
ARTÍSTICOS Y CULTURALES 2015 - 2023</t>
  </si>
  <si>
    <t>META FÍSICA AÑO 2020</t>
  </si>
  <si>
    <t>TOTAL INDICADOES</t>
  </si>
  <si>
    <t>Democratización del acceso a los recursos públicos y ampliación de la bolsa de financiación</t>
  </si>
  <si>
    <t>Convocatorias Públicas Anuales para la concertación de Proyectos artísticos y Culturales</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</si>
  <si>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</si>
  <si>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</si>
  <si>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</si>
  <si>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</si>
  <si>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Impulso a la descentralización  e inclusión de propuestas y proyectos favorables al desarrollo cultural y social en el Departamento</t>
  </si>
  <si>
    <t xml:space="preserve">Garantizar la coordinación general del Programa Departamental de Concertación </t>
  </si>
  <si>
    <t>Soporte a la calidad y continuidad a proyectos por evaluación de impactos</t>
  </si>
  <si>
    <t xml:space="preserve">Información, seguimiento y evaluación </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</si>
  <si>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</si>
  <si>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</si>
  <si>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</si>
  <si>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</si>
  <si>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</si>
  <si>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</si>
  <si>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PLAN DE ACCIÓN  POLÍTICA Y/O PROGRAMA DEPARTAMENTAL DE CONCERTACIÓN DE ACTIVIDADES ARTÍSTICAS Y CULTURALES 2015-2023</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</si>
  <si>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</si>
  <si>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</si>
  <si>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</si>
  <si>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</si>
  <si>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Manual de la Convocatoria Anual Departamental,  "Programa Departamental de Concertación de Proyectos artísticos y culturales 2020"   (Adjunto documento  con sus respectivos anexos, formatos de presentación de proyectos, en medio magnético).                                                                                  Resolución 4485 del 1 de octubre del 2020  adoptando el manual de concertación 2020. (adjunto  medio magnético).</t>
  </si>
  <si>
    <t>Garantizar Convocatorias públicas abiertas anualmente para concertación de proyectos artísticos y culturales y publicadas en la página web de la Gobernación del Quindío</t>
  </si>
  <si>
    <t xml:space="preserve">No. de convocatorias públicas por año para concertación de proyectos </t>
  </si>
  <si>
    <t xml:space="preserve">Resolución 4485 del 1 de octubre del 2020 "Por medio de la cual se da apertura a la Convocatoria Pública del Programa Departamental de Concertación de Proyectos Artísticos y culturales en el Quindío año 2020 y se dictan otras disposiciones."  Se adjunta documento en medio magnético.           Publicación página Web de la gobernación del Quindío: link http://cultura.quindio.gov.co    </t>
  </si>
  <si>
    <t>Definición del Jurado o  Comité para la  Evaluación técnica y de contenido de cada uno de los proyectos presentados a la convocatoria.</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</si>
  <si>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</si>
  <si>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</si>
  <si>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 xml:space="preserve">Secretaría de Cultura del Quindío en concertación con Consejo Departamental de Cultura y los Alcaldes Municipales. Secretaría Jurídica del Departamento. </t>
  </si>
  <si>
    <t>Se realizó contratación Directa con La UNIVERSIDAD DEL QUINDIO, CONTRATO INTERADMINISTRATIVO N°025 de Octubre de 2020; celebrado entre el Departamento del Quindío y la Universidad del Quindío, para la evaluación de los proyectos de Concertación. Mediante Resolución 05235 del 23 de Octubre de 2020 "POR MEDIO DE LA CUAL SE JUSTIFICA LA  CELEBRACIÓN DE UN CONTRATO INTERADMINISTRATIVO" (Se adjunta documento en medio magnético).</t>
  </si>
  <si>
    <t>Desarrollo de procesos para la recepción, evaluación, selección de proyectos ganadores y publicación de resultados.</t>
  </si>
  <si>
    <t>Matriz de recepción y evaluación de proyectos, actas de evaluación, publicación en página web de la Gobernación de resultados finales.</t>
  </si>
  <si>
    <t>Mediante Resolución 4485 del 1 de octubre de 2020 el Gobernador Roberto Jairo Jaramillo Cárdenas abrió el proceso de Convocatoria para proyectos artísticos y culturales del programa de concertación, el proceso estará vigente del 2 al 13 de Octubre. En Acta de entrega de proyectos a la Universidad Del Quindío así: 24 proyectos Físicos, 63 proyectos Digitales en 22 CD.   En Resolución 05526 del 9 de Noviembre de 2020 "Por medio de la cual se reconoce los ganadores de la convocatoria del Programa Departamental de Concertación de Proyectos Artísticos y culturales en el Quindío 2020". Se adjunta documento en medio magnético. Publicado en pagina web del Departamento.</t>
  </si>
  <si>
    <t xml:space="preserve">Entrega de Recursos a  proponentes apoyados en las convocatorias anuales para la ejecución de los proyectos.  </t>
  </si>
  <si>
    <t>Con Resolución 05526 de Noviembre 9 del 2020"Por medio de la cual se reconocen los ganadores de la convocatoria del programa Departamental de Concertación de proyectos Artísticos y Culturales del Quindío 2020".</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</si>
  <si>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</si>
  <si>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de reuniones para la gestión de recursos con entidades del sector público, empresa privada, sector educativo en el departamento.</t>
  </si>
  <si>
    <t>Secretaría de Cultura, Ministerio de Cultura</t>
  </si>
  <si>
    <t xml:space="preserve">Por Situación de Pandemia COVID 19 no era posible realizar reuniones con los diferentes sectores. </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</si>
  <si>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</si>
  <si>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Secretaría de Cultura, sector público, empresa privada, sector educativo. Secretaría Jurídica, Secretaría de Hacienda.</t>
  </si>
  <si>
    <t xml:space="preserve">Se presento una reducción de la bolsa de recursos, por que el recaudo de la Estampilla Procultura disminuyo y el recaudo del recurso ordinario también bajo, debido a la situación de Pandemia COVID 19 que se presento en este año. </t>
  </si>
  <si>
    <t>No. de acuerdos interinstitucionales para el fortalecimiento de los procesos culturales en el Quindío</t>
  </si>
  <si>
    <t>Secretaria de Cultura, sector público, empresa privada, sector educativo. Secretaría Jurídica.</t>
  </si>
  <si>
    <t>No se realizaron acuerdos Interinstitucionales en esta vigencia</t>
  </si>
  <si>
    <t>No. de proyectos formulados y presentados a Agencias de la cooperación internacional para la gestión de recursos para la cultura en el departamento.</t>
  </si>
  <si>
    <t>Secretaría de Cultura, Organizaciones Culturales y sociales. Consejo Departamental de Cultura.</t>
  </si>
  <si>
    <t>Ampliación anual de los presupuestos destinados a la financiación de proyectos artísticos y culturales por parte de la Institucionalidad cultural del Departamento.</t>
  </si>
  <si>
    <t>Porcentaje de incremento de la bolsa de recursos</t>
  </si>
  <si>
    <t xml:space="preserve">Apropiación presupuestal, monto definido para la concertación departamental cada año. </t>
  </si>
  <si>
    <t xml:space="preserve">Secretaría de Cultura,Secretaría de Hacienda. </t>
  </si>
  <si>
    <t>No hubo incremento en la bolsa de recursos, debido a que el recaudo de recursos ordinarios bajo por motivos de Pandemia COVID 19.</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</si>
  <si>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</si>
  <si>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</si>
  <si>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</si>
  <si>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</si>
  <si>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Secretaría de Cultura, Entidades de cultura municipales, Casas de la Cultura de los municipios.</t>
  </si>
  <si>
    <r>
      <t xml:space="preserve">La secretaria de Cultura contrato una Profesional para brindar orientación  en la  Formulación de Proyectos Culturales   a las  organizaciones que lo solicitaron. </t>
    </r>
    <r>
      <rPr>
        <sz val="10"/>
        <color rgb="FFFF0000"/>
        <rFont val="Calibri"/>
        <family val="2"/>
        <scheme val="minor"/>
      </rPr>
      <t>Eliana chilito</t>
    </r>
  </si>
  <si>
    <t>Incentivo a la creación de organizaciones culturales en los municipios de Salento, Córdoba, Buenavista, Pijao y Génova  y otros, para garantizar mayor  participación en las convocatorias.</t>
  </si>
  <si>
    <t>No. talleres de capacitación,  sensibilización y acompañamiento a los municipios para estimular la creación de organizaciones culturales</t>
  </si>
  <si>
    <t>Secretaría de Cultura, Instituciones de cultura de los municipio, Gestores culturales, Alcaldías municipales.</t>
  </si>
  <si>
    <t xml:space="preserve">Por Situación de Pandemia COVID 19, se realizó de manera virtual la sensibilización, buscando así la participación de los gestores en la convocatoria. </t>
  </si>
  <si>
    <t>Creación de incentivos para promover la   participación de municipios más rezagados de las convocatorias y del desarrollo del departamento</t>
  </si>
  <si>
    <t xml:space="preserve">No. de incentivos creados anualmente para favorecer la descentralización y la inclusión   de municipios alejados.  </t>
  </si>
  <si>
    <t>Convocatorias púlbicas anuales del programa departamental de concertación de proyectos  (Manual de concertación)</t>
  </si>
  <si>
    <t>Secretaría de Cultura, Consejo departamental de cultura, municipios del Departamento.</t>
  </si>
  <si>
    <r>
      <t xml:space="preserve">Un incentivo anual para municipios alejados, </t>
    </r>
    <r>
      <rPr>
        <sz val="10"/>
        <color rgb="FFFF0000"/>
        <rFont val="Calibri"/>
        <family val="2"/>
        <scheme val="minor"/>
      </rPr>
      <t>convocado</t>
    </r>
    <r>
      <rPr>
        <sz val="10"/>
        <color theme="1"/>
        <rFont val="Calibri"/>
        <family val="2"/>
        <scheme val="minor"/>
      </rPr>
      <t xml:space="preserve"> por medio de la convocatoria Anual Departamental,  "Programa Departamental de Concertación de Proyectos artísticos y culturales 2020"   (Adjunto documento  con sus respectivos anexos, formatos de presentación de proyectos, en medio magnético).            </t>
    </r>
  </si>
  <si>
    <t xml:space="preserve">Creación de incentivos dentro de las convocatorias anuales de concertación para promover la presentación de proyectos que favorezcan a poblaciones rurales </t>
  </si>
  <si>
    <t>No. de incentivos creados anualmente en las convotorias  que beneficien proyectos para poblaciones rurales</t>
  </si>
  <si>
    <t>Convocatorias púlbicas anuales (Manual de concertación)</t>
  </si>
  <si>
    <t>Secretaría de Cultura, Consejo departamental de Cultura, municipios del Departamento</t>
  </si>
  <si>
    <t xml:space="preserve">manual de la Convocatoria Anual Departamental,  "Programa Departamental de Concertación de Proyectos artísticos y culturales 2020"   (Adjunto documento  con sus respectivos anexos, formatos de presentación de proyectos, en medio magnético).            </t>
  </si>
  <si>
    <t>Creación de incentivos dentro de las convocatorias anuales de concertación para promover la presentación de proyectos que favorezcan a poblaciones afrodescendientes.</t>
  </si>
  <si>
    <t>No. de incentivos creados anualmente en las convotorias  que beneficien proyectos para poblaciones afrodescendientes.</t>
  </si>
  <si>
    <t>Secretaría de Cultura, Consejo departamental de Cultura, municipios del departamento</t>
  </si>
  <si>
    <t>Creación de incentivos dentro de las convocatorias anuales de concertación para promover la presentación de proyectos que favorezcan a poblaciones indígenas</t>
  </si>
  <si>
    <t>No. de incentivos creados anualmente en las convotorias  que beneficien proyectos para poblaciones indígenas</t>
  </si>
  <si>
    <t>Secretaría de Cultura, Consejo departamental de Cultura, municipios.</t>
  </si>
  <si>
    <t xml:space="preserve">Creación de incentivos dentro de las convocatorias anuales de concertación para promover la presentación de proyectos que favorezcan a poblaciones con capacidades especiales </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</si>
  <si>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</si>
  <si>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</si>
  <si>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Equipo de trabajo conformado.</t>
  </si>
  <si>
    <t>Organización interna de la Secretaría de Cultura</t>
  </si>
  <si>
    <t>Secretaría de Cultura, Secretaría Administrativa.</t>
  </si>
  <si>
    <t xml:space="preserve">Se conformó un Equipo de trabajo así: El Secretario de Cultura, un Delegado del Consejo Departamental de cultura y dos delegados de los municipios.  Se organizó un equipo de trabajo integrado por la sección jurídica de la Secretaría de Cultura para abordar todos los asuntos correspondientes a las convocatorias de estímulos y concertación 2020  dentro del proceso de creación, apertura y cierre.
</t>
  </si>
  <si>
    <t xml:space="preserve">Creación de incentivos con puntajes adicionales para el proyecto mejor evaluado en el año en calidad, cumplimiento y generación de impactos con base a indicadores y medición cualitativa y cuantitativa de resultados. </t>
  </si>
  <si>
    <t xml:space="preserve">No. de incentivos en cada vigencia por cumplimiento, calidad y generación de impactos. </t>
  </si>
  <si>
    <t>Acta de resultados de evaluación de impactos sobre proyectos ejecutados en el año.</t>
  </si>
  <si>
    <t>Secretaría de Cultura, Consejo departamental de Cultura</t>
  </si>
  <si>
    <t xml:space="preserve">
En esta vigencia se presentó la pandemia COVID-19, debido a esto el sector cultural suspendió las presentaciones y eventos públicos,  esta condición de pandemia permitió  para las organizaciones culturales ganadoras, al realizar la celebración de sus convenios que el aporte del 30% sea en especie y no en efectivo como se hacía antes, como una manera de ayudarle al sector  a su activación económica.
</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</si>
  <si>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</si>
  <si>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</si>
  <si>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</si>
  <si>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</si>
  <si>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</si>
  <si>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</si>
  <si>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 xml:space="preserve">Secretaría de Cultura  Departamental </t>
  </si>
  <si>
    <t>Los proyectos ganadores son distribuidos a los profesionales que realizan la supervisión de los respectivos proyectos, los cuales realizan visitas en compañía de fotógrafos en las presentaciones que realizan los ganadores de los proyectos, para verificar la ejecución de estos.</t>
  </si>
  <si>
    <t>Presentación de informes de avance  e informe final de cada uno de los proyectos apoyados</t>
  </si>
  <si>
    <t>1 anual</t>
  </si>
  <si>
    <t>No. de informes presentados por cada proponente</t>
  </si>
  <si>
    <t>2 anuales</t>
  </si>
  <si>
    <t>Informes presentados por los proponentes</t>
  </si>
  <si>
    <t>Secretaría de Cultura, Organizaciones culturales</t>
  </si>
  <si>
    <t>Cada proponente presenta un informe parcial y un informe final; el informe parcial lo presentan al suscribir el contrato presentando cronograma de sus actividades a desarrollar y el final al terminar la ejecución del proyecto.</t>
  </si>
  <si>
    <t>Creación de indicadores culturales para la determinación de impactos y medición cualitativa y cuantitativa de los resultados.</t>
  </si>
  <si>
    <t>Batería de indicadores culturales establecida para la concertación departamental de proyectos</t>
  </si>
  <si>
    <t xml:space="preserve">Documento de indicadores culturales </t>
  </si>
  <si>
    <t>Secretaría de Cultura departamental, Consejo departamental de Cultura.</t>
  </si>
  <si>
    <t xml:space="preserve">La batería de indicadores se crea bajo los lineamientos del Plan de Desarrollo 2020-2023 "TU Y YO SOMOS QUINDIO", en el cual se trazaron 10 metas con sus respectivos indicadores en cumplimiento a los objetivos trazados para la Cultura del departamento. </t>
  </si>
  <si>
    <t xml:space="preserve">Definición del cronograma de cada  convocatoria anual antes de finalizar la vigencia anterior, para garantizar una oportuna  difusión en cada uno de los municipios. </t>
  </si>
  <si>
    <t>Resolución 4485 del 1 de octubre del 2020  adoptando el manual de concertación 2020.         Resolución 05037 de 09 de 0ctubre de 2020 Por medio de la cual se modifica el cronograma establecido en el manual del programa de concertación de proyectos artísticos y culturales 2020 el cual fue adoptado por la resolución 04485 del 01 de octubre de 2020 y se dictan otras disposiciones.</t>
  </si>
  <si>
    <t>Socialización de las convocatorias públicas anuales de concertación de proyectos artísticos y culturales en los doce municipios del departamento del Quindío</t>
  </si>
  <si>
    <t>Secretaría de Cultura departamental</t>
  </si>
  <si>
    <t>La convocatoria se realizo virtualmente por Facebook, de esta forma se abarca los 12 municipios del Departamento,  con difusión de redes sociales de la secretaria de cultura. (Se adjunta documento de Word con fotos de las publicaciones).</t>
  </si>
  <si>
    <t>Difusión y promoción de las convocatorias públicas anuales del programa departamental de concertación de proyectos artísticos y culturales a través de medios escritos, radiales, televisivos, electrónicos, entre otros.</t>
  </si>
  <si>
    <t xml:space="preserve">Se relacionan 5 piezas publicitarias acerca de la Convocatoria Anual Departamental de Concertación de proyectos 2020 emitidas vía Facebook (Se adjunta documento de Word con fotos de las publicaciones).
</t>
  </si>
  <si>
    <t>ESTAMPILLA PRO-CULTURA 50% CONCERTACION</t>
  </si>
  <si>
    <t>El sistema se informacion cultura se alimenta de todos los procesos artiticos y culturales durante esta vigencia, asi como la convovcatoria de concertacion departamental.</t>
  </si>
  <si>
    <t>No se ejecuto para este año, por motivos de Pandemia COVID 19, se laboro desde casa.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</si>
</sst>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26">
    <font>
      <sz val="11"/>
      <color theme="1"/>
      <name val="Calibri"/>
      <family val="2"/>
      <scheme val="minor"/>
    </font>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0000"/>
      <name val="Calibri"/>
      <family val="2"/>
      <scheme val="minor"/>
    </font>
    <font>
      <b/>
      <sz val="9"/>
      <color theme="1"/>
      <name val="Arial  "/>
    </font>
    <font>
      <b/>
      <sz val="14"/>
      <color theme="1"/>
      <name val="Calibri"/>
      <family val="2"/>
      <scheme val="minor"/>
    </font>
    <font>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0"/>
      <color theme="1"/>
      <name val="Arial  "/>
    </font>
    <font>
      <sz val="12"/>
      <color rgb="FFFFFF00"/>
      <name val="Arial"/>
      <family val="2"/>
    </font>
    <font>
      <sz val="12"/>
      <color theme="1"/>
      <name val="Arial"/>
      <family val="2"/>
    </font>
    <font>
      <b/>
      <sz val="12"/>
      <name val="Arial"/>
      <family val="2"/>
    </font>
    <font>
      <b/>
      <sz val="11"/>
      <color theme="1"/>
      <name val="Arial  "/>
    </font>
    <font>
      <sz val="14"/>
      <color theme="1"/>
      <name val="Calibri"/>
      <family val="2"/>
      <scheme val="minor"/>
    </font>
    <font>
      <b/>
      <sz val="14"/>
      <color theme="1"/>
      <name val="Arial  "/>
    </font>
    <font>
      <b/>
      <sz val="12"/>
      <name val="Calibri"/>
      <family val="2"/>
      <scheme val="minor"/>
    </font>
    <font>
      <b/>
      <sz val="10"/>
      <color rgb="FF000000"/>
      <name val="Calibri"/>
      <family val="2"/>
      <scheme val="minor"/>
    </font>
    <font>
      <sz val="9"/>
      <color theme="1"/>
      <name val="Calibri"/>
      <family val="2"/>
      <scheme val="minor"/>
    </font>
    <font>
      <sz val="12"/>
      <color theme="1"/>
      <name val="Calibri"/>
      <family val="2"/>
      <scheme val="minor"/>
    </font>
  </fonts>
  <fills count="15">
    <fill>
      <patternFill patternType="none"/>
    </fill>
    <fill>
      <patternFill patternType="gray125"/>
    </fill>
    <fill>
      <patternFill patternType="solid">
        <fgColor rgb="FFFBE1ED"/>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E3B0AF"/>
        <bgColor indexed="64"/>
      </patternFill>
    </fill>
    <fill>
      <patternFill patternType="solid">
        <fgColor theme="8" tint="0.59999389629810485"/>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auto="1"/>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63">
    <xf numFmtId="0" fontId="0" fillId="0" borderId="0" xfId="0"/>
    <xf numFmtId="0" fontId="4" fillId="0" borderId="6" xfId="0" applyFont="1" applyBorder="1" applyAlignment="1">
      <alignment horizontal="center" vertical="center"/>
    </xf>
    <xf numFmtId="9" fontId="4" fillId="0" borderId="6" xfId="0" applyNumberFormat="1" applyFont="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center" vertical="center"/>
    </xf>
    <xf numFmtId="0" fontId="4" fillId="0" borderId="2" xfId="0" applyFont="1" applyBorder="1" applyAlignment="1">
      <alignment horizontal="justify" vertical="center" wrapText="1"/>
    </xf>
    <xf numFmtId="9"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9" xfId="0" applyFont="1" applyBorder="1" applyAlignment="1">
      <alignment horizontal="center" vertical="center"/>
    </xf>
    <xf numFmtId="0" fontId="12" fillId="0" borderId="1" xfId="0" applyFont="1" applyBorder="1" applyAlignment="1">
      <alignment horizontal="justify" vertical="center" wrapText="1"/>
    </xf>
    <xf numFmtId="0" fontId="4" fillId="8"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7" fillId="10" borderId="1" xfId="1"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4" fillId="7" borderId="10" xfId="1" applyNumberFormat="1" applyFont="1" applyFill="1" applyBorder="1" applyAlignment="1">
      <alignment horizontal="center" vertical="center" wrapText="1"/>
    </xf>
    <xf numFmtId="0" fontId="14" fillId="7" borderId="15" xfId="1" applyNumberFormat="1"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9" borderId="9" xfId="0"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0" fontId="17" fillId="10" borderId="9" xfId="1" applyNumberFormat="1" applyFont="1" applyFill="1" applyBorder="1" applyAlignment="1">
      <alignment horizontal="center" vertical="center" wrapText="1"/>
    </xf>
    <xf numFmtId="3" fontId="17" fillId="4" borderId="9" xfId="0" applyNumberFormat="1" applyFont="1" applyFill="1" applyBorder="1" applyAlignment="1">
      <alignment horizontal="center" vertical="center" wrapText="1"/>
    </xf>
    <xf numFmtId="0" fontId="16" fillId="5"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3" fontId="17" fillId="3" borderId="6" xfId="0" applyNumberFormat="1" applyFont="1" applyFill="1" applyBorder="1" applyAlignment="1">
      <alignment horizontal="center" vertical="center" wrapText="1"/>
    </xf>
    <xf numFmtId="0" fontId="17" fillId="10" borderId="6" xfId="1" applyNumberFormat="1" applyFont="1" applyFill="1" applyBorder="1" applyAlignment="1">
      <alignment horizontal="center" vertical="center" wrapText="1"/>
    </xf>
    <xf numFmtId="3" fontId="17" fillId="4" borderId="6" xfId="0" applyNumberFormat="1" applyFont="1" applyFill="1" applyBorder="1" applyAlignment="1">
      <alignment horizontal="center" vertical="center" wrapText="1"/>
    </xf>
    <xf numFmtId="3" fontId="14" fillId="7" borderId="18" xfId="1" applyNumberFormat="1"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3" fontId="17" fillId="3" borderId="7" xfId="0" applyNumberFormat="1" applyFont="1" applyFill="1" applyBorder="1" applyAlignment="1">
      <alignment horizontal="center" vertical="center" wrapText="1"/>
    </xf>
    <xf numFmtId="0" fontId="17" fillId="10" borderId="7" xfId="1" applyNumberFormat="1" applyFont="1" applyFill="1" applyBorder="1" applyAlignment="1">
      <alignment horizontal="center" vertical="center" wrapText="1"/>
    </xf>
    <xf numFmtId="3" fontId="17" fillId="4" borderId="7" xfId="0" applyNumberFormat="1" applyFont="1" applyFill="1" applyBorder="1" applyAlignment="1">
      <alignment horizontal="center" vertical="center" wrapText="1"/>
    </xf>
    <xf numFmtId="0" fontId="12" fillId="0" borderId="19" xfId="0" applyFont="1" applyBorder="1" applyAlignment="1">
      <alignment horizontal="justify" vertical="center" wrapText="1"/>
    </xf>
    <xf numFmtId="0" fontId="14" fillId="7" borderId="20" xfId="1" applyNumberFormat="1" applyFont="1" applyFill="1" applyBorder="1" applyAlignment="1">
      <alignment horizontal="center" vertical="center" wrapText="1"/>
    </xf>
    <xf numFmtId="0" fontId="12" fillId="0" borderId="22" xfId="0" applyFont="1" applyBorder="1" applyAlignment="1">
      <alignment horizontal="justify" vertical="center" wrapText="1"/>
    </xf>
    <xf numFmtId="0" fontId="18" fillId="5" borderId="21" xfId="0" applyFont="1" applyFill="1" applyBorder="1" applyAlignment="1">
      <alignment horizontal="center" vertical="center" wrapText="1"/>
    </xf>
    <xf numFmtId="0" fontId="17" fillId="9" borderId="21" xfId="0" applyFont="1" applyFill="1" applyBorder="1" applyAlignment="1">
      <alignment horizontal="center" vertical="center" wrapText="1"/>
    </xf>
    <xf numFmtId="3" fontId="17" fillId="3" borderId="21" xfId="0" applyNumberFormat="1" applyFont="1" applyFill="1" applyBorder="1" applyAlignment="1">
      <alignment horizontal="center" vertical="center" wrapText="1"/>
    </xf>
    <xf numFmtId="0" fontId="17" fillId="10" borderId="21" xfId="1" applyNumberFormat="1" applyFont="1" applyFill="1" applyBorder="1" applyAlignment="1">
      <alignment horizontal="center" vertical="center" wrapText="1"/>
    </xf>
    <xf numFmtId="3" fontId="17" fillId="4" borderId="21" xfId="0" applyNumberFormat="1" applyFont="1" applyFill="1" applyBorder="1" applyAlignment="1">
      <alignment horizontal="center" vertical="center" wrapText="1"/>
    </xf>
    <xf numFmtId="0" fontId="14" fillId="7" borderId="23" xfId="1" applyNumberFormat="1" applyFont="1" applyFill="1" applyBorder="1" applyAlignment="1">
      <alignment horizontal="center" vertical="center" wrapText="1"/>
    </xf>
    <xf numFmtId="0" fontId="7" fillId="0" borderId="7" xfId="0" applyFont="1" applyBorder="1" applyAlignment="1">
      <alignment horizontal="justify" vertical="center" wrapText="1"/>
    </xf>
    <xf numFmtId="0" fontId="14" fillId="7" borderId="24" xfId="1" applyNumberFormat="1" applyFont="1" applyFill="1" applyBorder="1" applyAlignment="1">
      <alignment horizontal="center" vertical="center" wrapText="1"/>
    </xf>
    <xf numFmtId="0" fontId="7" fillId="0" borderId="9" xfId="0" applyFont="1" applyBorder="1" applyAlignment="1">
      <alignment horizontal="justify" vertical="center" wrapText="1"/>
    </xf>
    <xf numFmtId="0" fontId="16" fillId="5"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3" fontId="17" fillId="3" borderId="5" xfId="0" applyNumberFormat="1" applyFont="1" applyFill="1" applyBorder="1" applyAlignment="1">
      <alignment horizontal="center" vertical="center" wrapText="1"/>
    </xf>
    <xf numFmtId="0" fontId="17" fillId="10" borderId="5" xfId="1" applyNumberFormat="1" applyFont="1" applyFill="1" applyBorder="1" applyAlignment="1">
      <alignment horizontal="center" vertical="center" wrapText="1"/>
    </xf>
    <xf numFmtId="3" fontId="17" fillId="4" borderId="5"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10" fillId="11" borderId="1" xfId="0" applyFont="1" applyFill="1" applyBorder="1" applyAlignment="1">
      <alignment horizontal="center" vertical="center" wrapText="1"/>
    </xf>
    <xf numFmtId="9" fontId="20" fillId="11" borderId="1" xfId="1" applyFont="1" applyFill="1" applyBorder="1" applyAlignment="1">
      <alignment horizontal="center"/>
    </xf>
    <xf numFmtId="0" fontId="4" fillId="0" borderId="0" xfId="0" applyFont="1" applyAlignment="1">
      <alignment horizontal="justify" vertical="top"/>
    </xf>
    <xf numFmtId="0" fontId="3" fillId="14" borderId="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4" fontId="24" fillId="0" borderId="1" xfId="2" applyNumberFormat="1" applyFont="1" applyFill="1" applyBorder="1" applyAlignment="1">
      <alignment vertical="center" wrapText="1"/>
    </xf>
    <xf numFmtId="9" fontId="3" fillId="8" borderId="1" xfId="1" applyFont="1" applyFill="1" applyBorder="1" applyAlignment="1">
      <alignmen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justify" vertical="center" wrapText="1"/>
    </xf>
    <xf numFmtId="0" fontId="4" fillId="8" borderId="0" xfId="0" applyFont="1" applyFill="1" applyAlignment="1">
      <alignment horizontal="justify" vertical="center" wrapText="1"/>
    </xf>
    <xf numFmtId="1" fontId="4"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25" fillId="0" borderId="2" xfId="0" applyFont="1" applyBorder="1" applyAlignment="1">
      <alignment horizontal="center" vertical="center" wrapText="1"/>
    </xf>
    <xf numFmtId="1" fontId="4" fillId="8" borderId="30" xfId="0" applyNumberFormat="1" applyFont="1" applyFill="1" applyBorder="1" applyAlignment="1">
      <alignment horizontal="center" vertical="center" wrapText="1"/>
    </xf>
    <xf numFmtId="9" fontId="4" fillId="0" borderId="1" xfId="1" applyFont="1" applyFill="1" applyBorder="1" applyAlignment="1">
      <alignment horizontal="center" vertical="center"/>
    </xf>
    <xf numFmtId="0" fontId="7" fillId="8" borderId="1" xfId="0" applyFont="1" applyFill="1" applyBorder="1" applyAlignment="1">
      <alignment horizontal="justify" vertical="center" wrapText="1"/>
    </xf>
    <xf numFmtId="0" fontId="4" fillId="8" borderId="4" xfId="0" applyFont="1" applyFill="1" applyBorder="1" applyAlignment="1">
      <alignment horizontal="justify" vertical="center" wrapText="1"/>
    </xf>
    <xf numFmtId="1" fontId="6" fillId="8" borderId="1"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8" borderId="0" xfId="0" applyFont="1" applyFill="1" applyAlignment="1">
      <alignment horizontal="justify" vertical="center" wrapText="1"/>
    </xf>
    <xf numFmtId="0" fontId="4" fillId="8" borderId="2" xfId="0" applyFont="1" applyFill="1" applyBorder="1" applyAlignment="1">
      <alignment horizontal="center" vertical="center"/>
    </xf>
    <xf numFmtId="9" fontId="4" fillId="0" borderId="9" xfId="1" applyFont="1" applyFill="1" applyBorder="1" applyAlignment="1">
      <alignment horizontal="center" vertical="center"/>
    </xf>
    <xf numFmtId="0" fontId="4" fillId="0" borderId="2" xfId="0" applyFont="1" applyBorder="1" applyAlignment="1">
      <alignment horizontal="justify" vertical="top"/>
    </xf>
    <xf numFmtId="0" fontId="4" fillId="0" borderId="2" xfId="0" applyFont="1" applyBorder="1" applyAlignment="1">
      <alignment horizontal="justify" vertical="top" wrapText="1"/>
    </xf>
    <xf numFmtId="0" fontId="4" fillId="0" borderId="2" xfId="0" applyFont="1" applyBorder="1" applyAlignment="1">
      <alignment horizontal="justify" vertical="center"/>
    </xf>
    <xf numFmtId="0" fontId="7" fillId="8" borderId="9"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4" fillId="0" borderId="2" xfId="0" applyFont="1" applyBorder="1" applyAlignment="1">
      <alignment horizontal="left" vertical="top" wrapText="1"/>
    </xf>
    <xf numFmtId="0" fontId="3" fillId="0" borderId="0" xfId="0" applyFont="1" applyAlignment="1">
      <alignment horizontal="justify" vertical="top"/>
    </xf>
    <xf numFmtId="4" fontId="3" fillId="0" borderId="0" xfId="0" applyNumberFormat="1" applyFont="1" applyAlignment="1">
      <alignment horizontal="center" vertical="center"/>
    </xf>
    <xf numFmtId="9" fontId="3" fillId="8" borderId="1" xfId="1" applyFont="1" applyFill="1" applyBorder="1" applyAlignment="1">
      <alignment horizontal="center" wrapText="1"/>
    </xf>
    <xf numFmtId="9" fontId="4" fillId="0" borderId="0" xfId="1" applyFont="1" applyAlignment="1">
      <alignment horizontal="center"/>
    </xf>
    <xf numFmtId="0" fontId="4" fillId="0" borderId="1" xfId="0" applyFont="1" applyFill="1" applyBorder="1" applyAlignment="1">
      <alignment horizontal="center" vertical="center"/>
    </xf>
    <xf numFmtId="9" fontId="3" fillId="0" borderId="1" xfId="1" applyFont="1" applyFill="1" applyBorder="1" applyAlignment="1">
      <alignment vertical="center" wrapText="1"/>
    </xf>
    <xf numFmtId="0" fontId="25"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justify" vertical="top"/>
    </xf>
    <xf numFmtId="0" fontId="3" fillId="14" borderId="1"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22" fillId="13" borderId="25" xfId="0" applyFont="1" applyFill="1" applyBorder="1" applyAlignment="1">
      <alignment horizontal="center" vertical="center"/>
    </xf>
    <xf numFmtId="0" fontId="22" fillId="13" borderId="26" xfId="0" applyFont="1" applyFill="1" applyBorder="1" applyAlignment="1">
      <alignment horizontal="center" vertical="center"/>
    </xf>
    <xf numFmtId="0" fontId="22" fillId="13" borderId="27"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3" fillId="8" borderId="1" xfId="0" applyFont="1" applyFill="1" applyBorder="1" applyAlignment="1">
      <alignment horizontal="justify" vertical="center" wrapText="1"/>
    </xf>
    <xf numFmtId="0" fontId="23" fillId="8" borderId="9"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3" fillId="14" borderId="7"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23" fillId="8" borderId="7" xfId="0" applyFont="1" applyFill="1" applyBorder="1" applyAlignment="1">
      <alignment horizontal="justify" vertical="center" wrapText="1"/>
    </xf>
    <xf numFmtId="0" fontId="23" fillId="8" borderId="5"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7" fillId="8" borderId="5"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4" fillId="8" borderId="7"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4" fillId="8" borderId="6" xfId="0" applyFont="1" applyFill="1" applyBorder="1" applyAlignment="1">
      <alignment horizontal="justify" vertical="center" wrapText="1"/>
    </xf>
    <xf numFmtId="0" fontId="23" fillId="8" borderId="6" xfId="0" applyFont="1" applyFill="1" applyBorder="1" applyAlignment="1">
      <alignment horizontal="justify" vertical="center" wrapText="1"/>
    </xf>
    <xf numFmtId="0" fontId="15" fillId="0" borderId="21" xfId="0" applyFont="1" applyBorder="1" applyAlignment="1">
      <alignment horizontal="center" vertical="center" textRotation="90" wrapText="1"/>
    </xf>
    <xf numFmtId="0" fontId="15" fillId="0" borderId="5"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0" fillId="0" borderId="2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14" fillId="7" borderId="10" xfId="1" applyNumberFormat="1" applyFont="1" applyFill="1" applyBorder="1" applyAlignment="1">
      <alignment horizontal="center" vertical="center" wrapText="1"/>
    </xf>
    <xf numFmtId="0" fontId="14" fillId="7" borderId="24"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11" xfId="0" applyFont="1" applyBorder="1" applyAlignment="1">
      <alignment horizontal="justify" vertical="center" wrapText="1"/>
    </xf>
    <xf numFmtId="0" fontId="14" fillId="7" borderId="14" xfId="1" applyNumberFormat="1" applyFont="1" applyFill="1" applyBorder="1" applyAlignment="1">
      <alignment horizontal="center" vertical="center" wrapText="1"/>
    </xf>
    <xf numFmtId="0" fontId="14" fillId="7" borderId="15" xfId="1" applyNumberFormat="1" applyFont="1" applyFill="1" applyBorder="1" applyAlignment="1">
      <alignment horizontal="center" vertical="center" wrapText="1"/>
    </xf>
    <xf numFmtId="0" fontId="15" fillId="0" borderId="6"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11" fillId="0" borderId="6" xfId="0" applyFont="1" applyBorder="1" applyAlignment="1">
      <alignment horizontal="justify" vertical="center" wrapText="1"/>
    </xf>
    <xf numFmtId="0" fontId="14" fillId="7" borderId="17" xfId="1" applyNumberFormat="1" applyFont="1" applyFill="1" applyBorder="1" applyAlignment="1">
      <alignment horizontal="center" vertical="center" wrapText="1"/>
    </xf>
    <xf numFmtId="0" fontId="12" fillId="0" borderId="7"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5" fillId="0" borderId="12"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10" fillId="0" borderId="7" xfId="0" applyFont="1" applyBorder="1" applyAlignment="1">
      <alignment horizontal="center" vertical="center" wrapText="1"/>
    </xf>
    <xf numFmtId="0" fontId="9" fillId="11" borderId="1" xfId="0" applyFont="1" applyFill="1" applyBorder="1" applyAlignment="1">
      <alignment horizontal="center" vertical="center"/>
    </xf>
    <xf numFmtId="0" fontId="21" fillId="11" borderId="1" xfId="0" applyFont="1" applyFill="1" applyBorder="1" applyAlignment="1">
      <alignment horizontal="center" vertical="center" wrapText="1"/>
    </xf>
    <xf numFmtId="9" fontId="9" fillId="11" borderId="1" xfId="1" applyFont="1" applyFill="1" applyBorder="1" applyAlignment="1">
      <alignment horizontal="center"/>
    </xf>
    <xf numFmtId="0" fontId="9" fillId="0" borderId="1" xfId="0" applyFont="1" applyBorder="1" applyAlignment="1">
      <alignment horizontal="center"/>
    </xf>
  </cellXfs>
  <cellStyles count="3">
    <cellStyle name="Moneda" xfId="2" builtinId="4"/>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3</xdr:col>
      <xdr:colOff>59055</xdr:colOff>
      <xdr:row>1</xdr:row>
      <xdr:rowOff>560070</xdr:rowOff>
    </xdr:to>
    <xdr:pic>
      <xdr:nvPicPr>
        <xdr:cNvPr id="4" name="image1.png" descr="Recurso 24">
          <a:extLst>
            <a:ext uri="{FF2B5EF4-FFF2-40B4-BE49-F238E27FC236}">
              <a16:creationId xmlns="" xmlns:a16="http://schemas.microsoft.com/office/drawing/2014/main"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483870</xdr:rowOff>
    </xdr:to>
    <xdr:pic>
      <xdr:nvPicPr>
        <xdr:cNvPr id="5" name="image3.png">
          <a:extLst>
            <a:ext uri="{FF2B5EF4-FFF2-40B4-BE49-F238E27FC236}">
              <a16:creationId xmlns="" xmlns:a16="http://schemas.microsoft.com/office/drawing/2014/main"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6" name="image1.png" descr="Recurso 24">
          <a:extLst>
            <a:ext uri="{FF2B5EF4-FFF2-40B4-BE49-F238E27FC236}">
              <a16:creationId xmlns="" xmlns:a16="http://schemas.microsoft.com/office/drawing/2014/main"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438150</xdr:rowOff>
    </xdr:to>
    <xdr:pic>
      <xdr:nvPicPr>
        <xdr:cNvPr id="7" name="image3.png">
          <a:extLst>
            <a:ext uri="{FF2B5EF4-FFF2-40B4-BE49-F238E27FC236}">
              <a16:creationId xmlns="" xmlns:a16="http://schemas.microsoft.com/office/drawing/2014/main"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8" name="image1.png" descr="Recurso 24">
          <a:extLst>
            <a:ext uri="{FF2B5EF4-FFF2-40B4-BE49-F238E27FC236}">
              <a16:creationId xmlns="" xmlns:a16="http://schemas.microsoft.com/office/drawing/2014/main"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291464</xdr:colOff>
      <xdr:row>1</xdr:row>
      <xdr:rowOff>485775</xdr:rowOff>
    </xdr:to>
    <xdr:pic>
      <xdr:nvPicPr>
        <xdr:cNvPr id="9" name="image3.png">
          <a:extLst>
            <a:ext uri="{FF2B5EF4-FFF2-40B4-BE49-F238E27FC236}">
              <a16:creationId xmlns="" xmlns:a16="http://schemas.microsoft.com/office/drawing/2014/main"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10" name="image1.png" descr="Recurso 24">
          <a:extLst>
            <a:ext uri="{FF2B5EF4-FFF2-40B4-BE49-F238E27FC236}">
              <a16:creationId xmlns="" xmlns:a16="http://schemas.microsoft.com/office/drawing/2014/main"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276224</xdr:colOff>
      <xdr:row>1</xdr:row>
      <xdr:rowOff>485774</xdr:rowOff>
    </xdr:to>
    <xdr:pic>
      <xdr:nvPicPr>
        <xdr:cNvPr id="11" name="image3.png">
          <a:extLst>
            <a:ext uri="{FF2B5EF4-FFF2-40B4-BE49-F238E27FC236}">
              <a16:creationId xmlns="" xmlns:a16="http://schemas.microsoft.com/office/drawing/2014/main"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twoCellAnchor editAs="oneCell">
    <xdr:from>
      <xdr:col>8</xdr:col>
      <xdr:colOff>190500</xdr:colOff>
      <xdr:row>1</xdr:row>
      <xdr:rowOff>9525</xdr:rowOff>
    </xdr:from>
    <xdr:to>
      <xdr:col>9</xdr:col>
      <xdr:colOff>487680</xdr:colOff>
      <xdr:row>1</xdr:row>
      <xdr:rowOff>552450</xdr:rowOff>
    </xdr:to>
    <xdr:pic>
      <xdr:nvPicPr>
        <xdr:cNvPr id="12" name="image3.png">
          <a:extLst>
            <a:ext uri="{FF2B5EF4-FFF2-40B4-BE49-F238E27FC236}">
              <a16:creationId xmlns="" xmlns:a16="http://schemas.microsoft.com/office/drawing/2014/main" id="{763BA926-3AF5-4BF2-BC76-D5F1AA061DE8}"/>
            </a:ext>
          </a:extLst>
        </xdr:cNvPr>
        <xdr:cNvPicPr/>
      </xdr:nvPicPr>
      <xdr:blipFill>
        <a:blip xmlns:r="http://schemas.openxmlformats.org/officeDocument/2006/relationships" r:embed="rId2"/>
        <a:srcRect/>
        <a:stretch>
          <a:fillRect/>
        </a:stretch>
      </xdr:blipFill>
      <xdr:spPr>
        <a:xfrm>
          <a:off x="7551420" y="192405"/>
          <a:ext cx="1638300" cy="542925"/>
        </a:xfrm>
        <a:prstGeom prst="rect">
          <a:avLst/>
        </a:prstGeom>
        <a:ln/>
      </xdr:spPr>
    </xdr:pic>
    <xdr:clientData/>
  </xdr:twoCellAnchor>
  <xdr:twoCellAnchor editAs="oneCell">
    <xdr:from>
      <xdr:col>0</xdr:col>
      <xdr:colOff>752475</xdr:colOff>
      <xdr:row>1</xdr:row>
      <xdr:rowOff>76200</xdr:rowOff>
    </xdr:from>
    <xdr:to>
      <xdr:col>3</xdr:col>
      <xdr:colOff>68580</xdr:colOff>
      <xdr:row>1</xdr:row>
      <xdr:rowOff>581025</xdr:rowOff>
    </xdr:to>
    <xdr:pic>
      <xdr:nvPicPr>
        <xdr:cNvPr id="13" name="image1.png" descr="Recurso 24">
          <a:extLst>
            <a:ext uri="{FF2B5EF4-FFF2-40B4-BE49-F238E27FC236}">
              <a16:creationId xmlns="" xmlns:a16="http://schemas.microsoft.com/office/drawing/2014/main" id="{2F13A29E-D78C-4AA7-888E-AAD7603FCC7E}"/>
            </a:ext>
          </a:extLst>
        </xdr:cNvPr>
        <xdr:cNvPicPr/>
      </xdr:nvPicPr>
      <xdr:blipFill>
        <a:blip xmlns:r="http://schemas.openxmlformats.org/officeDocument/2006/relationships" r:embed="rId1"/>
        <a:srcRect l="8470" t="31599" r="64150" b="33449"/>
        <a:stretch>
          <a:fillRect/>
        </a:stretch>
      </xdr:blipFill>
      <xdr:spPr>
        <a:xfrm>
          <a:off x="752475" y="259080"/>
          <a:ext cx="2021205" cy="5048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66" zoomScaleNormal="66" workbookViewId="0">
      <selection activeCell="P5" sqref="P5"/>
    </sheetView>
  </sheetViews>
  <sheetFormatPr baseColWidth="10" defaultColWidth="10.85546875" defaultRowHeight="12.75"/>
  <cols>
    <col min="1" max="1" width="23.85546875" style="60" customWidth="1"/>
    <col min="2" max="2" width="19.85546875" style="60" customWidth="1"/>
    <col min="3" max="3" width="39" style="60" customWidth="1"/>
    <col min="4" max="4" width="8.28515625" style="60" customWidth="1"/>
    <col min="5" max="5" width="31.85546875" style="60" customWidth="1"/>
    <col min="6" max="6" width="11" style="60" customWidth="1"/>
    <col min="7" max="7" width="10.28515625" style="60" customWidth="1"/>
    <col min="8" max="8" width="36.7109375" style="60" customWidth="1"/>
    <col min="9" max="9" width="30.7109375" style="60" customWidth="1"/>
    <col min="10" max="10" width="9.42578125" style="60" customWidth="1"/>
    <col min="11" max="11" width="9.85546875" style="60" customWidth="1"/>
    <col min="12" max="12" width="14.140625" style="60" customWidth="1"/>
    <col min="13" max="13" width="17.7109375" style="60" customWidth="1"/>
    <col min="14" max="14" width="20.28515625" style="60" customWidth="1"/>
    <col min="15" max="15" width="13.42578125" style="60" customWidth="1"/>
    <col min="16" max="16" width="51.28515625" style="60" customWidth="1"/>
    <col min="17" max="17" width="33.42578125" style="60" customWidth="1"/>
    <col min="18" max="16384" width="10.85546875" style="60"/>
  </cols>
  <sheetData>
    <row r="1" spans="1:17" ht="13.5" thickBot="1"/>
    <row r="2" spans="1:17" ht="22.5" customHeight="1" thickBot="1">
      <c r="A2" s="106" t="s">
        <v>64</v>
      </c>
      <c r="B2" s="107"/>
      <c r="C2" s="107"/>
      <c r="D2" s="107"/>
      <c r="E2" s="107"/>
      <c r="F2" s="107"/>
      <c r="G2" s="107"/>
      <c r="H2" s="107"/>
      <c r="I2" s="108"/>
      <c r="J2" s="102">
        <v>2020</v>
      </c>
      <c r="K2" s="102"/>
      <c r="L2" s="102"/>
      <c r="M2" s="102"/>
      <c r="N2" s="102"/>
      <c r="O2" s="102"/>
      <c r="P2" s="102"/>
      <c r="Q2" s="102"/>
    </row>
    <row r="3" spans="1:17" ht="36" customHeight="1" thickBot="1">
      <c r="A3" s="109" t="s">
        <v>0</v>
      </c>
      <c r="B3" s="109" t="s">
        <v>1</v>
      </c>
      <c r="C3" s="109" t="s">
        <v>2</v>
      </c>
      <c r="D3" s="109" t="s">
        <v>40</v>
      </c>
      <c r="E3" s="109" t="s">
        <v>41</v>
      </c>
      <c r="F3" s="110" t="s">
        <v>42</v>
      </c>
      <c r="G3" s="111"/>
      <c r="H3" s="109" t="s">
        <v>43</v>
      </c>
      <c r="I3" s="109" t="s">
        <v>44</v>
      </c>
      <c r="J3" s="103" t="s">
        <v>3</v>
      </c>
      <c r="K3" s="104"/>
      <c r="L3" s="105"/>
      <c r="M3" s="103" t="s">
        <v>4</v>
      </c>
      <c r="N3" s="104"/>
      <c r="O3" s="105"/>
      <c r="P3" s="116" t="s">
        <v>5</v>
      </c>
      <c r="Q3" s="116" t="s">
        <v>6</v>
      </c>
    </row>
    <row r="4" spans="1:17" ht="39" customHeight="1" thickBot="1">
      <c r="A4" s="109"/>
      <c r="B4" s="109"/>
      <c r="C4" s="109"/>
      <c r="D4" s="109"/>
      <c r="E4" s="109"/>
      <c r="F4" s="62">
        <v>2019</v>
      </c>
      <c r="G4" s="62">
        <v>2023</v>
      </c>
      <c r="H4" s="109"/>
      <c r="I4" s="112"/>
      <c r="J4" s="61" t="s">
        <v>7</v>
      </c>
      <c r="K4" s="61" t="s">
        <v>8</v>
      </c>
      <c r="L4" s="61" t="s">
        <v>9</v>
      </c>
      <c r="M4" s="61" t="s">
        <v>7</v>
      </c>
      <c r="N4" s="61" t="s">
        <v>8</v>
      </c>
      <c r="O4" s="61" t="s">
        <v>9</v>
      </c>
      <c r="P4" s="117"/>
      <c r="Q4" s="117"/>
    </row>
    <row r="5" spans="1:17" ht="171.75" customHeight="1">
      <c r="A5" s="118" t="s">
        <v>48</v>
      </c>
      <c r="B5" s="120" t="s">
        <v>49</v>
      </c>
      <c r="C5" s="63" t="s">
        <v>65</v>
      </c>
      <c r="D5" s="13">
        <v>1</v>
      </c>
      <c r="E5" s="63" t="s">
        <v>66</v>
      </c>
      <c r="F5" s="13">
        <v>4</v>
      </c>
      <c r="G5" s="13">
        <v>8</v>
      </c>
      <c r="H5" s="64" t="s">
        <v>67</v>
      </c>
      <c r="I5" s="65" t="s">
        <v>68</v>
      </c>
      <c r="J5" s="65">
        <v>1</v>
      </c>
      <c r="K5" s="65">
        <v>1</v>
      </c>
      <c r="L5" s="66">
        <f>K5/J5</f>
        <v>1</v>
      </c>
      <c r="M5" s="67">
        <v>15733300</v>
      </c>
      <c r="N5" s="67">
        <v>15733300</v>
      </c>
      <c r="O5" s="68">
        <f>N5/M5</f>
        <v>1</v>
      </c>
      <c r="P5" s="3" t="s">
        <v>69</v>
      </c>
      <c r="Q5" s="69"/>
    </row>
    <row r="6" spans="1:17" ht="107.25" customHeight="1">
      <c r="A6" s="119"/>
      <c r="B6" s="121"/>
      <c r="C6" s="63" t="s">
        <v>70</v>
      </c>
      <c r="D6" s="65">
        <v>1</v>
      </c>
      <c r="E6" s="63" t="s">
        <v>71</v>
      </c>
      <c r="F6" s="65">
        <v>4</v>
      </c>
      <c r="G6" s="65">
        <v>8</v>
      </c>
      <c r="H6" s="64" t="s">
        <v>10</v>
      </c>
      <c r="I6" s="65" t="s">
        <v>11</v>
      </c>
      <c r="J6" s="4">
        <v>1</v>
      </c>
      <c r="K6" s="4">
        <v>1</v>
      </c>
      <c r="L6" s="66">
        <f>K6/J6</f>
        <v>1</v>
      </c>
      <c r="M6" s="67">
        <v>15733300</v>
      </c>
      <c r="N6" s="67">
        <v>15733300</v>
      </c>
      <c r="O6" s="68">
        <f t="shared" ref="O6:O32" si="0">N6/M6</f>
        <v>1</v>
      </c>
      <c r="P6" s="5" t="s">
        <v>72</v>
      </c>
      <c r="Q6" s="3"/>
    </row>
    <row r="7" spans="1:17" ht="261.75" customHeight="1">
      <c r="A7" s="119"/>
      <c r="B7" s="121"/>
      <c r="C7" s="63" t="s">
        <v>73</v>
      </c>
      <c r="D7" s="13">
        <v>1</v>
      </c>
      <c r="E7" s="63" t="s">
        <v>74</v>
      </c>
      <c r="F7" s="13">
        <v>4</v>
      </c>
      <c r="G7" s="13">
        <v>8</v>
      </c>
      <c r="H7" s="64" t="s">
        <v>75</v>
      </c>
      <c r="I7" s="65" t="s">
        <v>76</v>
      </c>
      <c r="J7" s="4">
        <v>1</v>
      </c>
      <c r="K7" s="4">
        <v>1</v>
      </c>
      <c r="L7" s="6">
        <v>1</v>
      </c>
      <c r="M7" s="67">
        <v>51539979</v>
      </c>
      <c r="N7" s="67">
        <v>51539979</v>
      </c>
      <c r="O7" s="68">
        <f t="shared" si="0"/>
        <v>1</v>
      </c>
      <c r="P7" s="10" t="s">
        <v>77</v>
      </c>
      <c r="Q7" s="3"/>
    </row>
    <row r="8" spans="1:17" ht="238.5" customHeight="1">
      <c r="A8" s="119"/>
      <c r="B8" s="121"/>
      <c r="C8" s="63" t="s">
        <v>78</v>
      </c>
      <c r="D8" s="65">
        <v>1</v>
      </c>
      <c r="E8" s="63" t="s">
        <v>12</v>
      </c>
      <c r="F8" s="65">
        <v>4</v>
      </c>
      <c r="G8" s="65">
        <v>8</v>
      </c>
      <c r="H8" s="64" t="s">
        <v>79</v>
      </c>
      <c r="I8" s="65" t="s">
        <v>23</v>
      </c>
      <c r="J8" s="4">
        <v>1</v>
      </c>
      <c r="K8" s="4">
        <v>1</v>
      </c>
      <c r="L8" s="6">
        <v>1</v>
      </c>
      <c r="M8" s="67">
        <v>15733300</v>
      </c>
      <c r="N8" s="67">
        <v>15733300</v>
      </c>
      <c r="O8" s="68">
        <f t="shared" si="0"/>
        <v>1</v>
      </c>
      <c r="P8" s="5" t="s">
        <v>80</v>
      </c>
      <c r="Q8" s="3"/>
    </row>
    <row r="9" spans="1:17" ht="66" customHeight="1">
      <c r="A9" s="119"/>
      <c r="B9" s="122"/>
      <c r="C9" s="63" t="s">
        <v>81</v>
      </c>
      <c r="D9" s="65">
        <v>1</v>
      </c>
      <c r="E9" s="63" t="s">
        <v>13</v>
      </c>
      <c r="F9" s="65">
        <v>4</v>
      </c>
      <c r="G9" s="65">
        <v>8</v>
      </c>
      <c r="H9" s="64" t="s">
        <v>14</v>
      </c>
      <c r="I9" s="65" t="s">
        <v>15</v>
      </c>
      <c r="J9" s="4">
        <v>1</v>
      </c>
      <c r="K9" s="4">
        <v>1</v>
      </c>
      <c r="L9" s="6">
        <v>1</v>
      </c>
      <c r="M9" s="67">
        <v>575348876</v>
      </c>
      <c r="N9" s="67">
        <v>575348876</v>
      </c>
      <c r="O9" s="68">
        <f t="shared" si="0"/>
        <v>1</v>
      </c>
      <c r="P9" s="5" t="s">
        <v>82</v>
      </c>
      <c r="Q9" s="3"/>
    </row>
    <row r="10" spans="1:17" ht="51">
      <c r="A10" s="119"/>
      <c r="B10" s="120" t="s">
        <v>50</v>
      </c>
      <c r="C10" s="123" t="s">
        <v>83</v>
      </c>
      <c r="D10" s="65">
        <v>0</v>
      </c>
      <c r="E10" s="63" t="s">
        <v>84</v>
      </c>
      <c r="F10" s="65">
        <v>15</v>
      </c>
      <c r="G10" s="65">
        <v>30</v>
      </c>
      <c r="H10" s="64" t="s">
        <v>21</v>
      </c>
      <c r="I10" s="65" t="s">
        <v>85</v>
      </c>
      <c r="J10" s="4">
        <v>4</v>
      </c>
      <c r="K10" s="4">
        <v>0</v>
      </c>
      <c r="L10" s="6">
        <f t="shared" ref="L10:L16" si="1">K10/J10</f>
        <v>0</v>
      </c>
      <c r="M10" s="67">
        <v>0</v>
      </c>
      <c r="N10" s="67">
        <v>0</v>
      </c>
      <c r="O10" s="68">
        <v>0</v>
      </c>
      <c r="P10" s="8" t="s">
        <v>86</v>
      </c>
      <c r="Q10" s="8"/>
    </row>
    <row r="11" spans="1:17" ht="84" customHeight="1">
      <c r="A11" s="119"/>
      <c r="B11" s="121"/>
      <c r="C11" s="124"/>
      <c r="D11" s="65">
        <v>0</v>
      </c>
      <c r="E11" s="70" t="s">
        <v>87</v>
      </c>
      <c r="F11" s="65">
        <v>6</v>
      </c>
      <c r="G11" s="65">
        <v>10</v>
      </c>
      <c r="H11" s="64" t="s">
        <v>16</v>
      </c>
      <c r="I11" s="65" t="s">
        <v>88</v>
      </c>
      <c r="J11" s="4">
        <v>1</v>
      </c>
      <c r="K11" s="4">
        <v>0</v>
      </c>
      <c r="L11" s="6">
        <f t="shared" si="1"/>
        <v>0</v>
      </c>
      <c r="M11" s="67">
        <v>0</v>
      </c>
      <c r="N11" s="67">
        <v>0</v>
      </c>
      <c r="O11" s="68">
        <v>0</v>
      </c>
      <c r="P11" s="10"/>
      <c r="Q11" s="10" t="s">
        <v>89</v>
      </c>
    </row>
    <row r="12" spans="1:17" ht="275.25" customHeight="1">
      <c r="A12" s="119"/>
      <c r="B12" s="121"/>
      <c r="C12" s="124"/>
      <c r="D12" s="13">
        <v>0</v>
      </c>
      <c r="E12" s="71" t="s">
        <v>90</v>
      </c>
      <c r="F12" s="13">
        <v>4</v>
      </c>
      <c r="G12" s="13">
        <v>8</v>
      </c>
      <c r="H12" s="64" t="s">
        <v>17</v>
      </c>
      <c r="I12" s="65" t="s">
        <v>91</v>
      </c>
      <c r="J12" s="4">
        <v>1</v>
      </c>
      <c r="K12" s="4">
        <v>0</v>
      </c>
      <c r="L12" s="6">
        <f t="shared" si="1"/>
        <v>0</v>
      </c>
      <c r="M12" s="67">
        <v>0</v>
      </c>
      <c r="N12" s="67">
        <v>0</v>
      </c>
      <c r="O12" s="68">
        <v>0</v>
      </c>
      <c r="P12" s="7"/>
      <c r="Q12" s="8" t="s">
        <v>92</v>
      </c>
    </row>
    <row r="13" spans="1:17" ht="63.75">
      <c r="A13" s="119"/>
      <c r="B13" s="121"/>
      <c r="C13" s="125"/>
      <c r="D13" s="13">
        <v>0</v>
      </c>
      <c r="E13" s="63" t="s">
        <v>93</v>
      </c>
      <c r="F13" s="72">
        <v>3</v>
      </c>
      <c r="G13" s="72">
        <v>7</v>
      </c>
      <c r="H13" s="64" t="s">
        <v>18</v>
      </c>
      <c r="I13" s="65" t="s">
        <v>94</v>
      </c>
      <c r="J13" s="4">
        <v>1</v>
      </c>
      <c r="K13" s="4">
        <v>0</v>
      </c>
      <c r="L13" s="6">
        <f t="shared" si="1"/>
        <v>0</v>
      </c>
      <c r="M13" s="67">
        <v>0</v>
      </c>
      <c r="N13" s="67">
        <v>0</v>
      </c>
      <c r="O13" s="68">
        <v>0</v>
      </c>
      <c r="P13" s="7"/>
      <c r="Q13" s="8" t="s">
        <v>92</v>
      </c>
    </row>
    <row r="14" spans="1:17" ht="106.5" customHeight="1">
      <c r="A14" s="119"/>
      <c r="B14" s="121"/>
      <c r="C14" s="63" t="s">
        <v>95</v>
      </c>
      <c r="D14" s="73">
        <v>0.46</v>
      </c>
      <c r="E14" s="63" t="s">
        <v>96</v>
      </c>
      <c r="F14" s="66">
        <v>0.7</v>
      </c>
      <c r="G14" s="66">
        <v>1</v>
      </c>
      <c r="H14" s="74" t="s">
        <v>97</v>
      </c>
      <c r="I14" s="65" t="s">
        <v>98</v>
      </c>
      <c r="J14" s="6">
        <v>0.08</v>
      </c>
      <c r="K14" s="6">
        <v>0</v>
      </c>
      <c r="L14" s="6">
        <f t="shared" si="1"/>
        <v>0</v>
      </c>
      <c r="M14" s="67">
        <v>0</v>
      </c>
      <c r="N14" s="67">
        <v>0</v>
      </c>
      <c r="O14" s="68">
        <v>0</v>
      </c>
      <c r="P14" s="75"/>
      <c r="Q14" s="9" t="s">
        <v>99</v>
      </c>
    </row>
    <row r="15" spans="1:17" ht="69.75" customHeight="1">
      <c r="A15" s="118" t="s">
        <v>51</v>
      </c>
      <c r="B15" s="120" t="s">
        <v>52</v>
      </c>
      <c r="C15" s="63" t="s">
        <v>100</v>
      </c>
      <c r="D15" s="13">
        <v>0</v>
      </c>
      <c r="E15" s="70" t="s">
        <v>101</v>
      </c>
      <c r="F15" s="76">
        <v>2</v>
      </c>
      <c r="G15" s="76">
        <v>4</v>
      </c>
      <c r="H15" s="74" t="s">
        <v>19</v>
      </c>
      <c r="I15" s="65" t="s">
        <v>20</v>
      </c>
      <c r="J15" s="97">
        <v>1</v>
      </c>
      <c r="K15" s="97">
        <v>0</v>
      </c>
      <c r="L15" s="6">
        <f t="shared" si="1"/>
        <v>0</v>
      </c>
      <c r="M15" s="67">
        <v>0</v>
      </c>
      <c r="N15" s="67">
        <v>0</v>
      </c>
      <c r="O15" s="98">
        <v>0</v>
      </c>
      <c r="P15" s="99"/>
      <c r="Q15" s="100" t="s">
        <v>167</v>
      </c>
    </row>
    <row r="16" spans="1:17" ht="198" customHeight="1">
      <c r="A16" s="119"/>
      <c r="B16" s="122"/>
      <c r="C16" s="71" t="s">
        <v>102</v>
      </c>
      <c r="D16" s="13">
        <v>1</v>
      </c>
      <c r="E16" s="70" t="s">
        <v>103</v>
      </c>
      <c r="F16" s="76">
        <v>48</v>
      </c>
      <c r="G16" s="76">
        <v>96</v>
      </c>
      <c r="H16" s="74" t="s">
        <v>21</v>
      </c>
      <c r="I16" s="65" t="s">
        <v>104</v>
      </c>
      <c r="J16" s="4">
        <v>12</v>
      </c>
      <c r="K16" s="4">
        <v>12</v>
      </c>
      <c r="L16" s="77">
        <f t="shared" si="1"/>
        <v>1</v>
      </c>
      <c r="M16" s="67">
        <v>17000000</v>
      </c>
      <c r="N16" s="67">
        <v>17000000</v>
      </c>
      <c r="O16" s="68">
        <f t="shared" si="0"/>
        <v>1</v>
      </c>
      <c r="P16" s="5" t="s">
        <v>105</v>
      </c>
      <c r="Q16" s="3"/>
    </row>
    <row r="17" spans="1:17" ht="90.75" customHeight="1">
      <c r="A17" s="119"/>
      <c r="B17" s="78" t="s">
        <v>53</v>
      </c>
      <c r="C17" s="79" t="s">
        <v>106</v>
      </c>
      <c r="D17" s="65">
        <v>0</v>
      </c>
      <c r="E17" s="70" t="s">
        <v>107</v>
      </c>
      <c r="F17" s="76">
        <v>20</v>
      </c>
      <c r="G17" s="76">
        <v>40</v>
      </c>
      <c r="H17" s="74" t="s">
        <v>21</v>
      </c>
      <c r="I17" s="65" t="s">
        <v>108</v>
      </c>
      <c r="J17" s="4">
        <v>5</v>
      </c>
      <c r="K17" s="4">
        <v>0</v>
      </c>
      <c r="L17" s="6">
        <v>1</v>
      </c>
      <c r="M17" s="67">
        <v>15733300</v>
      </c>
      <c r="N17" s="67">
        <v>15733300</v>
      </c>
      <c r="O17" s="68">
        <f t="shared" si="0"/>
        <v>1</v>
      </c>
      <c r="P17" s="5" t="s">
        <v>109</v>
      </c>
      <c r="Q17" s="3"/>
    </row>
    <row r="18" spans="1:17" ht="96" customHeight="1">
      <c r="A18" s="119"/>
      <c r="B18" s="120" t="s">
        <v>54</v>
      </c>
      <c r="C18" s="79" t="s">
        <v>110</v>
      </c>
      <c r="D18" s="65">
        <v>1</v>
      </c>
      <c r="E18" s="63" t="s">
        <v>111</v>
      </c>
      <c r="F18" s="72">
        <v>4</v>
      </c>
      <c r="G18" s="72">
        <v>8</v>
      </c>
      <c r="H18" s="64" t="s">
        <v>112</v>
      </c>
      <c r="I18" s="65" t="s">
        <v>113</v>
      </c>
      <c r="J18" s="4">
        <v>1</v>
      </c>
      <c r="K18" s="4">
        <v>1</v>
      </c>
      <c r="L18" s="6">
        <v>1</v>
      </c>
      <c r="M18" s="67">
        <v>115069775</v>
      </c>
      <c r="N18" s="67">
        <v>0</v>
      </c>
      <c r="O18" s="68">
        <f t="shared" si="0"/>
        <v>0</v>
      </c>
      <c r="P18" s="5" t="s">
        <v>114</v>
      </c>
      <c r="Q18" s="3"/>
    </row>
    <row r="19" spans="1:17" ht="150.75" customHeight="1">
      <c r="A19" s="119"/>
      <c r="B19" s="121"/>
      <c r="C19" s="79" t="s">
        <v>115</v>
      </c>
      <c r="D19" s="65">
        <v>0</v>
      </c>
      <c r="E19" s="63" t="s">
        <v>116</v>
      </c>
      <c r="F19" s="80">
        <v>4</v>
      </c>
      <c r="G19" s="80">
        <v>8</v>
      </c>
      <c r="H19" s="64" t="s">
        <v>117</v>
      </c>
      <c r="I19" s="65" t="s">
        <v>118</v>
      </c>
      <c r="J19" s="4">
        <v>1</v>
      </c>
      <c r="K19" s="4">
        <v>1</v>
      </c>
      <c r="L19" s="6">
        <v>1</v>
      </c>
      <c r="M19" s="67">
        <v>10373936</v>
      </c>
      <c r="N19" s="67">
        <v>10373936</v>
      </c>
      <c r="O19" s="68">
        <f t="shared" si="0"/>
        <v>1</v>
      </c>
      <c r="P19" s="5" t="s">
        <v>119</v>
      </c>
      <c r="Q19" s="3"/>
    </row>
    <row r="20" spans="1:17" ht="176.25" customHeight="1">
      <c r="A20" s="119"/>
      <c r="B20" s="121"/>
      <c r="C20" s="79" t="s">
        <v>120</v>
      </c>
      <c r="D20" s="65">
        <v>1</v>
      </c>
      <c r="E20" s="63" t="s">
        <v>121</v>
      </c>
      <c r="F20" s="80">
        <v>4</v>
      </c>
      <c r="G20" s="80">
        <v>8</v>
      </c>
      <c r="H20" s="64" t="s">
        <v>117</v>
      </c>
      <c r="I20" s="65" t="s">
        <v>122</v>
      </c>
      <c r="J20" s="4">
        <v>1</v>
      </c>
      <c r="K20" s="4">
        <v>1</v>
      </c>
      <c r="L20" s="6">
        <v>1</v>
      </c>
      <c r="M20" s="67">
        <v>10271534</v>
      </c>
      <c r="N20" s="67">
        <v>10271534</v>
      </c>
      <c r="O20" s="68">
        <f t="shared" si="0"/>
        <v>1</v>
      </c>
      <c r="P20" s="5" t="s">
        <v>119</v>
      </c>
      <c r="Q20" s="3"/>
    </row>
    <row r="21" spans="1:17" ht="177" customHeight="1">
      <c r="A21" s="119"/>
      <c r="B21" s="121"/>
      <c r="C21" s="79" t="s">
        <v>123</v>
      </c>
      <c r="D21" s="65">
        <v>1</v>
      </c>
      <c r="E21" s="63" t="s">
        <v>124</v>
      </c>
      <c r="F21" s="80">
        <v>4</v>
      </c>
      <c r="G21" s="80">
        <v>8</v>
      </c>
      <c r="H21" s="64" t="s">
        <v>117</v>
      </c>
      <c r="I21" s="65" t="s">
        <v>125</v>
      </c>
      <c r="J21" s="4">
        <v>1</v>
      </c>
      <c r="K21" s="4">
        <v>1</v>
      </c>
      <c r="L21" s="6">
        <v>1</v>
      </c>
      <c r="M21" s="67">
        <v>10271534</v>
      </c>
      <c r="N21" s="67">
        <v>10271534</v>
      </c>
      <c r="O21" s="68">
        <f t="shared" si="0"/>
        <v>1</v>
      </c>
      <c r="P21" s="5" t="s">
        <v>119</v>
      </c>
      <c r="Q21" s="3"/>
    </row>
    <row r="22" spans="1:17" ht="162" customHeight="1">
      <c r="A22" s="119"/>
      <c r="B22" s="122"/>
      <c r="C22" s="79" t="s">
        <v>126</v>
      </c>
      <c r="D22" s="65">
        <v>1</v>
      </c>
      <c r="E22" s="63" t="s">
        <v>127</v>
      </c>
      <c r="F22" s="80">
        <v>4</v>
      </c>
      <c r="G22" s="80">
        <v>8</v>
      </c>
      <c r="H22" s="64" t="s">
        <v>117</v>
      </c>
      <c r="I22" s="65" t="s">
        <v>122</v>
      </c>
      <c r="J22" s="4">
        <v>1</v>
      </c>
      <c r="K22" s="4">
        <v>1</v>
      </c>
      <c r="L22" s="6">
        <v>1</v>
      </c>
      <c r="M22" s="67">
        <v>115069775</v>
      </c>
      <c r="N22" s="67">
        <v>0</v>
      </c>
      <c r="O22" s="68">
        <f t="shared" si="0"/>
        <v>0</v>
      </c>
      <c r="P22" s="5" t="s">
        <v>119</v>
      </c>
      <c r="Q22" s="3"/>
    </row>
    <row r="23" spans="1:17" ht="120.75" customHeight="1">
      <c r="A23" s="119"/>
      <c r="B23" s="78" t="s">
        <v>55</v>
      </c>
      <c r="C23" s="79" t="s">
        <v>128</v>
      </c>
      <c r="D23" s="65">
        <v>0</v>
      </c>
      <c r="E23" s="63" t="s">
        <v>129</v>
      </c>
      <c r="F23" s="72">
        <v>1</v>
      </c>
      <c r="G23" s="72">
        <v>1</v>
      </c>
      <c r="H23" s="81" t="s">
        <v>130</v>
      </c>
      <c r="I23" s="65" t="s">
        <v>131</v>
      </c>
      <c r="J23" s="4">
        <v>1</v>
      </c>
      <c r="K23" s="4">
        <v>1</v>
      </c>
      <c r="L23" s="6">
        <v>1</v>
      </c>
      <c r="M23" s="67">
        <v>15733300</v>
      </c>
      <c r="N23" s="67">
        <v>15733300</v>
      </c>
      <c r="O23" s="68">
        <f t="shared" si="0"/>
        <v>1</v>
      </c>
      <c r="P23" s="8" t="s">
        <v>132</v>
      </c>
      <c r="Q23" s="3"/>
    </row>
    <row r="24" spans="1:17" ht="202.5" customHeight="1">
      <c r="A24" s="126"/>
      <c r="B24" s="78" t="s">
        <v>56</v>
      </c>
      <c r="C24" s="82" t="s">
        <v>133</v>
      </c>
      <c r="D24" s="65">
        <v>0</v>
      </c>
      <c r="E24" s="63" t="s">
        <v>134</v>
      </c>
      <c r="F24" s="72">
        <v>4</v>
      </c>
      <c r="G24" s="72">
        <v>8</v>
      </c>
      <c r="H24" s="64" t="s">
        <v>135</v>
      </c>
      <c r="I24" s="65" t="s">
        <v>136</v>
      </c>
      <c r="J24" s="4">
        <v>1</v>
      </c>
      <c r="K24" s="4">
        <v>1</v>
      </c>
      <c r="L24" s="6">
        <v>1</v>
      </c>
      <c r="M24" s="67">
        <v>34400000</v>
      </c>
      <c r="N24" s="67">
        <v>34400000</v>
      </c>
      <c r="O24" s="68">
        <f t="shared" si="0"/>
        <v>1</v>
      </c>
      <c r="P24" s="5" t="s">
        <v>137</v>
      </c>
      <c r="Q24" s="3"/>
    </row>
    <row r="25" spans="1:17" ht="96.6" customHeight="1">
      <c r="A25" s="118" t="s">
        <v>138</v>
      </c>
      <c r="B25" s="78" t="s">
        <v>58</v>
      </c>
      <c r="C25" s="79" t="s">
        <v>139</v>
      </c>
      <c r="D25" s="65">
        <v>0</v>
      </c>
      <c r="E25" s="63" t="s">
        <v>140</v>
      </c>
      <c r="F25" s="72">
        <v>1</v>
      </c>
      <c r="G25" s="72">
        <v>1</v>
      </c>
      <c r="H25" s="64" t="s">
        <v>22</v>
      </c>
      <c r="I25" s="65" t="s">
        <v>23</v>
      </c>
      <c r="J25" s="97">
        <v>1</v>
      </c>
      <c r="K25" s="97">
        <v>1</v>
      </c>
      <c r="L25" s="6">
        <v>1</v>
      </c>
      <c r="M25" s="67">
        <v>15000000</v>
      </c>
      <c r="N25" s="67">
        <v>15000000</v>
      </c>
      <c r="O25" s="68">
        <f t="shared" si="0"/>
        <v>1</v>
      </c>
      <c r="P25" s="101" t="s">
        <v>166</v>
      </c>
      <c r="Q25" s="5"/>
    </row>
    <row r="26" spans="1:17" ht="165" customHeight="1">
      <c r="A26" s="119"/>
      <c r="B26" s="120" t="s">
        <v>59</v>
      </c>
      <c r="C26" s="63" t="s">
        <v>141</v>
      </c>
      <c r="D26" s="66">
        <v>0.2</v>
      </c>
      <c r="E26" s="63" t="s">
        <v>142</v>
      </c>
      <c r="F26" s="66">
        <v>1</v>
      </c>
      <c r="G26" s="66">
        <v>1</v>
      </c>
      <c r="H26" s="64" t="s">
        <v>143</v>
      </c>
      <c r="I26" s="65" t="s">
        <v>144</v>
      </c>
      <c r="J26" s="6">
        <v>1</v>
      </c>
      <c r="K26" s="6">
        <v>1</v>
      </c>
      <c r="L26" s="6">
        <v>1</v>
      </c>
      <c r="M26" s="67">
        <v>15000000</v>
      </c>
      <c r="N26" s="67">
        <v>15000000</v>
      </c>
      <c r="O26" s="68">
        <f t="shared" si="0"/>
        <v>1</v>
      </c>
      <c r="P26" s="5" t="s">
        <v>145</v>
      </c>
      <c r="Q26" s="3"/>
    </row>
    <row r="27" spans="1:17" ht="148.5" customHeight="1">
      <c r="A27" s="119"/>
      <c r="B27" s="121"/>
      <c r="C27" s="63" t="s">
        <v>146</v>
      </c>
      <c r="D27" s="65" t="s">
        <v>147</v>
      </c>
      <c r="E27" s="63" t="s">
        <v>148</v>
      </c>
      <c r="F27" s="65" t="s">
        <v>149</v>
      </c>
      <c r="G27" s="65" t="s">
        <v>149</v>
      </c>
      <c r="H27" s="64" t="s">
        <v>150</v>
      </c>
      <c r="I27" s="65" t="s">
        <v>151</v>
      </c>
      <c r="J27" s="4">
        <v>2</v>
      </c>
      <c r="K27" s="4">
        <v>2</v>
      </c>
      <c r="L27" s="6">
        <v>1</v>
      </c>
      <c r="M27" s="67">
        <v>15733300</v>
      </c>
      <c r="N27" s="67">
        <v>15733300</v>
      </c>
      <c r="O27" s="68">
        <f t="shared" si="0"/>
        <v>1</v>
      </c>
      <c r="P27" s="5" t="s">
        <v>152</v>
      </c>
      <c r="Q27" s="3"/>
    </row>
    <row r="28" spans="1:17" ht="84" customHeight="1" thickBot="1">
      <c r="A28" s="119"/>
      <c r="B28" s="78" t="s">
        <v>60</v>
      </c>
      <c r="C28" s="63" t="s">
        <v>153</v>
      </c>
      <c r="D28" s="13">
        <v>0</v>
      </c>
      <c r="E28" s="63" t="s">
        <v>154</v>
      </c>
      <c r="F28" s="13">
        <v>1</v>
      </c>
      <c r="G28" s="13">
        <v>1</v>
      </c>
      <c r="H28" s="83" t="s">
        <v>155</v>
      </c>
      <c r="I28" s="13" t="s">
        <v>156</v>
      </c>
      <c r="J28" s="11">
        <v>1</v>
      </c>
      <c r="K28" s="11">
        <v>1</v>
      </c>
      <c r="L28" s="84">
        <f>K28/J28</f>
        <v>1</v>
      </c>
      <c r="M28" s="67">
        <v>15733300</v>
      </c>
      <c r="N28" s="67">
        <v>15733300</v>
      </c>
      <c r="O28" s="68">
        <f t="shared" si="0"/>
        <v>1</v>
      </c>
      <c r="P28" s="85" t="s">
        <v>157</v>
      </c>
      <c r="Q28" s="3"/>
    </row>
    <row r="29" spans="1:17" ht="96.75" customHeight="1">
      <c r="A29" s="113" t="s">
        <v>61</v>
      </c>
      <c r="B29" s="115" t="s">
        <v>62</v>
      </c>
      <c r="C29" s="63" t="s">
        <v>158</v>
      </c>
      <c r="D29" s="13">
        <v>0</v>
      </c>
      <c r="E29" s="63" t="s">
        <v>24</v>
      </c>
      <c r="F29" s="13">
        <v>4</v>
      </c>
      <c r="G29" s="13">
        <v>8</v>
      </c>
      <c r="H29" s="83" t="s">
        <v>25</v>
      </c>
      <c r="I29" s="13" t="s">
        <v>26</v>
      </c>
      <c r="J29" s="1">
        <v>1</v>
      </c>
      <c r="K29" s="1">
        <v>1</v>
      </c>
      <c r="L29" s="2">
        <v>1</v>
      </c>
      <c r="M29" s="67">
        <v>34400000</v>
      </c>
      <c r="N29" s="67">
        <v>34400000</v>
      </c>
      <c r="O29" s="68">
        <f t="shared" si="0"/>
        <v>1</v>
      </c>
      <c r="P29" s="86" t="s">
        <v>159</v>
      </c>
      <c r="Q29" s="3"/>
    </row>
    <row r="30" spans="1:17" ht="126.75" customHeight="1">
      <c r="A30" s="113"/>
      <c r="B30" s="115"/>
      <c r="C30" s="63" t="s">
        <v>160</v>
      </c>
      <c r="D30" s="13">
        <v>1</v>
      </c>
      <c r="E30" s="63" t="s">
        <v>27</v>
      </c>
      <c r="F30" s="13">
        <v>12</v>
      </c>
      <c r="G30" s="13">
        <v>12</v>
      </c>
      <c r="H30" s="64" t="s">
        <v>21</v>
      </c>
      <c r="I30" s="65" t="s">
        <v>161</v>
      </c>
      <c r="J30" s="4">
        <v>12</v>
      </c>
      <c r="K30" s="4">
        <v>12</v>
      </c>
      <c r="L30" s="6">
        <v>1</v>
      </c>
      <c r="M30" s="67">
        <v>17200000</v>
      </c>
      <c r="N30" s="67">
        <v>17200000</v>
      </c>
      <c r="O30" s="68">
        <f t="shared" si="0"/>
        <v>1</v>
      </c>
      <c r="P30" s="87" t="s">
        <v>162</v>
      </c>
      <c r="Q30" s="3"/>
    </row>
    <row r="31" spans="1:17" ht="78.75" customHeight="1" thickBot="1">
      <c r="A31" s="114"/>
      <c r="B31" s="88" t="s">
        <v>63</v>
      </c>
      <c r="C31" s="89" t="s">
        <v>163</v>
      </c>
      <c r="D31" s="90">
        <v>0</v>
      </c>
      <c r="E31" s="89" t="s">
        <v>28</v>
      </c>
      <c r="F31" s="90">
        <v>6</v>
      </c>
      <c r="G31" s="90">
        <v>12</v>
      </c>
      <c r="H31" s="91" t="s">
        <v>29</v>
      </c>
      <c r="I31" s="65" t="s">
        <v>30</v>
      </c>
      <c r="J31" s="4">
        <v>3</v>
      </c>
      <c r="K31" s="4">
        <v>5</v>
      </c>
      <c r="L31" s="6">
        <f>K31/J31</f>
        <v>1.6666666666666667</v>
      </c>
      <c r="M31" s="67">
        <v>17200000</v>
      </c>
      <c r="N31" s="67">
        <v>17200000</v>
      </c>
      <c r="O31" s="68">
        <f t="shared" si="0"/>
        <v>1</v>
      </c>
      <c r="P31" s="92" t="s">
        <v>164</v>
      </c>
      <c r="Q31" s="10"/>
    </row>
    <row r="32" spans="1:17">
      <c r="L32" s="93"/>
      <c r="M32" s="94">
        <f>SUM(M5:M31)</f>
        <v>1148278509</v>
      </c>
      <c r="N32" s="94">
        <f>SUM(N5:N31)</f>
        <v>918138959</v>
      </c>
      <c r="O32" s="95">
        <f t="shared" si="0"/>
        <v>0.79957863166800769</v>
      </c>
    </row>
    <row r="33" spans="12:15" ht="51">
      <c r="L33" s="93" t="s">
        <v>165</v>
      </c>
      <c r="M33" s="94">
        <v>834532070</v>
      </c>
      <c r="N33" s="94">
        <v>542537233</v>
      </c>
      <c r="O33" s="96">
        <f>N33/M33</f>
        <v>0.65010950747524898</v>
      </c>
    </row>
  </sheetData>
  <mergeCells count="25">
    <mergeCell ref="A29:A31"/>
    <mergeCell ref="B29:B30"/>
    <mergeCell ref="P3:P4"/>
    <mergeCell ref="Q3:Q4"/>
    <mergeCell ref="A5:A14"/>
    <mergeCell ref="B5:B9"/>
    <mergeCell ref="B10:B14"/>
    <mergeCell ref="C10:C13"/>
    <mergeCell ref="A15:A24"/>
    <mergeCell ref="B15:B16"/>
    <mergeCell ref="B18:B22"/>
    <mergeCell ref="A25:A28"/>
    <mergeCell ref="B26:B27"/>
    <mergeCell ref="J2:Q2"/>
    <mergeCell ref="J3:L3"/>
    <mergeCell ref="M3:O3"/>
    <mergeCell ref="A2:I2"/>
    <mergeCell ref="A3:A4"/>
    <mergeCell ref="B3:B4"/>
    <mergeCell ref="C3:C4"/>
    <mergeCell ref="D3:D4"/>
    <mergeCell ref="E3:E4"/>
    <mergeCell ref="F3:G3"/>
    <mergeCell ref="H3:H4"/>
    <mergeCell ref="I3:I4"/>
  </mergeCells>
  <conditionalFormatting sqref="L5:L31">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zoomScale="89" zoomScaleNormal="89" workbookViewId="0">
      <selection activeCell="H40" sqref="H40"/>
    </sheetView>
  </sheetViews>
  <sheetFormatPr baseColWidth="10" defaultRowHeight="15"/>
  <cols>
    <col min="2" max="2" width="15.7109375" customWidth="1"/>
    <col min="4" max="4" width="15" customWidth="1"/>
    <col min="8" max="9" width="18.85546875" customWidth="1"/>
    <col min="10" max="10" width="11.42578125" customWidth="1"/>
  </cols>
  <sheetData>
    <row r="2" spans="2:10" ht="52.5" customHeight="1">
      <c r="B2" s="137"/>
      <c r="C2" s="138"/>
      <c r="D2" s="137" t="s">
        <v>45</v>
      </c>
      <c r="E2" s="139"/>
      <c r="F2" s="139"/>
      <c r="G2" s="139"/>
      <c r="H2" s="138"/>
      <c r="I2" s="137"/>
      <c r="J2" s="138"/>
    </row>
    <row r="3" spans="2:10" ht="15" customHeight="1">
      <c r="B3" s="140" t="s">
        <v>31</v>
      </c>
      <c r="C3" s="140" t="s">
        <v>33</v>
      </c>
      <c r="D3" s="140" t="s">
        <v>1</v>
      </c>
      <c r="E3" s="141" t="s">
        <v>46</v>
      </c>
      <c r="F3" s="141"/>
      <c r="G3" s="141"/>
      <c r="H3" s="141"/>
      <c r="I3" s="141"/>
      <c r="J3" s="141"/>
    </row>
    <row r="4" spans="2:10" ht="42" customHeight="1">
      <c r="B4" s="140"/>
      <c r="C4" s="140"/>
      <c r="D4" s="140"/>
      <c r="E4" s="14" t="s">
        <v>34</v>
      </c>
      <c r="F4" s="14" t="s">
        <v>35</v>
      </c>
      <c r="G4" s="14" t="s">
        <v>36</v>
      </c>
      <c r="H4" s="14" t="s">
        <v>37</v>
      </c>
      <c r="I4" s="14" t="s">
        <v>38</v>
      </c>
      <c r="J4" s="14" t="s">
        <v>47</v>
      </c>
    </row>
    <row r="5" spans="2:10" ht="21.75" customHeight="1">
      <c r="B5" s="155" t="s">
        <v>48</v>
      </c>
      <c r="C5" s="158">
        <v>10</v>
      </c>
      <c r="D5" s="142" t="s">
        <v>49</v>
      </c>
      <c r="E5" s="15"/>
      <c r="F5" s="16"/>
      <c r="G5" s="17"/>
      <c r="H5" s="18"/>
      <c r="I5" s="19">
        <v>1</v>
      </c>
      <c r="J5" s="135">
        <f>SUM(E5:I9)</f>
        <v>5</v>
      </c>
    </row>
    <row r="6" spans="2:10" ht="21" customHeight="1">
      <c r="B6" s="156"/>
      <c r="C6" s="131"/>
      <c r="D6" s="143"/>
      <c r="E6" s="15"/>
      <c r="F6" s="16"/>
      <c r="G6" s="17"/>
      <c r="H6" s="18"/>
      <c r="I6" s="19">
        <v>1</v>
      </c>
      <c r="J6" s="145"/>
    </row>
    <row r="7" spans="2:10" ht="17.25" customHeight="1">
      <c r="B7" s="156"/>
      <c r="C7" s="131"/>
      <c r="D7" s="143"/>
      <c r="E7" s="15"/>
      <c r="F7" s="16"/>
      <c r="G7" s="17"/>
      <c r="H7" s="18"/>
      <c r="I7" s="19">
        <v>1</v>
      </c>
      <c r="J7" s="145"/>
    </row>
    <row r="8" spans="2:10" ht="20.25" customHeight="1">
      <c r="B8" s="156"/>
      <c r="C8" s="131"/>
      <c r="D8" s="143"/>
      <c r="E8" s="15"/>
      <c r="F8" s="16"/>
      <c r="G8" s="17"/>
      <c r="H8" s="18"/>
      <c r="I8" s="19">
        <v>1</v>
      </c>
      <c r="J8" s="145"/>
    </row>
    <row r="9" spans="2:10" ht="21" customHeight="1">
      <c r="B9" s="156"/>
      <c r="C9" s="131"/>
      <c r="D9" s="150"/>
      <c r="E9" s="15"/>
      <c r="F9" s="16"/>
      <c r="G9" s="17"/>
      <c r="H9" s="18"/>
      <c r="I9" s="19">
        <v>1</v>
      </c>
      <c r="J9" s="146"/>
    </row>
    <row r="10" spans="2:10" ht="19.5" customHeight="1">
      <c r="B10" s="156"/>
      <c r="C10" s="131"/>
      <c r="D10" s="142" t="s">
        <v>50</v>
      </c>
      <c r="E10" s="15">
        <v>1</v>
      </c>
      <c r="F10" s="16"/>
      <c r="G10" s="17"/>
      <c r="H10" s="18"/>
      <c r="I10" s="19"/>
      <c r="J10" s="135">
        <v>5</v>
      </c>
    </row>
    <row r="11" spans="2:10" ht="18" customHeight="1">
      <c r="B11" s="156"/>
      <c r="C11" s="131"/>
      <c r="D11" s="143"/>
      <c r="E11" s="15">
        <v>1</v>
      </c>
      <c r="F11" s="16"/>
      <c r="G11" s="17"/>
      <c r="H11" s="18"/>
      <c r="I11" s="19"/>
      <c r="J11" s="145"/>
    </row>
    <row r="12" spans="2:10" ht="18" customHeight="1">
      <c r="B12" s="156"/>
      <c r="C12" s="131"/>
      <c r="D12" s="143"/>
      <c r="E12" s="15">
        <v>1</v>
      </c>
      <c r="F12" s="16"/>
      <c r="G12" s="17"/>
      <c r="H12" s="18"/>
      <c r="I12" s="19"/>
      <c r="J12" s="145"/>
    </row>
    <row r="13" spans="2:10" ht="20.25" customHeight="1">
      <c r="B13" s="156"/>
      <c r="C13" s="131"/>
      <c r="D13" s="143"/>
      <c r="E13" s="15">
        <v>1</v>
      </c>
      <c r="F13" s="16"/>
      <c r="G13" s="17"/>
      <c r="H13" s="18"/>
      <c r="I13" s="19"/>
      <c r="J13" s="145"/>
    </row>
    <row r="14" spans="2:10" ht="15.75" thickBot="1">
      <c r="B14" s="157"/>
      <c r="C14" s="132"/>
      <c r="D14" s="144"/>
      <c r="E14" s="22">
        <v>1</v>
      </c>
      <c r="F14" s="23"/>
      <c r="G14" s="24"/>
      <c r="H14" s="25"/>
      <c r="I14" s="26"/>
      <c r="J14" s="146"/>
    </row>
    <row r="15" spans="2:10" ht="20.25" customHeight="1">
      <c r="B15" s="147" t="s">
        <v>51</v>
      </c>
      <c r="C15" s="131">
        <v>10</v>
      </c>
      <c r="D15" s="143" t="s">
        <v>52</v>
      </c>
      <c r="E15" s="27">
        <v>1</v>
      </c>
      <c r="F15" s="28"/>
      <c r="G15" s="29"/>
      <c r="H15" s="30"/>
      <c r="I15" s="31"/>
      <c r="J15" s="151">
        <v>2</v>
      </c>
    </row>
    <row r="16" spans="2:10">
      <c r="B16" s="148"/>
      <c r="C16" s="131"/>
      <c r="D16" s="150"/>
      <c r="E16" s="15"/>
      <c r="F16" s="16"/>
      <c r="G16" s="17"/>
      <c r="H16" s="18"/>
      <c r="I16" s="19">
        <v>1</v>
      </c>
      <c r="J16" s="146"/>
    </row>
    <row r="17" spans="2:10" ht="60" customHeight="1">
      <c r="B17" s="148"/>
      <c r="C17" s="131"/>
      <c r="D17" s="12" t="s">
        <v>53</v>
      </c>
      <c r="E17" s="15"/>
      <c r="F17" s="16"/>
      <c r="G17" s="17"/>
      <c r="H17" s="18"/>
      <c r="I17" s="19">
        <v>1</v>
      </c>
      <c r="J17" s="32">
        <f>SUM(I17)</f>
        <v>1</v>
      </c>
    </row>
    <row r="18" spans="2:10" ht="33.75" customHeight="1">
      <c r="B18" s="148"/>
      <c r="C18" s="131"/>
      <c r="D18" s="152" t="s">
        <v>54</v>
      </c>
      <c r="E18" s="33"/>
      <c r="F18" s="34"/>
      <c r="G18" s="35"/>
      <c r="H18" s="36"/>
      <c r="I18" s="37">
        <v>1</v>
      </c>
      <c r="J18" s="135">
        <f>SUM(E18:I22)</f>
        <v>5</v>
      </c>
    </row>
    <row r="19" spans="2:10">
      <c r="B19" s="148"/>
      <c r="C19" s="131"/>
      <c r="D19" s="153"/>
      <c r="E19" s="33"/>
      <c r="F19" s="34"/>
      <c r="G19" s="35"/>
      <c r="H19" s="36"/>
      <c r="I19" s="37">
        <v>1</v>
      </c>
      <c r="J19" s="145"/>
    </row>
    <row r="20" spans="2:10" ht="20.25" customHeight="1">
      <c r="B20" s="148"/>
      <c r="C20" s="131"/>
      <c r="D20" s="153"/>
      <c r="E20" s="33"/>
      <c r="F20" s="34"/>
      <c r="G20" s="35"/>
      <c r="H20" s="36"/>
      <c r="I20" s="37">
        <v>1</v>
      </c>
      <c r="J20" s="145"/>
    </row>
    <row r="21" spans="2:10" ht="21" customHeight="1">
      <c r="B21" s="148"/>
      <c r="C21" s="131"/>
      <c r="D21" s="153"/>
      <c r="E21" s="33"/>
      <c r="F21" s="34"/>
      <c r="G21" s="35"/>
      <c r="H21" s="36"/>
      <c r="I21" s="37">
        <v>1</v>
      </c>
      <c r="J21" s="145"/>
    </row>
    <row r="22" spans="2:10" ht="20.25" customHeight="1">
      <c r="B22" s="148"/>
      <c r="C22" s="131"/>
      <c r="D22" s="154"/>
      <c r="E22" s="33"/>
      <c r="F22" s="34"/>
      <c r="G22" s="35"/>
      <c r="H22" s="36"/>
      <c r="I22" s="37">
        <v>1</v>
      </c>
      <c r="J22" s="146"/>
    </row>
    <row r="23" spans="2:10" ht="67.5">
      <c r="B23" s="148"/>
      <c r="C23" s="131"/>
      <c r="D23" s="12" t="s">
        <v>55</v>
      </c>
      <c r="E23" s="33"/>
      <c r="F23" s="34"/>
      <c r="G23" s="35"/>
      <c r="H23" s="36"/>
      <c r="I23" s="37">
        <v>1</v>
      </c>
      <c r="J23" s="20">
        <f>SUM(E23:I23)</f>
        <v>1</v>
      </c>
    </row>
    <row r="24" spans="2:10" ht="57.75" customHeight="1" thickBot="1">
      <c r="B24" s="149"/>
      <c r="C24" s="132"/>
      <c r="D24" s="38" t="s">
        <v>56</v>
      </c>
      <c r="E24" s="22"/>
      <c r="F24" s="23"/>
      <c r="G24" s="24"/>
      <c r="H24" s="25"/>
      <c r="I24" s="26">
        <v>1</v>
      </c>
      <c r="J24" s="39">
        <f>SUM(E24:I24)</f>
        <v>1</v>
      </c>
    </row>
    <row r="25" spans="2:10" ht="25.5" customHeight="1">
      <c r="B25" s="127" t="s">
        <v>57</v>
      </c>
      <c r="C25" s="130">
        <v>4</v>
      </c>
      <c r="D25" s="40" t="s">
        <v>58</v>
      </c>
      <c r="E25" s="41"/>
      <c r="F25" s="42"/>
      <c r="G25" s="43"/>
      <c r="H25" s="44"/>
      <c r="I25" s="45">
        <v>1</v>
      </c>
      <c r="J25" s="46">
        <v>1</v>
      </c>
    </row>
    <row r="26" spans="2:10">
      <c r="B26" s="128"/>
      <c r="C26" s="131"/>
      <c r="D26" s="133" t="s">
        <v>59</v>
      </c>
      <c r="E26" s="33"/>
      <c r="F26" s="34"/>
      <c r="G26" s="35"/>
      <c r="H26" s="36"/>
      <c r="I26" s="37">
        <v>1</v>
      </c>
      <c r="J26" s="135">
        <v>2</v>
      </c>
    </row>
    <row r="27" spans="2:10" ht="15.75" thickBot="1">
      <c r="B27" s="128"/>
      <c r="C27" s="131"/>
      <c r="D27" s="134"/>
      <c r="E27" s="33"/>
      <c r="F27" s="34"/>
      <c r="G27" s="35"/>
      <c r="H27" s="36"/>
      <c r="I27" s="37">
        <v>1</v>
      </c>
      <c r="J27" s="136"/>
    </row>
    <row r="28" spans="2:10" ht="64.5" thickBot="1">
      <c r="B28" s="129"/>
      <c r="C28" s="132"/>
      <c r="D28" s="49" t="s">
        <v>60</v>
      </c>
      <c r="E28" s="22"/>
      <c r="F28" s="23"/>
      <c r="G28" s="24"/>
      <c r="H28" s="25"/>
      <c r="I28" s="26">
        <v>1</v>
      </c>
      <c r="J28" s="48">
        <v>1</v>
      </c>
    </row>
    <row r="29" spans="2:10">
      <c r="B29" s="128" t="s">
        <v>61</v>
      </c>
      <c r="C29" s="131">
        <v>3</v>
      </c>
      <c r="D29" s="153" t="s">
        <v>62</v>
      </c>
      <c r="E29" s="50"/>
      <c r="F29" s="51"/>
      <c r="G29" s="52"/>
      <c r="H29" s="53"/>
      <c r="I29" s="54">
        <v>1</v>
      </c>
      <c r="J29" s="145">
        <v>2</v>
      </c>
    </row>
    <row r="30" spans="2:10">
      <c r="B30" s="128"/>
      <c r="C30" s="131"/>
      <c r="D30" s="154"/>
      <c r="E30" s="33"/>
      <c r="F30" s="34"/>
      <c r="G30" s="35"/>
      <c r="H30" s="36"/>
      <c r="I30" s="37">
        <v>1</v>
      </c>
      <c r="J30" s="146"/>
    </row>
    <row r="31" spans="2:10" ht="20.25">
      <c r="B31" s="128"/>
      <c r="C31" s="131"/>
      <c r="D31" s="47" t="s">
        <v>63</v>
      </c>
      <c r="E31" s="33"/>
      <c r="F31" s="34"/>
      <c r="G31" s="35"/>
      <c r="H31" s="36"/>
      <c r="I31" s="37">
        <v>1</v>
      </c>
      <c r="J31" s="21">
        <v>1</v>
      </c>
    </row>
    <row r="32" spans="2:10" ht="24">
      <c r="B32" s="55" t="s">
        <v>33</v>
      </c>
      <c r="C32" s="56">
        <v>27</v>
      </c>
      <c r="D32" s="57"/>
      <c r="E32" s="58">
        <f t="shared" ref="E32:J32" si="0">SUM(E5:E31)</f>
        <v>6</v>
      </c>
      <c r="F32" s="58">
        <f t="shared" si="0"/>
        <v>0</v>
      </c>
      <c r="G32" s="58">
        <f t="shared" si="0"/>
        <v>0</v>
      </c>
      <c r="H32" s="58">
        <f t="shared" si="0"/>
        <v>0</v>
      </c>
      <c r="I32" s="58">
        <f t="shared" si="0"/>
        <v>21</v>
      </c>
      <c r="J32" s="58">
        <f t="shared" si="0"/>
        <v>27</v>
      </c>
    </row>
    <row r="33" spans="2:10" ht="18.75">
      <c r="B33" s="162" t="s">
        <v>32</v>
      </c>
      <c r="C33" s="162"/>
      <c r="D33" s="162"/>
      <c r="E33" s="59">
        <f>E32/$J$32</f>
        <v>0.22222222222222221</v>
      </c>
      <c r="F33" s="59">
        <f>F32/$J$32</f>
        <v>0</v>
      </c>
      <c r="G33" s="59">
        <f>G32/$J$32</f>
        <v>0</v>
      </c>
      <c r="H33" s="59">
        <f>H32/$J$32</f>
        <v>0</v>
      </c>
      <c r="I33" s="59">
        <f>I32/$J$32</f>
        <v>0.77777777777777779</v>
      </c>
      <c r="J33" s="59">
        <f>J32/$C$32</f>
        <v>1</v>
      </c>
    </row>
    <row r="34" spans="2:10" ht="18">
      <c r="B34" s="159" t="s">
        <v>39</v>
      </c>
      <c r="C34" s="159"/>
      <c r="D34" s="159"/>
      <c r="E34" s="160">
        <v>0</v>
      </c>
      <c r="F34" s="160"/>
      <c r="G34" s="160"/>
      <c r="H34" s="160"/>
      <c r="I34" s="160"/>
      <c r="J34" s="160"/>
    </row>
    <row r="35" spans="2:10" ht="18.75">
      <c r="B35" s="159"/>
      <c r="C35" s="159"/>
      <c r="D35" s="159"/>
      <c r="E35" s="161">
        <f>+E34/C32</f>
        <v>0</v>
      </c>
      <c r="F35" s="161"/>
      <c r="G35" s="161"/>
      <c r="H35" s="161"/>
      <c r="I35" s="161"/>
      <c r="J35" s="161"/>
    </row>
  </sheetData>
  <mergeCells count="31">
    <mergeCell ref="B34:D35"/>
    <mergeCell ref="E34:J34"/>
    <mergeCell ref="E35:J35"/>
    <mergeCell ref="B29:B31"/>
    <mergeCell ref="C29:C31"/>
    <mergeCell ref="D29:D30"/>
    <mergeCell ref="J29:J30"/>
    <mergeCell ref="B33:D33"/>
    <mergeCell ref="J15:J16"/>
    <mergeCell ref="D18:D22"/>
    <mergeCell ref="J18:J22"/>
    <mergeCell ref="B5:B14"/>
    <mergeCell ref="C5:C14"/>
    <mergeCell ref="D5:D9"/>
    <mergeCell ref="J5:J9"/>
    <mergeCell ref="B25:B28"/>
    <mergeCell ref="C25:C28"/>
    <mergeCell ref="D26:D27"/>
    <mergeCell ref="J26:J27"/>
    <mergeCell ref="B2:C2"/>
    <mergeCell ref="D2:H2"/>
    <mergeCell ref="I2:J2"/>
    <mergeCell ref="B3:B4"/>
    <mergeCell ref="C3:C4"/>
    <mergeCell ref="D3:D4"/>
    <mergeCell ref="E3:J3"/>
    <mergeCell ref="D10:D14"/>
    <mergeCell ref="J10:J14"/>
    <mergeCell ref="B15:B24"/>
    <mergeCell ref="C15:C24"/>
    <mergeCell ref="D15:D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2020</vt:lpstr>
      <vt:lpstr>SEMAFORO 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2023-09-19T23:11:30Z</dcterms:created>
  <dcterms:modified xsi:type="dcterms:W3CDTF">2023-11-14T22:09:24Z</dcterms:modified>
</cp:coreProperties>
</file>