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user\Desktop\GOBERNACIÓN STUIC\2023\INFORME 002\EVIDENCIAS\Evidencia 4 Polìtica pùblica generaciòn de ingresos\"/>
    </mc:Choice>
  </mc:AlternateContent>
  <xr:revisionPtr revIDLastSave="0" documentId="8_{256CD676-38D0-4F5C-8471-4040B284664B}" xr6:coauthVersionLast="36" xr6:coauthVersionMax="36" xr10:uidLastSave="{00000000-0000-0000-0000-000000000000}"/>
  <bookViews>
    <workbookView xWindow="0" yWindow="0" windowWidth="28800" windowHeight="11325" tabRatio="879" xr2:uid="{00000000-000D-0000-FFFF-FFFF00000000}"/>
  </bookViews>
  <sheets>
    <sheet name="EJE ESTRATÉGICO 1" sheetId="2" r:id="rId1"/>
    <sheet name="EJE ESTRATÉGICO 2" sheetId="3" r:id="rId2"/>
    <sheet name="EJE ESTRATÉGICO 3" sheetId="4" r:id="rId3"/>
    <sheet name="SEMAFORIZACIÓN" sheetId="5" r:id="rId4"/>
    <sheet name="PPT 2022" sheetId="6" r:id="rId5"/>
    <sheet name="PPT 2021" sheetId="7" r:id="rId6"/>
    <sheet name="PPT 2020" sheetId="8" r:id="rId7"/>
    <sheet name="DESEMPEÑO CAD" sheetId="9" r:id="rId8"/>
  </sheets>
  <definedNames>
    <definedName name="_xlnm._FilterDatabase" localSheetId="0" hidden="1">'EJE ESTRATÉGICO 1'!$A$2:$H$37</definedName>
    <definedName name="_xlnm._FilterDatabase" localSheetId="1" hidden="1">'EJE ESTRATÉGICO 2'!$A$3:$F$25</definedName>
    <definedName name="_xlnm._FilterDatabase" localSheetId="6" hidden="1">'PPT 2020'!$A$2:$I$117</definedName>
    <definedName name="_xlnm._FilterDatabase" localSheetId="5" hidden="1">'PPT 2021'!$A$2:$I$117</definedName>
    <definedName name="_xlnm._FilterDatabase" localSheetId="4" hidden="1">'PPT 2022'!$A$2:$I$117</definedName>
  </definedNames>
  <calcPr calcId="181029"/>
</workbook>
</file>

<file path=xl/calcChain.xml><?xml version="1.0" encoding="utf-8"?>
<calcChain xmlns="http://schemas.openxmlformats.org/spreadsheetml/2006/main">
  <c r="I7" i="5" l="1"/>
  <c r="H7" i="5"/>
  <c r="AU3" i="2" l="1"/>
  <c r="AS20" i="4"/>
  <c r="AP20" i="4"/>
  <c r="AU21" i="2" l="1"/>
  <c r="AR21" i="2"/>
  <c r="AU20" i="2"/>
  <c r="AR20" i="2"/>
  <c r="AU5" i="2" l="1"/>
  <c r="AR3" i="2" l="1"/>
  <c r="J31" i="5"/>
  <c r="H31" i="5" l="1"/>
  <c r="H32" i="5" s="1"/>
  <c r="G31" i="5"/>
  <c r="G32" i="5" s="1"/>
  <c r="F31" i="5"/>
  <c r="F32" i="5" s="1"/>
  <c r="E31" i="5"/>
  <c r="E32" i="5" s="1"/>
  <c r="D31" i="5"/>
  <c r="D32" i="5" s="1"/>
  <c r="I30" i="5"/>
  <c r="J30" i="5" s="1"/>
  <c r="I29" i="5"/>
  <c r="J29" i="5" s="1"/>
  <c r="I28" i="5"/>
  <c r="J28" i="5" s="1"/>
  <c r="AS55" i="4"/>
  <c r="AP55" i="4"/>
  <c r="AS50" i="4"/>
  <c r="AP50" i="4"/>
  <c r="AS48" i="4"/>
  <c r="AP48" i="4"/>
  <c r="AS46" i="4"/>
  <c r="AP46" i="4"/>
  <c r="AS45" i="4"/>
  <c r="AP45" i="4"/>
  <c r="AS43" i="4"/>
  <c r="AP43" i="4"/>
  <c r="AS21" i="4"/>
  <c r="AP21" i="4"/>
  <c r="AS17" i="4"/>
  <c r="AP17" i="4"/>
  <c r="AS15" i="4"/>
  <c r="AP15" i="4"/>
  <c r="AS13" i="4"/>
  <c r="AP13" i="4"/>
  <c r="AS12" i="4"/>
  <c r="AP12" i="4"/>
  <c r="AS11" i="4"/>
  <c r="AP11" i="4"/>
  <c r="AS10" i="4"/>
  <c r="AP10" i="4"/>
  <c r="AS9" i="4"/>
  <c r="AP9" i="4"/>
  <c r="AS8" i="4"/>
  <c r="AP8" i="4"/>
  <c r="AS15" i="3"/>
  <c r="AP15" i="3"/>
  <c r="AS14" i="3"/>
  <c r="AP14" i="3"/>
  <c r="AS11" i="3"/>
  <c r="AP11" i="3"/>
  <c r="AS6" i="3"/>
  <c r="AP6" i="3"/>
  <c r="AS5" i="3"/>
  <c r="AP5" i="3"/>
  <c r="AS3" i="3"/>
  <c r="AP3" i="3"/>
  <c r="AU37" i="2"/>
  <c r="AR37" i="2"/>
  <c r="AU36" i="2"/>
  <c r="AR36" i="2"/>
  <c r="AU35" i="2"/>
  <c r="AR35" i="2"/>
  <c r="AU34" i="2"/>
  <c r="AR34" i="2"/>
  <c r="AU31" i="2"/>
  <c r="AR31" i="2"/>
  <c r="AU30" i="2"/>
  <c r="AR30" i="2"/>
  <c r="AU29" i="2"/>
  <c r="AR29" i="2"/>
  <c r="AU28" i="2"/>
  <c r="AR28" i="2"/>
  <c r="AU27" i="2"/>
  <c r="AR27" i="2"/>
  <c r="AU26" i="2"/>
  <c r="AR26" i="2"/>
  <c r="AU25" i="2"/>
  <c r="AR25" i="2"/>
  <c r="AU24" i="2"/>
  <c r="AR24" i="2"/>
  <c r="AU23" i="2"/>
  <c r="AR23" i="2"/>
  <c r="AU22" i="2"/>
  <c r="AR22" i="2"/>
  <c r="AU19" i="2"/>
  <c r="AR19" i="2"/>
  <c r="AU18" i="2"/>
  <c r="AR18" i="2"/>
  <c r="AU17" i="2"/>
  <c r="AR17" i="2"/>
  <c r="AU16" i="2"/>
  <c r="AR16" i="2"/>
  <c r="AU14" i="2"/>
  <c r="AR14" i="2"/>
  <c r="AU13" i="2"/>
  <c r="AR13" i="2"/>
  <c r="AU12" i="2"/>
  <c r="AR12" i="2"/>
  <c r="AU11" i="2"/>
  <c r="AR11" i="2"/>
  <c r="AU10" i="2"/>
  <c r="AR10" i="2"/>
  <c r="AU8" i="2"/>
  <c r="AR8" i="2"/>
  <c r="AU7" i="2"/>
  <c r="AR7" i="2"/>
  <c r="AU6" i="2"/>
  <c r="AR6" i="2"/>
  <c r="AR5" i="2"/>
  <c r="AU4" i="2"/>
  <c r="AR4" i="2"/>
  <c r="G7" i="5"/>
  <c r="F7" i="5"/>
  <c r="E7" i="5"/>
  <c r="D7" i="5"/>
  <c r="I6" i="5"/>
  <c r="I5" i="5"/>
  <c r="I4" i="5"/>
  <c r="H15" i="5"/>
  <c r="G15" i="5"/>
  <c r="F15" i="5"/>
  <c r="E15" i="5"/>
  <c r="D15" i="5"/>
  <c r="I14" i="5"/>
  <c r="I13" i="5"/>
  <c r="I12" i="5"/>
  <c r="G14" i="9"/>
  <c r="F14" i="9"/>
  <c r="E14" i="9"/>
  <c r="D14" i="9"/>
  <c r="C14" i="9"/>
  <c r="B14" i="9"/>
  <c r="H13" i="9"/>
  <c r="H12" i="9"/>
  <c r="H11" i="9"/>
  <c r="H10" i="9"/>
  <c r="H9" i="9"/>
  <c r="H8" i="9"/>
  <c r="H7" i="9"/>
  <c r="H6" i="9"/>
  <c r="H5" i="9"/>
  <c r="H4" i="9"/>
  <c r="G29" i="9"/>
  <c r="F29" i="9"/>
  <c r="E29" i="9"/>
  <c r="D29" i="9"/>
  <c r="C29" i="9"/>
  <c r="B29" i="9"/>
  <c r="H28" i="9"/>
  <c r="H27" i="9"/>
  <c r="H26" i="9"/>
  <c r="H25" i="9"/>
  <c r="H24" i="9"/>
  <c r="H23" i="9"/>
  <c r="H22" i="9"/>
  <c r="H21" i="9"/>
  <c r="H20" i="9"/>
  <c r="H19" i="9"/>
  <c r="C44" i="9"/>
  <c r="D44" i="9"/>
  <c r="E44" i="9"/>
  <c r="F44" i="9"/>
  <c r="G44" i="9"/>
  <c r="B44" i="9"/>
  <c r="H34" i="9"/>
  <c r="H36" i="9"/>
  <c r="H37" i="9"/>
  <c r="H38" i="9"/>
  <c r="H39" i="9"/>
  <c r="H40" i="9"/>
  <c r="H41" i="9"/>
  <c r="H42" i="9"/>
  <c r="H43" i="9"/>
  <c r="H35" i="9"/>
  <c r="D90" i="8"/>
  <c r="D90" i="6"/>
  <c r="E23" i="5"/>
  <c r="F23" i="5"/>
  <c r="G23" i="5"/>
  <c r="H23" i="5"/>
  <c r="D23" i="5"/>
  <c r="I21" i="5"/>
  <c r="I22" i="5"/>
  <c r="I20" i="5"/>
  <c r="AI55" i="4"/>
  <c r="AL50" i="4"/>
  <c r="AI50" i="4"/>
  <c r="AL48" i="4"/>
  <c r="AI48" i="4"/>
  <c r="AL46" i="4"/>
  <c r="AI46" i="4"/>
  <c r="AL45" i="4"/>
  <c r="AI45" i="4"/>
  <c r="AL43" i="4"/>
  <c r="AI43" i="4"/>
  <c r="AL21" i="4"/>
  <c r="AI21" i="4"/>
  <c r="AL17" i="4"/>
  <c r="AI17" i="4"/>
  <c r="AL15" i="4"/>
  <c r="AI15" i="4"/>
  <c r="AL13" i="4"/>
  <c r="AI13" i="4"/>
  <c r="AL12" i="4"/>
  <c r="AI12" i="4"/>
  <c r="AL11" i="4"/>
  <c r="AI11" i="4"/>
  <c r="AL10" i="4"/>
  <c r="AI10" i="4"/>
  <c r="AL9" i="4"/>
  <c r="AI9" i="4"/>
  <c r="AL8" i="4"/>
  <c r="AI8" i="4"/>
  <c r="AL15" i="3"/>
  <c r="AI15" i="3"/>
  <c r="AL14" i="3"/>
  <c r="AI14" i="3"/>
  <c r="AL11" i="3"/>
  <c r="AI11" i="3"/>
  <c r="AL6" i="3"/>
  <c r="AI6" i="3"/>
  <c r="AL5" i="3"/>
  <c r="AI5" i="3"/>
  <c r="AL3" i="3"/>
  <c r="AI3" i="3"/>
  <c r="AN37" i="2"/>
  <c r="AK37" i="2"/>
  <c r="AN36" i="2"/>
  <c r="AK36" i="2"/>
  <c r="AN35" i="2"/>
  <c r="AK35" i="2"/>
  <c r="AN34" i="2"/>
  <c r="AK34" i="2"/>
  <c r="AN31" i="2"/>
  <c r="AK31" i="2"/>
  <c r="AN30" i="2"/>
  <c r="AK30" i="2"/>
  <c r="AN29" i="2"/>
  <c r="AK29" i="2"/>
  <c r="AN28" i="2"/>
  <c r="AK28" i="2"/>
  <c r="AN27" i="2"/>
  <c r="AK27" i="2"/>
  <c r="AN26" i="2"/>
  <c r="AK26" i="2"/>
  <c r="AN25" i="2"/>
  <c r="AK25" i="2"/>
  <c r="AN24" i="2"/>
  <c r="AK24" i="2"/>
  <c r="AN23" i="2"/>
  <c r="AK23" i="2"/>
  <c r="AN22" i="2"/>
  <c r="AK22" i="2"/>
  <c r="AN19" i="2"/>
  <c r="AK19" i="2"/>
  <c r="AN18" i="2"/>
  <c r="AK18" i="2"/>
  <c r="AN17" i="2"/>
  <c r="AK17" i="2"/>
  <c r="AN16" i="2"/>
  <c r="AK16" i="2"/>
  <c r="AN14" i="2"/>
  <c r="AK14" i="2"/>
  <c r="AN13" i="2"/>
  <c r="AK13" i="2"/>
  <c r="AN12" i="2"/>
  <c r="AK12" i="2"/>
  <c r="AN11" i="2"/>
  <c r="AK11" i="2"/>
  <c r="AN10" i="2"/>
  <c r="AK10" i="2"/>
  <c r="H14" i="9" l="1"/>
  <c r="H29" i="9"/>
  <c r="H44" i="9"/>
  <c r="AN8" i="2"/>
  <c r="AK8" i="2"/>
  <c r="AN7" i="2"/>
  <c r="AK7" i="2"/>
  <c r="AN6" i="2"/>
  <c r="AK6" i="2"/>
  <c r="AN5" i="2"/>
  <c r="AK5" i="2"/>
  <c r="AN3" i="2"/>
  <c r="AK3" i="2"/>
  <c r="S11" i="2" l="1"/>
  <c r="P11" i="2"/>
  <c r="Z20" i="2"/>
  <c r="Z21" i="2"/>
  <c r="W20" i="2"/>
  <c r="W21" i="2"/>
  <c r="P21" i="2"/>
  <c r="S20" i="2"/>
  <c r="P20" i="2"/>
  <c r="F19" i="4" l="1"/>
  <c r="Q55" i="4" l="1"/>
  <c r="N55" i="4"/>
  <c r="Q48" i="4"/>
  <c r="N48" i="4"/>
  <c r="Q46" i="4"/>
  <c r="N46" i="4"/>
  <c r="Q45" i="4"/>
  <c r="N45" i="4"/>
  <c r="Q43" i="4"/>
  <c r="N43" i="4"/>
  <c r="Q21" i="4"/>
  <c r="N21" i="4"/>
  <c r="Q20" i="4"/>
  <c r="N20" i="4"/>
  <c r="Q17" i="4"/>
  <c r="N17" i="4"/>
  <c r="Q15" i="4"/>
  <c r="N15" i="4"/>
  <c r="Q13" i="4"/>
  <c r="N13" i="4"/>
  <c r="Q11" i="4"/>
  <c r="Q12" i="4"/>
  <c r="N11" i="4"/>
  <c r="N12" i="4"/>
  <c r="Q10" i="4"/>
  <c r="Q9" i="4"/>
  <c r="N10" i="4"/>
  <c r="N9" i="4"/>
  <c r="Q8" i="4"/>
  <c r="N8" i="4"/>
  <c r="Q15" i="3"/>
  <c r="N15" i="3"/>
  <c r="Q14" i="3"/>
  <c r="N14" i="3"/>
  <c r="Q11" i="3"/>
  <c r="N11" i="3"/>
  <c r="Q6" i="3"/>
  <c r="N6" i="3"/>
  <c r="Q5" i="3"/>
  <c r="N5" i="3"/>
  <c r="Q3" i="3"/>
  <c r="N3" i="3"/>
  <c r="S37" i="2"/>
  <c r="P37" i="2"/>
  <c r="S35" i="2"/>
  <c r="P35" i="2"/>
  <c r="S34" i="2"/>
  <c r="P34" i="2"/>
  <c r="P28" i="2"/>
  <c r="P27" i="2"/>
  <c r="P26" i="2"/>
  <c r="P25" i="2"/>
  <c r="S24" i="2"/>
  <c r="P24" i="2"/>
  <c r="P23" i="2"/>
  <c r="S22" i="2"/>
  <c r="P22" i="2"/>
  <c r="S19" i="2"/>
  <c r="P19" i="2"/>
  <c r="S18" i="2"/>
  <c r="P18" i="2"/>
  <c r="S17" i="2"/>
  <c r="P17" i="2"/>
  <c r="S16" i="2"/>
  <c r="P16" i="2"/>
  <c r="S14" i="2"/>
  <c r="P14" i="2"/>
  <c r="S13" i="2"/>
  <c r="P13" i="2"/>
  <c r="S12" i="2"/>
  <c r="P12" i="2"/>
  <c r="S10" i="2"/>
  <c r="P10" i="2"/>
  <c r="S7" i="2"/>
  <c r="P7" i="2"/>
  <c r="S5" i="2"/>
  <c r="AE55" i="4" l="1"/>
  <c r="AB55" i="4"/>
  <c r="AE50" i="4"/>
  <c r="AB50" i="4"/>
  <c r="AE48" i="4"/>
  <c r="AB48" i="4"/>
  <c r="AE46" i="4"/>
  <c r="AB46" i="4"/>
  <c r="AE45" i="4"/>
  <c r="AB45" i="4"/>
  <c r="AE43" i="4"/>
  <c r="AB43" i="4"/>
  <c r="AE21" i="4"/>
  <c r="AB21" i="4"/>
  <c r="AE17" i="4"/>
  <c r="AB17" i="4"/>
  <c r="AE15" i="4"/>
  <c r="AB15" i="4"/>
  <c r="AE13" i="4"/>
  <c r="AB13" i="4"/>
  <c r="AE12" i="4"/>
  <c r="AB12" i="4"/>
  <c r="AE11" i="4"/>
  <c r="AB11" i="4"/>
  <c r="AE10" i="4"/>
  <c r="AB10" i="4"/>
  <c r="AE9" i="4"/>
  <c r="AB9" i="4"/>
  <c r="AE8" i="4"/>
  <c r="AB8" i="4"/>
  <c r="AE15" i="3"/>
  <c r="AB15" i="3"/>
  <c r="AE14" i="3"/>
  <c r="AB14" i="3"/>
  <c r="AE11" i="3"/>
  <c r="AB11" i="3"/>
  <c r="AE6" i="3"/>
  <c r="AB6" i="3"/>
  <c r="AE5" i="3"/>
  <c r="AB5" i="3"/>
  <c r="AE3" i="3"/>
  <c r="AB3" i="3"/>
  <c r="AG37" i="2"/>
  <c r="AD37" i="2"/>
  <c r="AG36" i="2"/>
  <c r="AD36" i="2"/>
  <c r="AG35" i="2"/>
  <c r="AD35" i="2"/>
  <c r="AG34" i="2"/>
  <c r="AD34" i="2"/>
  <c r="AG31" i="2"/>
  <c r="AD31" i="2"/>
  <c r="AG30" i="2"/>
  <c r="AD30" i="2"/>
  <c r="AG29" i="2"/>
  <c r="AD29" i="2"/>
  <c r="AG28" i="2"/>
  <c r="AD28" i="2"/>
  <c r="AG27" i="2"/>
  <c r="AD27" i="2"/>
  <c r="AG26" i="2"/>
  <c r="AD26" i="2"/>
  <c r="AG25" i="2"/>
  <c r="AD25" i="2"/>
  <c r="AG24" i="2"/>
  <c r="AD24" i="2"/>
  <c r="AG23" i="2"/>
  <c r="AD23" i="2"/>
  <c r="AG22" i="2"/>
  <c r="AD22" i="2"/>
  <c r="AG19" i="2"/>
  <c r="AD19" i="2"/>
  <c r="AG18" i="2"/>
  <c r="AD18" i="2"/>
  <c r="AG17" i="2"/>
  <c r="AD17" i="2"/>
  <c r="AG16" i="2"/>
  <c r="AD16" i="2"/>
  <c r="AG14" i="2"/>
  <c r="AD14" i="2"/>
  <c r="AG13" i="2"/>
  <c r="AD13" i="2"/>
  <c r="AG12" i="2"/>
  <c r="AD12" i="2"/>
  <c r="AG11" i="2"/>
  <c r="AD11" i="2"/>
  <c r="AG10" i="2"/>
  <c r="AD10" i="2"/>
  <c r="AG8" i="2"/>
  <c r="AD8" i="2"/>
  <c r="AG7" i="2"/>
  <c r="AD7" i="2"/>
  <c r="AD6" i="2"/>
  <c r="AG5" i="2"/>
  <c r="AD5" i="2"/>
  <c r="AD4" i="2"/>
  <c r="AG3" i="2"/>
  <c r="AD3" i="2"/>
  <c r="X55" i="4" l="1"/>
  <c r="U55" i="4"/>
  <c r="X50" i="4"/>
  <c r="U50" i="4"/>
  <c r="Z29" i="2"/>
  <c r="W29" i="2"/>
  <c r="X48" i="4"/>
  <c r="U48" i="4"/>
  <c r="X46" i="4"/>
  <c r="U46" i="4"/>
  <c r="X45" i="4"/>
  <c r="U45" i="4"/>
  <c r="X43" i="4"/>
  <c r="U43" i="4"/>
  <c r="X21" i="4" l="1"/>
  <c r="U21" i="4"/>
  <c r="X20" i="4"/>
  <c r="U20" i="4"/>
  <c r="X17" i="4"/>
  <c r="U17" i="4"/>
  <c r="X15" i="4"/>
  <c r="U15" i="4"/>
  <c r="X13" i="4"/>
  <c r="U13" i="4"/>
  <c r="X11" i="4"/>
  <c r="X12" i="4"/>
  <c r="U11" i="4"/>
  <c r="U12" i="4"/>
  <c r="X9" i="4"/>
  <c r="X10" i="4"/>
  <c r="U9" i="4"/>
  <c r="U10" i="4"/>
  <c r="X8" i="4"/>
  <c r="U8" i="4"/>
  <c r="X6" i="3" l="1"/>
  <c r="U6" i="3"/>
  <c r="X14" i="3"/>
  <c r="U14" i="3"/>
  <c r="X11" i="3"/>
  <c r="U11" i="3"/>
  <c r="X15" i="3"/>
  <c r="U15" i="3"/>
  <c r="X5" i="3"/>
  <c r="U5" i="3"/>
  <c r="X3" i="3" l="1"/>
  <c r="U3" i="3"/>
  <c r="Z37" i="2"/>
  <c r="W37" i="2"/>
  <c r="Z35" i="2"/>
  <c r="W35" i="2"/>
  <c r="Z19" i="2"/>
  <c r="W19" i="2"/>
  <c r="Z18" i="2"/>
  <c r="W18" i="2"/>
  <c r="Z17" i="2"/>
  <c r="W17" i="2"/>
  <c r="Z16" i="2"/>
  <c r="W16" i="2"/>
  <c r="Z36" i="2"/>
  <c r="W36" i="2"/>
  <c r="Z34" i="2"/>
  <c r="W34" i="2"/>
  <c r="Z31" i="2" l="1"/>
  <c r="Z30" i="2"/>
  <c r="W31" i="2"/>
  <c r="W30" i="2"/>
  <c r="Z28" i="2"/>
  <c r="W28" i="2"/>
  <c r="Z24" i="2"/>
  <c r="Z23" i="2"/>
  <c r="W24" i="2"/>
  <c r="W23" i="2"/>
  <c r="Z26" i="2"/>
  <c r="Z25" i="2"/>
  <c r="W26" i="2"/>
  <c r="W27" i="2"/>
  <c r="W25" i="2"/>
  <c r="Z22" i="2"/>
  <c r="W22" i="2"/>
  <c r="Z14" i="2"/>
  <c r="Z13" i="2"/>
  <c r="W14" i="2"/>
  <c r="W13" i="2"/>
  <c r="Z12" i="2"/>
  <c r="W12" i="2"/>
  <c r="Z11" i="2"/>
  <c r="W11" i="2"/>
  <c r="Z10" i="2"/>
  <c r="W10" i="2"/>
  <c r="Z8" i="2"/>
  <c r="W8" i="2"/>
  <c r="Z7" i="2"/>
  <c r="W7" i="2"/>
  <c r="Z6" i="2"/>
  <c r="W6" i="2"/>
  <c r="Z5" i="2"/>
  <c r="W5" i="2"/>
  <c r="Z4" i="2"/>
  <c r="W4" i="2"/>
  <c r="Z3" i="2"/>
  <c r="W3" i="2"/>
  <c r="S6" i="2" l="1"/>
  <c r="P6" i="2"/>
  <c r="P5" i="2"/>
  <c r="S4" i="2"/>
  <c r="P4" i="2"/>
  <c r="S3" i="2"/>
  <c r="P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uthor>
  </authors>
  <commentList>
    <comment ref="E8" authorId="0" shapeId="0" xr:uid="{00000000-0006-0000-0100-000001000000}">
      <text>
        <r>
          <rPr>
            <b/>
            <sz val="9"/>
            <color indexed="81"/>
            <rFont val="Tahoma"/>
            <family val="2"/>
          </rPr>
          <t>monik:</t>
        </r>
        <r>
          <rPr>
            <sz val="9"/>
            <color indexed="81"/>
            <rFont val="Tahoma"/>
            <family val="2"/>
          </rPr>
          <t xml:space="preserve">
linea base tomada de credito de fondo para financiamiento</t>
        </r>
      </text>
    </comment>
    <comment ref="E10" authorId="0" shapeId="0" xr:uid="{00000000-0006-0000-0100-000002000000}">
      <text>
        <r>
          <rPr>
            <b/>
            <sz val="9"/>
            <color indexed="81"/>
            <rFont val="Tahoma"/>
            <family val="2"/>
          </rPr>
          <t>monik:</t>
        </r>
        <r>
          <rPr>
            <sz val="9"/>
            <color indexed="81"/>
            <rFont val="Tahoma"/>
            <family val="2"/>
          </rPr>
          <t xml:space="preserve">
promedio histórico unidades de respuesta Gran Ecnuesta PYME- ANIF</t>
        </r>
      </text>
    </comment>
    <comment ref="F13" authorId="0" shapeId="0" xr:uid="{00000000-0006-0000-0100-000003000000}">
      <text>
        <r>
          <rPr>
            <b/>
            <sz val="9"/>
            <color indexed="81"/>
            <rFont val="Tahoma"/>
            <family val="2"/>
          </rPr>
          <t>monik:</t>
        </r>
        <r>
          <rPr>
            <sz val="9"/>
            <color indexed="81"/>
            <rFont val="Tahoma"/>
            <family val="2"/>
          </rPr>
          <t xml:space="preserve">
7 capitles Modelo Serebrenik</t>
        </r>
      </text>
    </comment>
    <comment ref="E16" authorId="0" shapeId="0" xr:uid="{00000000-0006-0000-0100-000004000000}">
      <text>
        <r>
          <rPr>
            <b/>
            <sz val="9"/>
            <color indexed="81"/>
            <rFont val="Tahoma"/>
            <family val="2"/>
          </rPr>
          <t>monik:</t>
        </r>
        <r>
          <rPr>
            <sz val="9"/>
            <color indexed="81"/>
            <rFont val="Tahoma"/>
            <family val="2"/>
          </rPr>
          <t xml:space="preserve">
Tasa nacional
Trimestre Móvil Dic 2014 - Feb 2015</t>
        </r>
      </text>
    </comment>
    <comment ref="E17" authorId="0" shapeId="0" xr:uid="{00000000-0006-0000-0100-000005000000}">
      <text>
        <r>
          <rPr>
            <b/>
            <sz val="9"/>
            <color indexed="81"/>
            <rFont val="Tahoma"/>
            <family val="2"/>
          </rPr>
          <t>monik:</t>
        </r>
        <r>
          <rPr>
            <sz val="9"/>
            <color indexed="81"/>
            <rFont val="Tahoma"/>
            <family val="2"/>
          </rPr>
          <t xml:space="preserve">
Tasa Nacional Trimestre Móvil Dic 2014 - Feb 2015</t>
        </r>
      </text>
    </comment>
    <comment ref="E19" authorId="0" shapeId="0" xr:uid="{00000000-0006-0000-0100-000006000000}">
      <text>
        <r>
          <rPr>
            <b/>
            <sz val="9"/>
            <color indexed="81"/>
            <rFont val="Tahoma"/>
            <family val="2"/>
          </rPr>
          <t>monik:</t>
        </r>
        <r>
          <rPr>
            <sz val="9"/>
            <color indexed="81"/>
            <rFont val="Tahoma"/>
            <family val="2"/>
          </rPr>
          <t xml:space="preserve">
Numero de UAF indice nacional
</t>
        </r>
      </text>
    </comment>
    <comment ref="E21" authorId="0" shapeId="0" xr:uid="{00000000-0006-0000-0100-000007000000}">
      <text>
        <r>
          <rPr>
            <b/>
            <sz val="9"/>
            <color indexed="81"/>
            <rFont val="Tahoma"/>
            <family val="2"/>
          </rPr>
          <t>monik:</t>
        </r>
        <r>
          <rPr>
            <sz val="9"/>
            <color indexed="81"/>
            <rFont val="Tahoma"/>
            <family val="2"/>
          </rPr>
          <t xml:space="preserve">
No Empleos proyectados 2015 Meta Nacional</t>
        </r>
      </text>
    </comment>
    <comment ref="F25" authorId="0" shapeId="0" xr:uid="{00000000-0006-0000-0100-000008000000}">
      <text>
        <r>
          <rPr>
            <b/>
            <sz val="9"/>
            <color indexed="81"/>
            <rFont val="Tahoma"/>
            <family val="2"/>
          </rPr>
          <t>monik:</t>
        </r>
        <r>
          <rPr>
            <sz val="9"/>
            <color indexed="81"/>
            <rFont val="Tahoma"/>
            <family val="2"/>
          </rPr>
          <t xml:space="preserve">
Las condiciones son las enmarcadas en el articulo 5 de la politica de trabajo decente y digno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monik</author>
  </authors>
  <commentList>
    <comment ref="D9" authorId="0" shapeId="0" xr:uid="{00000000-0006-0000-0200-000001000000}">
      <text>
        <r>
          <rPr>
            <b/>
            <sz val="9"/>
            <color indexed="81"/>
            <rFont val="Tahoma"/>
            <family val="2"/>
          </rPr>
          <t>monik:</t>
        </r>
        <r>
          <rPr>
            <sz val="9"/>
            <color indexed="81"/>
            <rFont val="Tahoma"/>
            <family val="2"/>
          </rPr>
          <t xml:space="preserve">
Modelo de Ocupación Departamental</t>
        </r>
      </text>
    </comment>
    <comment ref="D15" authorId="0" shapeId="0" xr:uid="{00000000-0006-0000-0200-000002000000}">
      <text>
        <r>
          <rPr>
            <b/>
            <sz val="9"/>
            <color indexed="81"/>
            <rFont val="Tahoma"/>
            <family val="2"/>
          </rPr>
          <t>monik:</t>
        </r>
        <r>
          <rPr>
            <sz val="9"/>
            <color indexed="81"/>
            <rFont val="Tahoma"/>
            <family val="2"/>
          </rPr>
          <t xml:space="preserve">
Promediar los concpetos otorgados por: Capital de Trabajo + Inversión.</t>
        </r>
      </text>
    </comment>
    <comment ref="E16" authorId="0" shapeId="0" xr:uid="{00000000-0006-0000-0200-000003000000}">
      <text>
        <r>
          <rPr>
            <b/>
            <sz val="9"/>
            <color indexed="81"/>
            <rFont val="Tahoma"/>
            <family val="2"/>
          </rPr>
          <t>monik:</t>
        </r>
        <r>
          <rPr>
            <sz val="9"/>
            <color indexed="81"/>
            <rFont val="Tahoma"/>
            <family val="2"/>
          </rPr>
          <t xml:space="preserve">
Cifra en miles de hectáreas</t>
        </r>
      </text>
    </comment>
    <comment ref="F16" authorId="0" shapeId="0" xr:uid="{00000000-0006-0000-0200-000004000000}">
      <text>
        <r>
          <rPr>
            <b/>
            <sz val="9"/>
            <color indexed="81"/>
            <rFont val="Tahoma"/>
            <family val="2"/>
          </rPr>
          <t>monik:</t>
        </r>
        <r>
          <rPr>
            <sz val="9"/>
            <color indexed="81"/>
            <rFont val="Tahoma"/>
            <family val="2"/>
          </rPr>
          <t xml:space="preserve">
Cifra en miles de hectáreas</t>
        </r>
      </text>
    </comment>
    <comment ref="D21" authorId="0" shapeId="0" xr:uid="{00000000-0006-0000-0200-000005000000}">
      <text>
        <r>
          <rPr>
            <b/>
            <sz val="9"/>
            <color indexed="81"/>
            <rFont val="Tahoma"/>
            <family val="2"/>
          </rPr>
          <t>monik:</t>
        </r>
        <r>
          <rPr>
            <sz val="9"/>
            <color indexed="81"/>
            <rFont val="Tahoma"/>
            <family val="2"/>
          </rPr>
          <t xml:space="preserve">
describe la importancia relativa del turismo receptor en la venta internacional de productos:
(bienes y servicios).</t>
        </r>
      </text>
    </comment>
    <comment ref="E21" authorId="0" shapeId="0" xr:uid="{00000000-0006-0000-0200-000006000000}">
      <text>
        <r>
          <rPr>
            <b/>
            <sz val="9"/>
            <color indexed="81"/>
            <rFont val="Tahoma"/>
            <family val="2"/>
          </rPr>
          <t>monik: CALCULO:</t>
        </r>
        <r>
          <rPr>
            <sz val="9"/>
            <color indexed="81"/>
            <rFont val="Tahoma"/>
            <family val="2"/>
          </rPr>
          <t xml:space="preserve">
Consumo turístico receptivo (aproximado a partir de las exportaciones de los rubros viajes y pasajeros)
dividido en el total de exportaciones de bienes y servicios X 100, para Colombia fue del 7,1 2013</t>
        </r>
      </text>
    </comment>
    <comment ref="F22" authorId="0" shapeId="0" xr:uid="{00000000-0006-0000-0200-000007000000}">
      <text>
        <r>
          <rPr>
            <b/>
            <sz val="9"/>
            <color indexed="81"/>
            <rFont val="Tahoma"/>
            <family val="2"/>
          </rPr>
          <t>monik:</t>
        </r>
        <r>
          <rPr>
            <sz val="9"/>
            <color indexed="81"/>
            <rFont val="Tahoma"/>
            <family val="2"/>
          </rPr>
          <t xml:space="preserve">
se pondero conforme a las ciudades receptoras en 2 y 3 lugar x flujos de viajeros.</t>
        </r>
      </text>
    </comment>
    <comment ref="E26" authorId="0" shapeId="0" xr:uid="{00000000-0006-0000-0200-000008000000}">
      <text>
        <r>
          <rPr>
            <b/>
            <sz val="9"/>
            <color indexed="81"/>
            <rFont val="Tahoma"/>
            <family val="2"/>
          </rPr>
          <t>monik:</t>
        </r>
        <r>
          <rPr>
            <sz val="9"/>
            <color indexed="81"/>
            <rFont val="Tahoma"/>
            <family val="2"/>
          </rPr>
          <t xml:space="preserve">
DANE para medir trafico terrestre vs participacion en subsector hoteles, restaurantes y alojamientos solo mide areas metropolitanas</t>
        </r>
      </text>
    </comment>
    <comment ref="F26" authorId="0" shapeId="0" xr:uid="{00000000-0006-0000-0200-000009000000}">
      <text>
        <r>
          <rPr>
            <b/>
            <sz val="9"/>
            <color indexed="81"/>
            <rFont val="Tahoma"/>
            <family val="2"/>
          </rPr>
          <t>monik:</t>
        </r>
        <r>
          <rPr>
            <sz val="9"/>
            <color indexed="81"/>
            <rFont val="Tahoma"/>
            <family val="2"/>
          </rPr>
          <t xml:space="preserve">
Se pondero conforme a los 10 primeros departamentos con mayor participación porcentual.
</t>
        </r>
      </text>
    </comment>
    <comment ref="E27" authorId="0" shapeId="0" xr:uid="{00000000-0006-0000-0200-00000A000000}">
      <text>
        <r>
          <rPr>
            <b/>
            <sz val="9"/>
            <color indexed="81"/>
            <rFont val="Tahoma"/>
            <family val="2"/>
          </rPr>
          <t>monik:</t>
        </r>
        <r>
          <rPr>
            <sz val="9"/>
            <color indexed="81"/>
            <rFont val="Tahoma"/>
            <family val="2"/>
          </rPr>
          <t xml:space="preserve">
La oficina de estudios económicos Mincit y DANE utilizan datos que solo miden PST afiliados a COTELCO.</t>
        </r>
      </text>
    </comment>
    <comment ref="D30" authorId="0" shapeId="0" xr:uid="{00000000-0006-0000-0200-00000B000000}">
      <text>
        <r>
          <rPr>
            <b/>
            <sz val="9"/>
            <color indexed="81"/>
            <rFont val="Tahoma"/>
            <family val="2"/>
          </rPr>
          <t xml:space="preserve">monik: GEP </t>
        </r>
        <r>
          <rPr>
            <sz val="9"/>
            <color indexed="81"/>
            <rFont val="Tahoma"/>
            <family val="2"/>
          </rPr>
          <t>Gran Encuesta Pyme Reforma Tributaria</t>
        </r>
        <r>
          <rPr>
            <b/>
            <sz val="9"/>
            <color indexed="81"/>
            <rFont val="Tahoma"/>
            <family val="2"/>
          </rPr>
          <t xml:space="preserve">
</t>
        </r>
        <r>
          <rPr>
            <sz val="9"/>
            <color indexed="81"/>
            <rFont val="Tahoma"/>
            <family val="2"/>
          </rPr>
          <t xml:space="preserve">Variables:  No ha percibido liberación de recursos / Incremetar planta de personal / Incrementar salarios / Pagar prestaciones de Ley que no se tenían / Capital de Trabajo / Capacitación / Aumentar el margen de utilidad / Prepagar obligaciones financieras / Capacidad Instalada / Servicios para mejorar su actividad.
</t>
        </r>
      </text>
    </comment>
    <comment ref="D33" authorId="0" shapeId="0" xr:uid="{00000000-0006-0000-0200-00000C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D34" authorId="0" shapeId="0" xr:uid="{00000000-0006-0000-0200-00000D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E43" authorId="0" shapeId="0" xr:uid="{00000000-0006-0000-0200-00000E000000}">
      <text>
        <r>
          <rPr>
            <b/>
            <sz val="9"/>
            <color indexed="81"/>
            <rFont val="Tahoma"/>
            <family val="2"/>
          </rPr>
          <t>monik:</t>
        </r>
        <r>
          <rPr>
            <sz val="9"/>
            <color indexed="81"/>
            <rFont val="Tahoma"/>
            <family val="2"/>
          </rPr>
          <t xml:space="preserve">
Proyecto GIZ Alemania / Secretaria de Familia</t>
        </r>
      </text>
    </comment>
    <comment ref="F43" authorId="0" shapeId="0" xr:uid="{00000000-0006-0000-0200-00000F000000}">
      <text>
        <r>
          <rPr>
            <b/>
            <sz val="9"/>
            <color indexed="81"/>
            <rFont val="Tahoma"/>
            <family val="2"/>
          </rPr>
          <t>monik:</t>
        </r>
        <r>
          <rPr>
            <sz val="9"/>
            <color indexed="81"/>
            <rFont val="Tahoma"/>
            <family val="2"/>
          </rPr>
          <t xml:space="preserve">
incremento del 20% anual</t>
        </r>
      </text>
    </comment>
    <comment ref="F47" authorId="0" shapeId="0" xr:uid="{00000000-0006-0000-0200-000010000000}">
      <text>
        <r>
          <rPr>
            <b/>
            <sz val="9"/>
            <color indexed="81"/>
            <rFont val="Tahoma"/>
            <family val="2"/>
          </rPr>
          <t>monik:</t>
        </r>
        <r>
          <rPr>
            <sz val="9"/>
            <color indexed="81"/>
            <rFont val="Tahoma"/>
            <family val="2"/>
          </rPr>
          <t xml:space="preserve">
máximo IDC Bogotá D.C con 7,82 (2014)</t>
        </r>
      </text>
    </comment>
    <comment ref="D48" authorId="0" shapeId="0" xr:uid="{00000000-0006-0000-0200-000011000000}">
      <text>
        <r>
          <rPr>
            <b/>
            <sz val="9"/>
            <color indexed="81"/>
            <rFont val="Tahoma"/>
            <family val="2"/>
          </rPr>
          <t>monik:</t>
        </r>
        <r>
          <rPr>
            <sz val="9"/>
            <color indexed="81"/>
            <rFont val="Tahoma"/>
            <family val="2"/>
          </rPr>
          <t xml:space="preserve">
IRC: Iniciativa de Ruta de la Competitividad  (Tumbaga, Kaldía, Artemis)</t>
        </r>
      </text>
    </comment>
    <comment ref="E48" authorId="0" shapeId="0" xr:uid="{00000000-0006-0000-0200-000012000000}">
      <text>
        <r>
          <rPr>
            <b/>
            <sz val="9"/>
            <color indexed="81"/>
            <rFont val="Tahoma"/>
            <family val="2"/>
          </rPr>
          <t>monik:</t>
        </r>
        <r>
          <rPr>
            <sz val="9"/>
            <color indexed="81"/>
            <rFont val="Tahoma"/>
            <family val="2"/>
          </rPr>
          <t xml:space="preserve">
Beneficiarios INNpulsados (5) y recursos cofinanciados por 970.450.000,00 millones de pesos</t>
        </r>
      </text>
    </comment>
    <comment ref="D53" authorId="0" shapeId="0" xr:uid="{00000000-0006-0000-0200-000013000000}">
      <text>
        <r>
          <rPr>
            <b/>
            <sz val="9"/>
            <color indexed="81"/>
            <rFont val="Tahoma"/>
            <family val="2"/>
          </rPr>
          <t>monik:</t>
        </r>
        <r>
          <rPr>
            <sz val="9"/>
            <color indexed="81"/>
            <rFont val="Tahoma"/>
            <family val="2"/>
          </rPr>
          <t xml:space="preserve">
</t>
        </r>
        <r>
          <rPr>
            <i/>
            <sz val="9"/>
            <color indexed="81"/>
            <rFont val="Tahoma"/>
            <family val="2"/>
          </rPr>
          <t>FUENTE: MEN Observatorio Laboral para la Educación</t>
        </r>
      </text>
    </comment>
    <comment ref="D54" authorId="0" shapeId="0" xr:uid="{00000000-0006-0000-0200-000014000000}">
      <text>
        <r>
          <rPr>
            <b/>
            <sz val="9"/>
            <color indexed="81"/>
            <rFont val="Tahoma"/>
            <family val="2"/>
          </rPr>
          <t>monik:</t>
        </r>
        <r>
          <rPr>
            <sz val="9"/>
            <color indexed="81"/>
            <rFont val="Tahoma"/>
            <family val="2"/>
          </rPr>
          <t xml:space="preserve">
Ingeniería, arquitectura, urbanismo y afines (20%) agronomía, veterinaria y afines (3%) </t>
        </r>
        <r>
          <rPr>
            <i/>
            <sz val="9"/>
            <color indexed="81"/>
            <rFont val="Tahoma"/>
            <family val="2"/>
          </rPr>
          <t>FUENTE: MEN Observatorio Laboral para la Educación</t>
        </r>
      </text>
    </comment>
    <comment ref="F57" authorId="0" shapeId="0" xr:uid="{00000000-0006-0000-0200-000015000000}">
      <text>
        <r>
          <rPr>
            <b/>
            <sz val="9"/>
            <color indexed="81"/>
            <rFont val="Tahoma"/>
            <family val="2"/>
          </rPr>
          <t>monik:</t>
        </r>
        <r>
          <rPr>
            <sz val="9"/>
            <color indexed="81"/>
            <rFont val="Tahoma"/>
            <family val="2"/>
          </rPr>
          <t xml:space="preserve">
son 4 boletines en el año, se recomienda que de los 4, 2 de ellos se enfoquen al análisis causísitico de la generación de ingresos y su relacion con el mercado laboral y demas variables económicas del dpto.</t>
        </r>
      </text>
    </comment>
    <comment ref="D59" authorId="0" shapeId="0" xr:uid="{00000000-0006-0000-0200-000016000000}">
      <text>
        <r>
          <rPr>
            <b/>
            <sz val="9"/>
            <color indexed="81"/>
            <rFont val="Tahoma"/>
            <family val="2"/>
          </rPr>
          <t>monik:</t>
        </r>
        <r>
          <rPr>
            <sz val="9"/>
            <color indexed="81"/>
            <rFont val="Tahoma"/>
            <family val="2"/>
          </rPr>
          <t xml:space="preserve"> Los planes a revisar son:  Plan de acompañamiento para el empleo en el exterior
Plan de marketing territorial
Plan estratégico de coopoeración internacional
Plan departamental de mercados verdes y biocomercio
Plan de acompañamiento integral a las remesas laborales
Plan de negocios internacionales
Plan de promoción turística
Plan de turismo departamental
Plan departamental de biocultura
Plan departamental de prevención y protección DDHH y DIH
Plan estratégico de Desarrollo Rural
Politica pública de discapacidad
Politica pública de equidad de género para la mujer
Politica pública de primera infancia, infancia y adolescencia
Politica pública de juventud
Plan Estratégico Departamental de Ciencia, Tecnología e Innovación 
Plan Regional de Competitividad Quindío
Plan Departamental de Empleo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monik</author>
  </authors>
  <commentList>
    <comment ref="B4" authorId="0" shapeId="0" xr:uid="{00000000-0006-0000-0400-000001000000}">
      <text>
        <r>
          <rPr>
            <b/>
            <sz val="9"/>
            <color indexed="81"/>
            <rFont val="Tahoma"/>
            <family val="2"/>
          </rPr>
          <t xml:space="preserve">monik: GEP </t>
        </r>
        <r>
          <rPr>
            <sz val="9"/>
            <color indexed="81"/>
            <rFont val="Tahoma"/>
            <family val="2"/>
          </rPr>
          <t>Gran Encuesta Pyme Reforma Tributaria</t>
        </r>
        <r>
          <rPr>
            <b/>
            <sz val="9"/>
            <color indexed="81"/>
            <rFont val="Tahoma"/>
            <family val="2"/>
          </rPr>
          <t xml:space="preserve">
</t>
        </r>
        <r>
          <rPr>
            <sz val="9"/>
            <color indexed="81"/>
            <rFont val="Tahoma"/>
            <family val="2"/>
          </rPr>
          <t xml:space="preserve">Variables:  No ha percibido liberación de recursos / Incremetar planta de personal / Incrementar salarios / Pagar prestaciones de Ley que no se tenían / Capital de Trabajo / Capacitación / Aumentar el margen de utilidad / Prepagar obligaciones financieras / Capacidad Instalada / Servicios para mejorar su actividad.
</t>
        </r>
      </text>
    </comment>
    <comment ref="C6" authorId="0" shapeId="0" xr:uid="{00000000-0006-0000-0400-000002000000}">
      <text>
        <r>
          <rPr>
            <b/>
            <sz val="9"/>
            <color indexed="81"/>
            <rFont val="Tahoma"/>
            <family val="2"/>
          </rPr>
          <t>monik:</t>
        </r>
        <r>
          <rPr>
            <sz val="9"/>
            <color indexed="81"/>
            <rFont val="Tahoma"/>
            <family val="2"/>
          </rPr>
          <t xml:space="preserve">
promedio histórico unidades de respuesta Gran Ecnuesta PYME- ANIF</t>
        </r>
      </text>
    </comment>
    <comment ref="D8" authorId="0" shapeId="0" xr:uid="{00000000-0006-0000-0400-000003000000}">
      <text>
        <r>
          <rPr>
            <b/>
            <sz val="9"/>
            <color indexed="81"/>
            <rFont val="Tahoma"/>
            <family val="2"/>
          </rPr>
          <t>monik:</t>
        </r>
        <r>
          <rPr>
            <sz val="9"/>
            <color indexed="81"/>
            <rFont val="Tahoma"/>
            <family val="2"/>
          </rPr>
          <t xml:space="preserve">
7 capitles Modelo Serebrenik</t>
        </r>
      </text>
    </comment>
    <comment ref="B13" authorId="0" shapeId="0" xr:uid="{00000000-0006-0000-0400-000004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B17" authorId="0" shapeId="0" xr:uid="{00000000-0006-0000-0400-000005000000}">
      <text>
        <r>
          <rPr>
            <b/>
            <sz val="9"/>
            <color indexed="81"/>
            <rFont val="Tahoma"/>
            <family val="2"/>
          </rPr>
          <t>monik:</t>
        </r>
        <r>
          <rPr>
            <sz val="9"/>
            <color indexed="81"/>
            <rFont val="Tahoma"/>
            <family val="2"/>
          </rPr>
          <t xml:space="preserve">
IRC: Iniciativa de Ruta de la Competitividad  (Tumbaga, Kaldía, Artemis)</t>
        </r>
      </text>
    </comment>
    <comment ref="C17" authorId="0" shapeId="0" xr:uid="{00000000-0006-0000-0400-000006000000}">
      <text>
        <r>
          <rPr>
            <b/>
            <sz val="9"/>
            <color indexed="81"/>
            <rFont val="Tahoma"/>
            <family val="2"/>
          </rPr>
          <t>monik:</t>
        </r>
        <r>
          <rPr>
            <sz val="9"/>
            <color indexed="81"/>
            <rFont val="Tahoma"/>
            <family val="2"/>
          </rPr>
          <t xml:space="preserve">
Beneficiarios INNpulsados (5) y recursos cofinanciados por 970.450.000,00 millones de pesos</t>
        </r>
      </text>
    </comment>
    <comment ref="B20" authorId="0" shapeId="0" xr:uid="{00000000-0006-0000-0400-000007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C23" authorId="0" shapeId="0" xr:uid="{00000000-0006-0000-0400-000008000000}">
      <text>
        <r>
          <rPr>
            <b/>
            <sz val="9"/>
            <color indexed="81"/>
            <rFont val="Tahoma"/>
            <family val="2"/>
          </rPr>
          <t>monik:</t>
        </r>
        <r>
          <rPr>
            <sz val="9"/>
            <color indexed="81"/>
            <rFont val="Tahoma"/>
            <family val="2"/>
          </rPr>
          <t xml:space="preserve">
No Empleos proyectados 2015 Meta Nacional</t>
        </r>
      </text>
    </comment>
    <comment ref="B37" authorId="0" shapeId="0" xr:uid="{00000000-0006-0000-0400-000009000000}">
      <text>
        <r>
          <rPr>
            <b/>
            <sz val="9"/>
            <color indexed="81"/>
            <rFont val="Tahoma"/>
            <family val="2"/>
          </rPr>
          <t>monik:</t>
        </r>
        <r>
          <rPr>
            <sz val="9"/>
            <color indexed="81"/>
            <rFont val="Tahoma"/>
            <family val="2"/>
          </rPr>
          <t xml:space="preserve">
Modelo de Ocupación Departamental</t>
        </r>
      </text>
    </comment>
    <comment ref="B43" authorId="0" shapeId="0" xr:uid="{00000000-0006-0000-0400-00000A000000}">
      <text>
        <r>
          <rPr>
            <b/>
            <sz val="9"/>
            <color indexed="81"/>
            <rFont val="Tahoma"/>
            <family val="2"/>
          </rPr>
          <t>monik:</t>
        </r>
        <r>
          <rPr>
            <sz val="9"/>
            <color indexed="81"/>
            <rFont val="Tahoma"/>
            <family val="2"/>
          </rPr>
          <t xml:space="preserve">
Promediar los concpetos otorgados por: Capital de Trabajo + Inversión.</t>
        </r>
      </text>
    </comment>
    <comment ref="C44" authorId="0" shapeId="0" xr:uid="{00000000-0006-0000-0400-00000B000000}">
      <text>
        <r>
          <rPr>
            <b/>
            <sz val="9"/>
            <color indexed="81"/>
            <rFont val="Tahoma"/>
            <family val="2"/>
          </rPr>
          <t>monik:</t>
        </r>
        <r>
          <rPr>
            <sz val="9"/>
            <color indexed="81"/>
            <rFont val="Tahoma"/>
            <family val="2"/>
          </rPr>
          <t xml:space="preserve">
Proyecto GIZ Alemania / Secretaria de Familia</t>
        </r>
      </text>
    </comment>
    <comment ref="D44" authorId="0" shapeId="0" xr:uid="{00000000-0006-0000-0400-00000C000000}">
      <text>
        <r>
          <rPr>
            <b/>
            <sz val="9"/>
            <color indexed="81"/>
            <rFont val="Tahoma"/>
            <family val="2"/>
          </rPr>
          <t>monik:</t>
        </r>
        <r>
          <rPr>
            <sz val="9"/>
            <color indexed="81"/>
            <rFont val="Tahoma"/>
            <family val="2"/>
          </rPr>
          <t xml:space="preserve">
incremento del 20% anual</t>
        </r>
      </text>
    </comment>
    <comment ref="B69" authorId="0" shapeId="0" xr:uid="{00000000-0006-0000-0400-00000D000000}">
      <text>
        <r>
          <rPr>
            <b/>
            <sz val="9"/>
            <color indexed="81"/>
            <rFont val="Tahoma"/>
            <family val="2"/>
          </rPr>
          <t>monik:</t>
        </r>
        <r>
          <rPr>
            <sz val="9"/>
            <color indexed="81"/>
            <rFont val="Tahoma"/>
            <family val="2"/>
          </rPr>
          <t xml:space="preserve">
describe la importancia relativa del turismo receptor en la venta internacional de productos:
(bienes y servicios).</t>
        </r>
      </text>
    </comment>
    <comment ref="C69" authorId="0" shapeId="0" xr:uid="{00000000-0006-0000-0400-00000E000000}">
      <text>
        <r>
          <rPr>
            <b/>
            <sz val="9"/>
            <color indexed="81"/>
            <rFont val="Tahoma"/>
            <family val="2"/>
          </rPr>
          <t>monik: CALCULO:</t>
        </r>
        <r>
          <rPr>
            <sz val="9"/>
            <color indexed="81"/>
            <rFont val="Tahoma"/>
            <family val="2"/>
          </rPr>
          <t xml:space="preserve">
Consumo turístico receptivo (aproximado a partir de las exportaciones de los rubros viajes y pasajeros)
dividido en el total de exportaciones de bienes y servicios X 100, para Colombia fue del 7,1 2013</t>
        </r>
      </text>
    </comment>
    <comment ref="D70" authorId="0" shapeId="0" xr:uid="{00000000-0006-0000-0400-00000F000000}">
      <text>
        <r>
          <rPr>
            <b/>
            <sz val="9"/>
            <color indexed="81"/>
            <rFont val="Tahoma"/>
            <family val="2"/>
          </rPr>
          <t>monik:</t>
        </r>
        <r>
          <rPr>
            <sz val="9"/>
            <color indexed="81"/>
            <rFont val="Tahoma"/>
            <family val="2"/>
          </rPr>
          <t xml:space="preserve">
se pondero conforme a las ciudades receptoras en 2 y 3 lugar x flujos de viajeros.</t>
        </r>
      </text>
    </comment>
    <comment ref="C74" authorId="0" shapeId="0" xr:uid="{00000000-0006-0000-0400-000010000000}">
      <text>
        <r>
          <rPr>
            <b/>
            <sz val="9"/>
            <color indexed="81"/>
            <rFont val="Tahoma"/>
            <family val="2"/>
          </rPr>
          <t>monik:</t>
        </r>
        <r>
          <rPr>
            <sz val="9"/>
            <color indexed="81"/>
            <rFont val="Tahoma"/>
            <family val="2"/>
          </rPr>
          <t xml:space="preserve">
DANE para medir trafico terrestre vs participacion en subsector hoteles, restaurantes y alojamientos solo mide areas metropolitanas</t>
        </r>
      </text>
    </comment>
    <comment ref="D74" authorId="0" shapeId="0" xr:uid="{00000000-0006-0000-0400-000011000000}">
      <text>
        <r>
          <rPr>
            <b/>
            <sz val="9"/>
            <color indexed="81"/>
            <rFont val="Tahoma"/>
            <family val="2"/>
          </rPr>
          <t>monik:</t>
        </r>
        <r>
          <rPr>
            <sz val="9"/>
            <color indexed="81"/>
            <rFont val="Tahoma"/>
            <family val="2"/>
          </rPr>
          <t xml:space="preserve">
Se pondero conforme a los 10 primeros departamentos con mayor participación porcentual.
</t>
        </r>
      </text>
    </comment>
    <comment ref="C75" authorId="0" shapeId="0" xr:uid="{00000000-0006-0000-0400-000012000000}">
      <text>
        <r>
          <rPr>
            <b/>
            <sz val="9"/>
            <color indexed="81"/>
            <rFont val="Tahoma"/>
            <family val="2"/>
          </rPr>
          <t>monik:</t>
        </r>
        <r>
          <rPr>
            <sz val="9"/>
            <color indexed="81"/>
            <rFont val="Tahoma"/>
            <family val="2"/>
          </rPr>
          <t xml:space="preserve">
La oficina de estudios económicos Mincit y DANE utilizan datos que solo miden PST afiliados a COTELCO.</t>
        </r>
      </text>
    </comment>
    <comment ref="D78" authorId="0" shapeId="0" xr:uid="{00000000-0006-0000-0400-000013000000}">
      <text>
        <r>
          <rPr>
            <b/>
            <sz val="9"/>
            <color indexed="81"/>
            <rFont val="Tahoma"/>
            <family val="2"/>
          </rPr>
          <t>monik:</t>
        </r>
        <r>
          <rPr>
            <sz val="9"/>
            <color indexed="81"/>
            <rFont val="Tahoma"/>
            <family val="2"/>
          </rPr>
          <t xml:space="preserve">
máximo IDC Bogotá D.C con 7,82 (2014)</t>
        </r>
      </text>
    </comment>
    <comment ref="D81" authorId="0" shapeId="0" xr:uid="{00000000-0006-0000-0400-000014000000}">
      <text>
        <r>
          <rPr>
            <b/>
            <sz val="9"/>
            <color indexed="81"/>
            <rFont val="Tahoma"/>
            <family val="2"/>
          </rPr>
          <t>monik:</t>
        </r>
        <r>
          <rPr>
            <sz val="9"/>
            <color indexed="81"/>
            <rFont val="Tahoma"/>
            <family val="2"/>
          </rPr>
          <t xml:space="preserve">
son 4 boletines en el año, se recomienda que de los 4, 2 de ellos se enfoquen al análisis causísitico de la generación de ingresos y su relacion con el mercado laboral y demas variables económicas del dpto.</t>
        </r>
      </text>
    </comment>
    <comment ref="D92" authorId="0" shapeId="0" xr:uid="{00000000-0006-0000-0400-000015000000}">
      <text>
        <r>
          <rPr>
            <b/>
            <sz val="9"/>
            <color indexed="81"/>
            <rFont val="Tahoma"/>
            <family val="2"/>
          </rPr>
          <t>monik:</t>
        </r>
        <r>
          <rPr>
            <sz val="9"/>
            <color indexed="81"/>
            <rFont val="Tahoma"/>
            <family val="2"/>
          </rPr>
          <t xml:space="preserve">
Las condiciones son las enmarcadas en el articulo 5 de la politica de trabajo decente y digno</t>
        </r>
      </text>
    </comment>
    <comment ref="C97" authorId="0" shapeId="0" xr:uid="{00000000-0006-0000-0400-000016000000}">
      <text>
        <r>
          <rPr>
            <b/>
            <sz val="9"/>
            <color indexed="81"/>
            <rFont val="Tahoma"/>
            <family val="2"/>
          </rPr>
          <t>monik:</t>
        </r>
        <r>
          <rPr>
            <sz val="9"/>
            <color indexed="81"/>
            <rFont val="Tahoma"/>
            <family val="2"/>
          </rPr>
          <t xml:space="preserve">
linea base tomada de credito de fondo para financiamiento</t>
        </r>
      </text>
    </comment>
    <comment ref="C99" authorId="0" shapeId="0" xr:uid="{00000000-0006-0000-0400-000017000000}">
      <text>
        <r>
          <rPr>
            <b/>
            <sz val="9"/>
            <color indexed="81"/>
            <rFont val="Tahoma"/>
            <family val="2"/>
          </rPr>
          <t>monik:</t>
        </r>
        <r>
          <rPr>
            <sz val="9"/>
            <color indexed="81"/>
            <rFont val="Tahoma"/>
            <family val="2"/>
          </rPr>
          <t xml:space="preserve">
Tasa nacional
Trimestre Móvil Dic 2014 - Feb 2015</t>
        </r>
      </text>
    </comment>
    <comment ref="C100" authorId="0" shapeId="0" xr:uid="{00000000-0006-0000-0400-000018000000}">
      <text>
        <r>
          <rPr>
            <b/>
            <sz val="9"/>
            <color indexed="81"/>
            <rFont val="Tahoma"/>
            <family val="2"/>
          </rPr>
          <t>monik:</t>
        </r>
        <r>
          <rPr>
            <sz val="9"/>
            <color indexed="81"/>
            <rFont val="Tahoma"/>
            <family val="2"/>
          </rPr>
          <t xml:space="preserve">
Tasa Nacional Trimestre Móvil Dic 2014 - Feb 2015</t>
        </r>
      </text>
    </comment>
    <comment ref="C101" authorId="0" shapeId="0" xr:uid="{00000000-0006-0000-0400-000019000000}">
      <text>
        <r>
          <rPr>
            <b/>
            <sz val="9"/>
            <color indexed="81"/>
            <rFont val="Tahoma"/>
            <family val="2"/>
          </rPr>
          <t>monik:</t>
        </r>
        <r>
          <rPr>
            <sz val="9"/>
            <color indexed="81"/>
            <rFont val="Tahoma"/>
            <family val="2"/>
          </rPr>
          <t xml:space="preserve">
Numero de UAF indice nacional
</t>
        </r>
      </text>
    </comment>
    <comment ref="C107" authorId="0" shapeId="0" xr:uid="{00000000-0006-0000-0400-00001A000000}">
      <text>
        <r>
          <rPr>
            <b/>
            <sz val="9"/>
            <color indexed="81"/>
            <rFont val="Tahoma"/>
            <family val="2"/>
          </rPr>
          <t>monik:</t>
        </r>
        <r>
          <rPr>
            <sz val="9"/>
            <color indexed="81"/>
            <rFont val="Tahoma"/>
            <family val="2"/>
          </rPr>
          <t xml:space="preserve">
Cifra en miles de hectáreas</t>
        </r>
      </text>
    </comment>
    <comment ref="D107" authorId="0" shapeId="0" xr:uid="{00000000-0006-0000-0400-00001B000000}">
      <text>
        <r>
          <rPr>
            <b/>
            <sz val="9"/>
            <color indexed="81"/>
            <rFont val="Tahoma"/>
            <family val="2"/>
          </rPr>
          <t>monik:</t>
        </r>
        <r>
          <rPr>
            <sz val="9"/>
            <color indexed="81"/>
            <rFont val="Tahoma"/>
            <family val="2"/>
          </rPr>
          <t xml:space="preserve">
Cifra en miles de hectáreas</t>
        </r>
      </text>
    </comment>
    <comment ref="B112" authorId="0" shapeId="0" xr:uid="{00000000-0006-0000-0400-00001C000000}">
      <text>
        <r>
          <rPr>
            <b/>
            <sz val="9"/>
            <color indexed="81"/>
            <rFont val="Tahoma"/>
            <family val="2"/>
          </rPr>
          <t>monik:</t>
        </r>
        <r>
          <rPr>
            <sz val="9"/>
            <color indexed="81"/>
            <rFont val="Tahoma"/>
            <family val="2"/>
          </rPr>
          <t xml:space="preserve"> Los planes a revisar son:  Plan de acompañamiento para el empleo en el exterior
Plan de marketing territorial
Plan estratégico de coopoeración internacional
Plan departamental de mercados verdes y biocomercio
Plan de acompañamiento integral a las remesas laborales
Plan de negocios internacionales
Plan de promoción turística
Plan de turismo departamental
Plan departamental de biocultura
Plan departamental de prevención y protección DDHH y DIH
Plan estratégico de Desarrollo Rural
Politica pública de discapacidad
Politica pública de equidad de género para la mujer
Politica pública de primera infancia, infancia y adolescencia
Politica pública de juventud
Plan Estratégico Departamental de Ciencia, Tecnología e Innovación 
Plan Regional de Competitividad Quindío
Plan Departamental de Empleo
</t>
        </r>
      </text>
    </comment>
    <comment ref="B116" authorId="0" shapeId="0" xr:uid="{00000000-0006-0000-0400-00001D000000}">
      <text>
        <r>
          <rPr>
            <b/>
            <sz val="9"/>
            <color indexed="81"/>
            <rFont val="Tahoma"/>
            <family val="2"/>
          </rPr>
          <t>monik:</t>
        </r>
        <r>
          <rPr>
            <sz val="9"/>
            <color indexed="81"/>
            <rFont val="Tahoma"/>
            <family val="2"/>
          </rPr>
          <t xml:space="preserve">
</t>
        </r>
        <r>
          <rPr>
            <i/>
            <sz val="9"/>
            <color indexed="81"/>
            <rFont val="Tahoma"/>
            <family val="2"/>
          </rPr>
          <t>FUENTE: MEN Observatorio Laboral para la Educación</t>
        </r>
      </text>
    </comment>
    <comment ref="B117" authorId="0" shapeId="0" xr:uid="{00000000-0006-0000-0400-00001E000000}">
      <text>
        <r>
          <rPr>
            <b/>
            <sz val="9"/>
            <color indexed="81"/>
            <rFont val="Tahoma"/>
            <family val="2"/>
          </rPr>
          <t>monik:</t>
        </r>
        <r>
          <rPr>
            <sz val="9"/>
            <color indexed="81"/>
            <rFont val="Tahoma"/>
            <family val="2"/>
          </rPr>
          <t xml:space="preserve">
Ingeniería, arquitectura, urbanismo y afines (20%) agronomía, veterinaria y afines (3%) </t>
        </r>
        <r>
          <rPr>
            <i/>
            <sz val="9"/>
            <color indexed="81"/>
            <rFont val="Tahoma"/>
            <family val="2"/>
          </rPr>
          <t>FUENTE: MEN Observatorio Laboral para la Educación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monik</author>
  </authors>
  <commentList>
    <comment ref="B4" authorId="0" shapeId="0" xr:uid="{00000000-0006-0000-0500-000001000000}">
      <text>
        <r>
          <rPr>
            <b/>
            <sz val="9"/>
            <color indexed="81"/>
            <rFont val="Tahoma"/>
            <family val="2"/>
          </rPr>
          <t xml:space="preserve">monik: GEP </t>
        </r>
        <r>
          <rPr>
            <sz val="9"/>
            <color indexed="81"/>
            <rFont val="Tahoma"/>
            <family val="2"/>
          </rPr>
          <t>Gran Encuesta Pyme Reforma Tributaria</t>
        </r>
        <r>
          <rPr>
            <b/>
            <sz val="9"/>
            <color indexed="81"/>
            <rFont val="Tahoma"/>
            <family val="2"/>
          </rPr>
          <t xml:space="preserve">
</t>
        </r>
        <r>
          <rPr>
            <sz val="9"/>
            <color indexed="81"/>
            <rFont val="Tahoma"/>
            <family val="2"/>
          </rPr>
          <t xml:space="preserve">Variables:  No ha percibido liberación de recursos / Incremetar planta de personal / Incrementar salarios / Pagar prestaciones de Ley que no se tenían / Capital de Trabajo / Capacitación / Aumentar el margen de utilidad / Prepagar obligaciones financieras / Capacidad Instalada / Servicios para mejorar su actividad.
</t>
        </r>
      </text>
    </comment>
    <comment ref="C6" authorId="0" shapeId="0" xr:uid="{00000000-0006-0000-0500-000002000000}">
      <text>
        <r>
          <rPr>
            <b/>
            <sz val="9"/>
            <color indexed="81"/>
            <rFont val="Tahoma"/>
            <family val="2"/>
          </rPr>
          <t>monik:</t>
        </r>
        <r>
          <rPr>
            <sz val="9"/>
            <color indexed="81"/>
            <rFont val="Tahoma"/>
            <family val="2"/>
          </rPr>
          <t xml:space="preserve">
promedio histórico unidades de respuesta Gran Ecnuesta PYME- ANIF</t>
        </r>
      </text>
    </comment>
    <comment ref="D8" authorId="0" shapeId="0" xr:uid="{00000000-0006-0000-0500-000003000000}">
      <text>
        <r>
          <rPr>
            <b/>
            <sz val="9"/>
            <color indexed="81"/>
            <rFont val="Tahoma"/>
            <family val="2"/>
          </rPr>
          <t>monik:</t>
        </r>
        <r>
          <rPr>
            <sz val="9"/>
            <color indexed="81"/>
            <rFont val="Tahoma"/>
            <family val="2"/>
          </rPr>
          <t xml:space="preserve">
7 capitles Modelo Serebrenik</t>
        </r>
      </text>
    </comment>
    <comment ref="B13" authorId="0" shapeId="0" xr:uid="{00000000-0006-0000-0500-000004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B17" authorId="0" shapeId="0" xr:uid="{00000000-0006-0000-0500-000005000000}">
      <text>
        <r>
          <rPr>
            <b/>
            <sz val="9"/>
            <color indexed="81"/>
            <rFont val="Tahoma"/>
            <family val="2"/>
          </rPr>
          <t>monik:</t>
        </r>
        <r>
          <rPr>
            <sz val="9"/>
            <color indexed="81"/>
            <rFont val="Tahoma"/>
            <family val="2"/>
          </rPr>
          <t xml:space="preserve">
IRC: Iniciativa de Ruta de la Competitividad  (Tumbaga, Kaldía, Artemis)</t>
        </r>
      </text>
    </comment>
    <comment ref="C17" authorId="0" shapeId="0" xr:uid="{00000000-0006-0000-0500-000006000000}">
      <text>
        <r>
          <rPr>
            <b/>
            <sz val="9"/>
            <color indexed="81"/>
            <rFont val="Tahoma"/>
            <family val="2"/>
          </rPr>
          <t>monik:</t>
        </r>
        <r>
          <rPr>
            <sz val="9"/>
            <color indexed="81"/>
            <rFont val="Tahoma"/>
            <family val="2"/>
          </rPr>
          <t xml:space="preserve">
Beneficiarios INNpulsados (5) y recursos cofinanciados por 970.450.000,00 millones de pesos</t>
        </r>
      </text>
    </comment>
    <comment ref="B20" authorId="0" shapeId="0" xr:uid="{00000000-0006-0000-0500-000007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C23" authorId="0" shapeId="0" xr:uid="{00000000-0006-0000-0500-000008000000}">
      <text>
        <r>
          <rPr>
            <b/>
            <sz val="9"/>
            <color indexed="81"/>
            <rFont val="Tahoma"/>
            <family val="2"/>
          </rPr>
          <t>monik:</t>
        </r>
        <r>
          <rPr>
            <sz val="9"/>
            <color indexed="81"/>
            <rFont val="Tahoma"/>
            <family val="2"/>
          </rPr>
          <t xml:space="preserve">
No Empleos proyectados 2015 Meta Nacional</t>
        </r>
      </text>
    </comment>
    <comment ref="B37" authorId="0" shapeId="0" xr:uid="{00000000-0006-0000-0500-000009000000}">
      <text>
        <r>
          <rPr>
            <b/>
            <sz val="9"/>
            <color indexed="81"/>
            <rFont val="Tahoma"/>
            <family val="2"/>
          </rPr>
          <t>monik:</t>
        </r>
        <r>
          <rPr>
            <sz val="9"/>
            <color indexed="81"/>
            <rFont val="Tahoma"/>
            <family val="2"/>
          </rPr>
          <t xml:space="preserve">
Modelo de Ocupación Departamental</t>
        </r>
      </text>
    </comment>
    <comment ref="B43" authorId="0" shapeId="0" xr:uid="{00000000-0006-0000-0500-00000A000000}">
      <text>
        <r>
          <rPr>
            <b/>
            <sz val="9"/>
            <color indexed="81"/>
            <rFont val="Tahoma"/>
            <family val="2"/>
          </rPr>
          <t>monik:</t>
        </r>
        <r>
          <rPr>
            <sz val="9"/>
            <color indexed="81"/>
            <rFont val="Tahoma"/>
            <family val="2"/>
          </rPr>
          <t xml:space="preserve">
Promediar los concpetos otorgados por: Capital de Trabajo + Inversión.</t>
        </r>
      </text>
    </comment>
    <comment ref="C44" authorId="0" shapeId="0" xr:uid="{00000000-0006-0000-0500-00000B000000}">
      <text>
        <r>
          <rPr>
            <b/>
            <sz val="9"/>
            <color indexed="81"/>
            <rFont val="Tahoma"/>
            <family val="2"/>
          </rPr>
          <t>monik:</t>
        </r>
        <r>
          <rPr>
            <sz val="9"/>
            <color indexed="81"/>
            <rFont val="Tahoma"/>
            <family val="2"/>
          </rPr>
          <t xml:space="preserve">
Proyecto GIZ Alemania / Secretaria de Familia</t>
        </r>
      </text>
    </comment>
    <comment ref="D44" authorId="0" shapeId="0" xr:uid="{00000000-0006-0000-0500-00000C000000}">
      <text>
        <r>
          <rPr>
            <b/>
            <sz val="9"/>
            <color indexed="81"/>
            <rFont val="Tahoma"/>
            <family val="2"/>
          </rPr>
          <t>monik:</t>
        </r>
        <r>
          <rPr>
            <sz val="9"/>
            <color indexed="81"/>
            <rFont val="Tahoma"/>
            <family val="2"/>
          </rPr>
          <t xml:space="preserve">
incremento del 20% anual</t>
        </r>
      </text>
    </comment>
    <comment ref="B69" authorId="0" shapeId="0" xr:uid="{00000000-0006-0000-0500-00000D000000}">
      <text>
        <r>
          <rPr>
            <b/>
            <sz val="9"/>
            <color indexed="81"/>
            <rFont val="Tahoma"/>
            <family val="2"/>
          </rPr>
          <t>monik:</t>
        </r>
        <r>
          <rPr>
            <sz val="9"/>
            <color indexed="81"/>
            <rFont val="Tahoma"/>
            <family val="2"/>
          </rPr>
          <t xml:space="preserve">
describe la importancia relativa del turismo receptor en la venta internacional de productos:
(bienes y servicios).</t>
        </r>
      </text>
    </comment>
    <comment ref="C69" authorId="0" shapeId="0" xr:uid="{00000000-0006-0000-0500-00000E000000}">
      <text>
        <r>
          <rPr>
            <b/>
            <sz val="9"/>
            <color indexed="81"/>
            <rFont val="Tahoma"/>
            <family val="2"/>
          </rPr>
          <t>monik: CALCULO:</t>
        </r>
        <r>
          <rPr>
            <sz val="9"/>
            <color indexed="81"/>
            <rFont val="Tahoma"/>
            <family val="2"/>
          </rPr>
          <t xml:space="preserve">
Consumo turístico receptivo (aproximado a partir de las exportaciones de los rubros viajes y pasajeros)
dividido en el total de exportaciones de bienes y servicios X 100, para Colombia fue del 7,1 2013</t>
        </r>
      </text>
    </comment>
    <comment ref="D70" authorId="0" shapeId="0" xr:uid="{00000000-0006-0000-0500-00000F000000}">
      <text>
        <r>
          <rPr>
            <b/>
            <sz val="9"/>
            <color indexed="81"/>
            <rFont val="Tahoma"/>
            <family val="2"/>
          </rPr>
          <t>monik:</t>
        </r>
        <r>
          <rPr>
            <sz val="9"/>
            <color indexed="81"/>
            <rFont val="Tahoma"/>
            <family val="2"/>
          </rPr>
          <t xml:space="preserve">
se pondero conforme a las ciudades receptoras en 2 y 3 lugar x flujos de viajeros.</t>
        </r>
      </text>
    </comment>
    <comment ref="C74" authorId="0" shapeId="0" xr:uid="{00000000-0006-0000-0500-000010000000}">
      <text>
        <r>
          <rPr>
            <b/>
            <sz val="9"/>
            <color indexed="81"/>
            <rFont val="Tahoma"/>
            <family val="2"/>
          </rPr>
          <t>monik:</t>
        </r>
        <r>
          <rPr>
            <sz val="9"/>
            <color indexed="81"/>
            <rFont val="Tahoma"/>
            <family val="2"/>
          </rPr>
          <t xml:space="preserve">
DANE para medir trafico terrestre vs participacion en subsector hoteles, restaurantes y alojamientos solo mide areas metropolitanas</t>
        </r>
      </text>
    </comment>
    <comment ref="D74" authorId="0" shapeId="0" xr:uid="{00000000-0006-0000-0500-000011000000}">
      <text>
        <r>
          <rPr>
            <b/>
            <sz val="9"/>
            <color indexed="81"/>
            <rFont val="Tahoma"/>
            <family val="2"/>
          </rPr>
          <t>monik:</t>
        </r>
        <r>
          <rPr>
            <sz val="9"/>
            <color indexed="81"/>
            <rFont val="Tahoma"/>
            <family val="2"/>
          </rPr>
          <t xml:space="preserve">
Se pondero conforme a los 10 primeros departamentos con mayor participación porcentual.
</t>
        </r>
      </text>
    </comment>
    <comment ref="C75" authorId="0" shapeId="0" xr:uid="{00000000-0006-0000-0500-000012000000}">
      <text>
        <r>
          <rPr>
            <b/>
            <sz val="9"/>
            <color indexed="81"/>
            <rFont val="Tahoma"/>
            <family val="2"/>
          </rPr>
          <t>monik:</t>
        </r>
        <r>
          <rPr>
            <sz val="9"/>
            <color indexed="81"/>
            <rFont val="Tahoma"/>
            <family val="2"/>
          </rPr>
          <t xml:space="preserve">
La oficina de estudios económicos Mincit y DANE utilizan datos que solo miden PST afiliados a COTELCO.</t>
        </r>
      </text>
    </comment>
    <comment ref="D78" authorId="0" shapeId="0" xr:uid="{00000000-0006-0000-0500-000013000000}">
      <text>
        <r>
          <rPr>
            <b/>
            <sz val="9"/>
            <color indexed="81"/>
            <rFont val="Tahoma"/>
            <family val="2"/>
          </rPr>
          <t>monik:</t>
        </r>
        <r>
          <rPr>
            <sz val="9"/>
            <color indexed="81"/>
            <rFont val="Tahoma"/>
            <family val="2"/>
          </rPr>
          <t xml:space="preserve">
máximo IDC Bogotá D.C con 7,82 (2014)</t>
        </r>
      </text>
    </comment>
    <comment ref="D81" authorId="0" shapeId="0" xr:uid="{00000000-0006-0000-0500-000014000000}">
      <text>
        <r>
          <rPr>
            <b/>
            <sz val="9"/>
            <color indexed="81"/>
            <rFont val="Tahoma"/>
            <family val="2"/>
          </rPr>
          <t>monik:</t>
        </r>
        <r>
          <rPr>
            <sz val="9"/>
            <color indexed="81"/>
            <rFont val="Tahoma"/>
            <family val="2"/>
          </rPr>
          <t xml:space="preserve">
son 4 boletines en el año, se recomienda que de los 4, 2 de ellos se enfoquen al análisis causísitico de la generación de ingresos y su relacion con el mercado laboral y demas variables económicas del dpto.</t>
        </r>
      </text>
    </comment>
    <comment ref="D92" authorId="0" shapeId="0" xr:uid="{00000000-0006-0000-0500-000015000000}">
      <text>
        <r>
          <rPr>
            <b/>
            <sz val="9"/>
            <color indexed="81"/>
            <rFont val="Tahoma"/>
            <family val="2"/>
          </rPr>
          <t>monik:</t>
        </r>
        <r>
          <rPr>
            <sz val="9"/>
            <color indexed="81"/>
            <rFont val="Tahoma"/>
            <family val="2"/>
          </rPr>
          <t xml:space="preserve">
Las condiciones son las enmarcadas en el articulo 5 de la politica de trabajo decente y digno</t>
        </r>
      </text>
    </comment>
    <comment ref="C97" authorId="0" shapeId="0" xr:uid="{00000000-0006-0000-0500-000016000000}">
      <text>
        <r>
          <rPr>
            <b/>
            <sz val="9"/>
            <color indexed="81"/>
            <rFont val="Tahoma"/>
            <family val="2"/>
          </rPr>
          <t>monik:</t>
        </r>
        <r>
          <rPr>
            <sz val="9"/>
            <color indexed="81"/>
            <rFont val="Tahoma"/>
            <family val="2"/>
          </rPr>
          <t xml:space="preserve">
linea base tomada de credito de fondo para financiamiento</t>
        </r>
      </text>
    </comment>
    <comment ref="C99" authorId="0" shapeId="0" xr:uid="{00000000-0006-0000-0500-000017000000}">
      <text>
        <r>
          <rPr>
            <b/>
            <sz val="9"/>
            <color indexed="81"/>
            <rFont val="Tahoma"/>
            <family val="2"/>
          </rPr>
          <t>monik:</t>
        </r>
        <r>
          <rPr>
            <sz val="9"/>
            <color indexed="81"/>
            <rFont val="Tahoma"/>
            <family val="2"/>
          </rPr>
          <t xml:space="preserve">
Tasa nacional
Trimestre Móvil Dic 2014 - Feb 2015</t>
        </r>
      </text>
    </comment>
    <comment ref="C100" authorId="0" shapeId="0" xr:uid="{00000000-0006-0000-0500-000018000000}">
      <text>
        <r>
          <rPr>
            <b/>
            <sz val="9"/>
            <color indexed="81"/>
            <rFont val="Tahoma"/>
            <family val="2"/>
          </rPr>
          <t>monik:</t>
        </r>
        <r>
          <rPr>
            <sz val="9"/>
            <color indexed="81"/>
            <rFont val="Tahoma"/>
            <family val="2"/>
          </rPr>
          <t xml:space="preserve">
Tasa Nacional Trimestre Móvil Dic 2014 - Feb 2015</t>
        </r>
      </text>
    </comment>
    <comment ref="C101" authorId="0" shapeId="0" xr:uid="{00000000-0006-0000-0500-000019000000}">
      <text>
        <r>
          <rPr>
            <b/>
            <sz val="9"/>
            <color indexed="81"/>
            <rFont val="Tahoma"/>
            <family val="2"/>
          </rPr>
          <t>monik:</t>
        </r>
        <r>
          <rPr>
            <sz val="9"/>
            <color indexed="81"/>
            <rFont val="Tahoma"/>
            <family val="2"/>
          </rPr>
          <t xml:space="preserve">
Numero de UAF indice nacional
</t>
        </r>
      </text>
    </comment>
    <comment ref="C107" authorId="0" shapeId="0" xr:uid="{00000000-0006-0000-0500-00001A000000}">
      <text>
        <r>
          <rPr>
            <b/>
            <sz val="9"/>
            <color indexed="81"/>
            <rFont val="Tahoma"/>
            <family val="2"/>
          </rPr>
          <t>monik:</t>
        </r>
        <r>
          <rPr>
            <sz val="9"/>
            <color indexed="81"/>
            <rFont val="Tahoma"/>
            <family val="2"/>
          </rPr>
          <t xml:space="preserve">
Cifra en miles de hectáreas</t>
        </r>
      </text>
    </comment>
    <comment ref="D107" authorId="0" shapeId="0" xr:uid="{00000000-0006-0000-0500-00001B000000}">
      <text>
        <r>
          <rPr>
            <b/>
            <sz val="9"/>
            <color indexed="81"/>
            <rFont val="Tahoma"/>
            <family val="2"/>
          </rPr>
          <t>monik:</t>
        </r>
        <r>
          <rPr>
            <sz val="9"/>
            <color indexed="81"/>
            <rFont val="Tahoma"/>
            <family val="2"/>
          </rPr>
          <t xml:space="preserve">
Cifra en miles de hectáreas</t>
        </r>
      </text>
    </comment>
    <comment ref="B112" authorId="0" shapeId="0" xr:uid="{00000000-0006-0000-0500-00001C000000}">
      <text>
        <r>
          <rPr>
            <b/>
            <sz val="9"/>
            <color indexed="81"/>
            <rFont val="Tahoma"/>
            <family val="2"/>
          </rPr>
          <t>monik:</t>
        </r>
        <r>
          <rPr>
            <sz val="9"/>
            <color indexed="81"/>
            <rFont val="Tahoma"/>
            <family val="2"/>
          </rPr>
          <t xml:space="preserve"> Los planes a revisar son:  Plan de acompañamiento para el empleo en el exterior
Plan de marketing territorial
Plan estratégico de coopoeración internacional
Plan departamental de mercados verdes y biocomercio
Plan de acompañamiento integral a las remesas laborales
Plan de negocios internacionales
Plan de promoción turística
Plan de turismo departamental
Plan departamental de biocultura
Plan departamental de prevención y protección DDHH y DIH
Plan estratégico de Desarrollo Rural
Politica pública de discapacidad
Politica pública de equidad de género para la mujer
Politica pública de primera infancia, infancia y adolescencia
Politica pública de juventud
Plan Estratégico Departamental de Ciencia, Tecnología e Innovación 
Plan Regional de Competitividad Quindío
Plan Departamental de Empleo
</t>
        </r>
      </text>
    </comment>
    <comment ref="B116" authorId="0" shapeId="0" xr:uid="{00000000-0006-0000-0500-00001D000000}">
      <text>
        <r>
          <rPr>
            <b/>
            <sz val="9"/>
            <color indexed="81"/>
            <rFont val="Tahoma"/>
            <family val="2"/>
          </rPr>
          <t>monik:</t>
        </r>
        <r>
          <rPr>
            <sz val="9"/>
            <color indexed="81"/>
            <rFont val="Tahoma"/>
            <family val="2"/>
          </rPr>
          <t xml:space="preserve">
</t>
        </r>
        <r>
          <rPr>
            <i/>
            <sz val="9"/>
            <color indexed="81"/>
            <rFont val="Tahoma"/>
            <family val="2"/>
          </rPr>
          <t>FUENTE: MEN Observatorio Laboral para la Educación</t>
        </r>
      </text>
    </comment>
    <comment ref="B117" authorId="0" shapeId="0" xr:uid="{00000000-0006-0000-0500-00001E000000}">
      <text>
        <r>
          <rPr>
            <b/>
            <sz val="9"/>
            <color indexed="81"/>
            <rFont val="Tahoma"/>
            <family val="2"/>
          </rPr>
          <t>monik:</t>
        </r>
        <r>
          <rPr>
            <sz val="9"/>
            <color indexed="81"/>
            <rFont val="Tahoma"/>
            <family val="2"/>
          </rPr>
          <t xml:space="preserve">
Ingeniería, arquitectura, urbanismo y afines (20%) agronomía, veterinaria y afines (3%) </t>
        </r>
        <r>
          <rPr>
            <i/>
            <sz val="9"/>
            <color indexed="81"/>
            <rFont val="Tahoma"/>
            <family val="2"/>
          </rPr>
          <t>FUENTE: MEN Observatorio Laboral para la Educación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monik</author>
  </authors>
  <commentList>
    <comment ref="B4" authorId="0" shapeId="0" xr:uid="{00000000-0006-0000-0600-000001000000}">
      <text>
        <r>
          <rPr>
            <b/>
            <sz val="9"/>
            <color indexed="81"/>
            <rFont val="Tahoma"/>
            <family val="2"/>
          </rPr>
          <t xml:space="preserve">monik: GEP </t>
        </r>
        <r>
          <rPr>
            <sz val="9"/>
            <color indexed="81"/>
            <rFont val="Tahoma"/>
            <family val="2"/>
          </rPr>
          <t>Gran Encuesta Pyme Reforma Tributaria</t>
        </r>
        <r>
          <rPr>
            <b/>
            <sz val="9"/>
            <color indexed="81"/>
            <rFont val="Tahoma"/>
            <family val="2"/>
          </rPr>
          <t xml:space="preserve">
</t>
        </r>
        <r>
          <rPr>
            <sz val="9"/>
            <color indexed="81"/>
            <rFont val="Tahoma"/>
            <family val="2"/>
          </rPr>
          <t xml:space="preserve">Variables:  No ha percibido liberación de recursos / Incremetar planta de personal / Incrementar salarios / Pagar prestaciones de Ley que no se tenían / Capital de Trabajo / Capacitación / Aumentar el margen de utilidad / Prepagar obligaciones financieras / Capacidad Instalada / Servicios para mejorar su actividad.
</t>
        </r>
      </text>
    </comment>
    <comment ref="C6" authorId="0" shapeId="0" xr:uid="{00000000-0006-0000-0600-000002000000}">
      <text>
        <r>
          <rPr>
            <b/>
            <sz val="9"/>
            <color indexed="81"/>
            <rFont val="Tahoma"/>
            <family val="2"/>
          </rPr>
          <t>monik:</t>
        </r>
        <r>
          <rPr>
            <sz val="9"/>
            <color indexed="81"/>
            <rFont val="Tahoma"/>
            <family val="2"/>
          </rPr>
          <t xml:space="preserve">
promedio histórico unidades de respuesta Gran Ecnuesta PYME- ANIF</t>
        </r>
      </text>
    </comment>
    <comment ref="D8" authorId="0" shapeId="0" xr:uid="{00000000-0006-0000-0600-000003000000}">
      <text>
        <r>
          <rPr>
            <b/>
            <sz val="9"/>
            <color indexed="81"/>
            <rFont val="Tahoma"/>
            <family val="2"/>
          </rPr>
          <t>monik:</t>
        </r>
        <r>
          <rPr>
            <sz val="9"/>
            <color indexed="81"/>
            <rFont val="Tahoma"/>
            <family val="2"/>
          </rPr>
          <t xml:space="preserve">
7 capitles Modelo Serebrenik</t>
        </r>
      </text>
    </comment>
    <comment ref="B13" authorId="0" shapeId="0" xr:uid="{00000000-0006-0000-0600-000004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B17" authorId="0" shapeId="0" xr:uid="{00000000-0006-0000-0600-000005000000}">
      <text>
        <r>
          <rPr>
            <b/>
            <sz val="9"/>
            <color indexed="81"/>
            <rFont val="Tahoma"/>
            <family val="2"/>
          </rPr>
          <t>monik:</t>
        </r>
        <r>
          <rPr>
            <sz val="9"/>
            <color indexed="81"/>
            <rFont val="Tahoma"/>
            <family val="2"/>
          </rPr>
          <t xml:space="preserve">
IRC: Iniciativa de Ruta de la Competitividad  (Tumbaga, Kaldía, Artemis)</t>
        </r>
      </text>
    </comment>
    <comment ref="C17" authorId="0" shapeId="0" xr:uid="{00000000-0006-0000-0600-000006000000}">
      <text>
        <r>
          <rPr>
            <b/>
            <sz val="9"/>
            <color indexed="81"/>
            <rFont val="Tahoma"/>
            <family val="2"/>
          </rPr>
          <t>monik:</t>
        </r>
        <r>
          <rPr>
            <sz val="9"/>
            <color indexed="81"/>
            <rFont val="Tahoma"/>
            <family val="2"/>
          </rPr>
          <t xml:space="preserve">
Beneficiarios INNpulsados (5) y recursos cofinanciados por 970.450.000,00 millones de pesos</t>
        </r>
      </text>
    </comment>
    <comment ref="B20" authorId="0" shapeId="0" xr:uid="{00000000-0006-0000-0600-000007000000}">
      <text>
        <r>
          <rPr>
            <b/>
            <sz val="9"/>
            <color indexed="81"/>
            <rFont val="Tahoma"/>
            <family val="2"/>
          </rPr>
          <t>monik:</t>
        </r>
        <r>
          <rPr>
            <sz val="9"/>
            <color indexed="81"/>
            <rFont val="Tahoma"/>
            <family val="2"/>
          </rPr>
          <t xml:space="preserve">
Las variables del Indice de Competitividad son:  Creación de ventajas competitivas / </t>
        </r>
        <r>
          <rPr>
            <sz val="9"/>
            <color indexed="81"/>
            <rFont val="Wingdings 3"/>
            <family val="1"/>
            <charset val="2"/>
          </rPr>
          <t>p</t>
        </r>
        <r>
          <rPr>
            <sz val="9"/>
            <color indexed="81"/>
            <rFont val="Tahoma"/>
            <family val="2"/>
          </rPr>
          <t xml:space="preserve"> de los Indicadores de productividad / </t>
        </r>
        <r>
          <rPr>
            <sz val="9"/>
            <color indexed="81"/>
            <rFont val="Wingdings 3"/>
            <family val="1"/>
            <charset val="2"/>
          </rPr>
          <t>p</t>
        </r>
        <r>
          <rPr>
            <sz val="9"/>
            <color indexed="81"/>
            <rFont val="Tahoma"/>
            <family val="2"/>
          </rPr>
          <t xml:space="preserve">de la pdn / Adquisición de Ntics / </t>
        </r>
        <r>
          <rPr>
            <sz val="9"/>
            <color indexed="81"/>
            <rFont val="Wingdings 3"/>
            <family val="1"/>
            <charset val="2"/>
          </rPr>
          <t>p</t>
        </r>
        <r>
          <rPr>
            <sz val="9"/>
            <color indexed="81"/>
            <rFont val="Tahoma"/>
            <family val="2"/>
          </rPr>
          <t xml:space="preserve"> ventas / </t>
        </r>
        <r>
          <rPr>
            <sz val="9"/>
            <color indexed="81"/>
            <rFont val="Wingdings 3"/>
            <family val="1"/>
            <charset val="2"/>
          </rPr>
          <t>p</t>
        </r>
        <r>
          <rPr>
            <sz val="9"/>
            <color indexed="81"/>
            <rFont val="Tahoma"/>
            <family val="2"/>
          </rPr>
          <t xml:space="preserve"> Rentabilidad / Creación de relaciones de asociación con otras PYME / </t>
        </r>
        <r>
          <rPr>
            <sz val="9"/>
            <color indexed="81"/>
            <rFont val="Wingdings 3"/>
            <family val="1"/>
            <charset val="2"/>
          </rPr>
          <t>p</t>
        </r>
        <r>
          <rPr>
            <sz val="9"/>
            <color indexed="81"/>
            <rFont val="Tahoma"/>
            <family val="2"/>
          </rPr>
          <t xml:space="preserve"> de Empleos</t>
        </r>
      </text>
    </comment>
    <comment ref="C23" authorId="0" shapeId="0" xr:uid="{00000000-0006-0000-0600-000008000000}">
      <text>
        <r>
          <rPr>
            <b/>
            <sz val="9"/>
            <color indexed="81"/>
            <rFont val="Tahoma"/>
            <family val="2"/>
          </rPr>
          <t>monik:</t>
        </r>
        <r>
          <rPr>
            <sz val="9"/>
            <color indexed="81"/>
            <rFont val="Tahoma"/>
            <family val="2"/>
          </rPr>
          <t xml:space="preserve">
No Empleos proyectados 2015 Meta Nacional</t>
        </r>
      </text>
    </comment>
    <comment ref="B37" authorId="0" shapeId="0" xr:uid="{00000000-0006-0000-0600-000009000000}">
      <text>
        <r>
          <rPr>
            <b/>
            <sz val="9"/>
            <color indexed="81"/>
            <rFont val="Tahoma"/>
            <family val="2"/>
          </rPr>
          <t>monik:</t>
        </r>
        <r>
          <rPr>
            <sz val="9"/>
            <color indexed="81"/>
            <rFont val="Tahoma"/>
            <family val="2"/>
          </rPr>
          <t xml:space="preserve">
Modelo de Ocupación Departamental</t>
        </r>
      </text>
    </comment>
    <comment ref="B43" authorId="0" shapeId="0" xr:uid="{00000000-0006-0000-0600-00000A000000}">
      <text>
        <r>
          <rPr>
            <b/>
            <sz val="9"/>
            <color indexed="81"/>
            <rFont val="Tahoma"/>
            <family val="2"/>
          </rPr>
          <t>monik:</t>
        </r>
        <r>
          <rPr>
            <sz val="9"/>
            <color indexed="81"/>
            <rFont val="Tahoma"/>
            <family val="2"/>
          </rPr>
          <t xml:space="preserve">
Promediar los concpetos otorgados por: Capital de Trabajo + Inversión.</t>
        </r>
      </text>
    </comment>
    <comment ref="C44" authorId="0" shapeId="0" xr:uid="{00000000-0006-0000-0600-00000B000000}">
      <text>
        <r>
          <rPr>
            <b/>
            <sz val="9"/>
            <color indexed="81"/>
            <rFont val="Tahoma"/>
            <family val="2"/>
          </rPr>
          <t>monik:</t>
        </r>
        <r>
          <rPr>
            <sz val="9"/>
            <color indexed="81"/>
            <rFont val="Tahoma"/>
            <family val="2"/>
          </rPr>
          <t xml:space="preserve">
Proyecto GIZ Alemania / Secretaria de Familia</t>
        </r>
      </text>
    </comment>
    <comment ref="D44" authorId="0" shapeId="0" xr:uid="{00000000-0006-0000-0600-00000C000000}">
      <text>
        <r>
          <rPr>
            <b/>
            <sz val="9"/>
            <color indexed="81"/>
            <rFont val="Tahoma"/>
            <family val="2"/>
          </rPr>
          <t>monik:</t>
        </r>
        <r>
          <rPr>
            <sz val="9"/>
            <color indexed="81"/>
            <rFont val="Tahoma"/>
            <family val="2"/>
          </rPr>
          <t xml:space="preserve">
incremento del 20% anual</t>
        </r>
      </text>
    </comment>
    <comment ref="B69" authorId="0" shapeId="0" xr:uid="{00000000-0006-0000-0600-00000D000000}">
      <text>
        <r>
          <rPr>
            <b/>
            <sz val="9"/>
            <color indexed="81"/>
            <rFont val="Tahoma"/>
            <family val="2"/>
          </rPr>
          <t>monik:</t>
        </r>
        <r>
          <rPr>
            <sz val="9"/>
            <color indexed="81"/>
            <rFont val="Tahoma"/>
            <family val="2"/>
          </rPr>
          <t xml:space="preserve">
describe la importancia relativa del turismo receptor en la venta internacional de productos:
(bienes y servicios).</t>
        </r>
      </text>
    </comment>
    <comment ref="C69" authorId="0" shapeId="0" xr:uid="{00000000-0006-0000-0600-00000E000000}">
      <text>
        <r>
          <rPr>
            <b/>
            <sz val="9"/>
            <color indexed="81"/>
            <rFont val="Tahoma"/>
            <family val="2"/>
          </rPr>
          <t>monik: CALCULO:</t>
        </r>
        <r>
          <rPr>
            <sz val="9"/>
            <color indexed="81"/>
            <rFont val="Tahoma"/>
            <family val="2"/>
          </rPr>
          <t xml:space="preserve">
Consumo turístico receptivo (aproximado a partir de las exportaciones de los rubros viajes y pasajeros)
dividido en el total de exportaciones de bienes y servicios X 100, para Colombia fue del 7,1 2013</t>
        </r>
      </text>
    </comment>
    <comment ref="D70" authorId="0" shapeId="0" xr:uid="{00000000-0006-0000-0600-00000F000000}">
      <text>
        <r>
          <rPr>
            <b/>
            <sz val="9"/>
            <color indexed="81"/>
            <rFont val="Tahoma"/>
            <family val="2"/>
          </rPr>
          <t>monik:</t>
        </r>
        <r>
          <rPr>
            <sz val="9"/>
            <color indexed="81"/>
            <rFont val="Tahoma"/>
            <family val="2"/>
          </rPr>
          <t xml:space="preserve">
se pondero conforme a las ciudades receptoras en 2 y 3 lugar x flujos de viajeros.</t>
        </r>
      </text>
    </comment>
    <comment ref="C74" authorId="0" shapeId="0" xr:uid="{00000000-0006-0000-0600-000010000000}">
      <text>
        <r>
          <rPr>
            <b/>
            <sz val="9"/>
            <color indexed="81"/>
            <rFont val="Tahoma"/>
            <family val="2"/>
          </rPr>
          <t>monik:</t>
        </r>
        <r>
          <rPr>
            <sz val="9"/>
            <color indexed="81"/>
            <rFont val="Tahoma"/>
            <family val="2"/>
          </rPr>
          <t xml:space="preserve">
DANE para medir trafico terrestre vs participacion en subsector hoteles, restaurantes y alojamientos solo mide areas metropolitanas</t>
        </r>
      </text>
    </comment>
    <comment ref="D74" authorId="0" shapeId="0" xr:uid="{00000000-0006-0000-0600-000011000000}">
      <text>
        <r>
          <rPr>
            <b/>
            <sz val="9"/>
            <color indexed="81"/>
            <rFont val="Tahoma"/>
            <family val="2"/>
          </rPr>
          <t>monik:</t>
        </r>
        <r>
          <rPr>
            <sz val="9"/>
            <color indexed="81"/>
            <rFont val="Tahoma"/>
            <family val="2"/>
          </rPr>
          <t xml:space="preserve">
Se pondero conforme a los 10 primeros departamentos con mayor participación porcentual.
</t>
        </r>
      </text>
    </comment>
    <comment ref="C75" authorId="0" shapeId="0" xr:uid="{00000000-0006-0000-0600-000012000000}">
      <text>
        <r>
          <rPr>
            <b/>
            <sz val="9"/>
            <color indexed="81"/>
            <rFont val="Tahoma"/>
            <family val="2"/>
          </rPr>
          <t>monik:</t>
        </r>
        <r>
          <rPr>
            <sz val="9"/>
            <color indexed="81"/>
            <rFont val="Tahoma"/>
            <family val="2"/>
          </rPr>
          <t xml:space="preserve">
La oficina de estudios económicos Mincit y DANE utilizan datos que solo miden PST afiliados a COTELCO.</t>
        </r>
      </text>
    </comment>
    <comment ref="D78" authorId="0" shapeId="0" xr:uid="{00000000-0006-0000-0600-000013000000}">
      <text>
        <r>
          <rPr>
            <b/>
            <sz val="9"/>
            <color indexed="81"/>
            <rFont val="Tahoma"/>
            <family val="2"/>
          </rPr>
          <t>monik:</t>
        </r>
        <r>
          <rPr>
            <sz val="9"/>
            <color indexed="81"/>
            <rFont val="Tahoma"/>
            <family val="2"/>
          </rPr>
          <t xml:space="preserve">
máximo IDC Bogotá D.C con 7,82 (2014)</t>
        </r>
      </text>
    </comment>
    <comment ref="D81" authorId="0" shapeId="0" xr:uid="{00000000-0006-0000-0600-000014000000}">
      <text>
        <r>
          <rPr>
            <b/>
            <sz val="9"/>
            <color indexed="81"/>
            <rFont val="Tahoma"/>
            <family val="2"/>
          </rPr>
          <t>monik:</t>
        </r>
        <r>
          <rPr>
            <sz val="9"/>
            <color indexed="81"/>
            <rFont val="Tahoma"/>
            <family val="2"/>
          </rPr>
          <t xml:space="preserve">
son 4 boletines en el año, se recomienda que de los 4, 2 de ellos se enfoquen al análisis causísitico de la generación de ingresos y su relacion con el mercado laboral y demas variables económicas del dpto.</t>
        </r>
      </text>
    </comment>
    <comment ref="D92" authorId="0" shapeId="0" xr:uid="{00000000-0006-0000-0600-000015000000}">
      <text>
        <r>
          <rPr>
            <b/>
            <sz val="9"/>
            <color indexed="81"/>
            <rFont val="Tahoma"/>
            <family val="2"/>
          </rPr>
          <t>monik:</t>
        </r>
        <r>
          <rPr>
            <sz val="9"/>
            <color indexed="81"/>
            <rFont val="Tahoma"/>
            <family val="2"/>
          </rPr>
          <t xml:space="preserve">
Las condiciones son las enmarcadas en el articulo 5 de la politica de trabajo decente y digno</t>
        </r>
      </text>
    </comment>
    <comment ref="C97" authorId="0" shapeId="0" xr:uid="{00000000-0006-0000-0600-000016000000}">
      <text>
        <r>
          <rPr>
            <b/>
            <sz val="9"/>
            <color indexed="81"/>
            <rFont val="Tahoma"/>
            <family val="2"/>
          </rPr>
          <t>monik:</t>
        </r>
        <r>
          <rPr>
            <sz val="9"/>
            <color indexed="81"/>
            <rFont val="Tahoma"/>
            <family val="2"/>
          </rPr>
          <t xml:space="preserve">
linea base tomada de credito de fondo para financiamiento</t>
        </r>
      </text>
    </comment>
    <comment ref="C99" authorId="0" shapeId="0" xr:uid="{00000000-0006-0000-0600-000017000000}">
      <text>
        <r>
          <rPr>
            <b/>
            <sz val="9"/>
            <color indexed="81"/>
            <rFont val="Tahoma"/>
            <family val="2"/>
          </rPr>
          <t>monik:</t>
        </r>
        <r>
          <rPr>
            <sz val="9"/>
            <color indexed="81"/>
            <rFont val="Tahoma"/>
            <family val="2"/>
          </rPr>
          <t xml:space="preserve">
Tasa nacional
Trimestre Móvil Dic 2014 - Feb 2015</t>
        </r>
      </text>
    </comment>
    <comment ref="C100" authorId="0" shapeId="0" xr:uid="{00000000-0006-0000-0600-000018000000}">
      <text>
        <r>
          <rPr>
            <b/>
            <sz val="9"/>
            <color indexed="81"/>
            <rFont val="Tahoma"/>
            <family val="2"/>
          </rPr>
          <t>monik:</t>
        </r>
        <r>
          <rPr>
            <sz val="9"/>
            <color indexed="81"/>
            <rFont val="Tahoma"/>
            <family val="2"/>
          </rPr>
          <t xml:space="preserve">
Tasa Nacional Trimestre Móvil Dic 2014 - Feb 2015</t>
        </r>
      </text>
    </comment>
    <comment ref="C101" authorId="0" shapeId="0" xr:uid="{00000000-0006-0000-0600-000019000000}">
      <text>
        <r>
          <rPr>
            <b/>
            <sz val="9"/>
            <color indexed="81"/>
            <rFont val="Tahoma"/>
            <family val="2"/>
          </rPr>
          <t>monik:</t>
        </r>
        <r>
          <rPr>
            <sz val="9"/>
            <color indexed="81"/>
            <rFont val="Tahoma"/>
            <family val="2"/>
          </rPr>
          <t xml:space="preserve">
Numero de UAF indice nacional
</t>
        </r>
      </text>
    </comment>
    <comment ref="C107" authorId="0" shapeId="0" xr:uid="{00000000-0006-0000-0600-00001A000000}">
      <text>
        <r>
          <rPr>
            <b/>
            <sz val="9"/>
            <color indexed="81"/>
            <rFont val="Tahoma"/>
            <family val="2"/>
          </rPr>
          <t>monik:</t>
        </r>
        <r>
          <rPr>
            <sz val="9"/>
            <color indexed="81"/>
            <rFont val="Tahoma"/>
            <family val="2"/>
          </rPr>
          <t xml:space="preserve">
Cifra en miles de hectáreas</t>
        </r>
      </text>
    </comment>
    <comment ref="D107" authorId="0" shapeId="0" xr:uid="{00000000-0006-0000-0600-00001B000000}">
      <text>
        <r>
          <rPr>
            <b/>
            <sz val="9"/>
            <color indexed="81"/>
            <rFont val="Tahoma"/>
            <family val="2"/>
          </rPr>
          <t>monik:</t>
        </r>
        <r>
          <rPr>
            <sz val="9"/>
            <color indexed="81"/>
            <rFont val="Tahoma"/>
            <family val="2"/>
          </rPr>
          <t xml:space="preserve">
Cifra en miles de hectáreas</t>
        </r>
      </text>
    </comment>
    <comment ref="B112" authorId="0" shapeId="0" xr:uid="{00000000-0006-0000-0600-00001C000000}">
      <text>
        <r>
          <rPr>
            <b/>
            <sz val="9"/>
            <color indexed="81"/>
            <rFont val="Tahoma"/>
            <family val="2"/>
          </rPr>
          <t>monik:</t>
        </r>
        <r>
          <rPr>
            <sz val="9"/>
            <color indexed="81"/>
            <rFont val="Tahoma"/>
            <family val="2"/>
          </rPr>
          <t xml:space="preserve"> Los planes a revisar son:  Plan de acompañamiento para el empleo en el exterior
Plan de marketing territorial
Plan estratégico de coopoeración internacional
Plan departamental de mercados verdes y biocomercio
Plan de acompañamiento integral a las remesas laborales
Plan de negocios internacionales
Plan de promoción turística
Plan de turismo departamental
Plan departamental de biocultura
Plan departamental de prevención y protección DDHH y DIH
Plan estratégico de Desarrollo Rural
Politica pública de discapacidad
Politica pública de equidad de género para la mujer
Politica pública de primera infancia, infancia y adolescencia
Politica pública de juventud
Plan Estratégico Departamental de Ciencia, Tecnología e Innovación 
Plan Regional de Competitividad Quindío
Plan Departamental de Empleo
</t>
        </r>
      </text>
    </comment>
    <comment ref="B116" authorId="0" shapeId="0" xr:uid="{00000000-0006-0000-0600-00001D000000}">
      <text>
        <r>
          <rPr>
            <b/>
            <sz val="9"/>
            <color indexed="81"/>
            <rFont val="Tahoma"/>
            <family val="2"/>
          </rPr>
          <t>monik:</t>
        </r>
        <r>
          <rPr>
            <sz val="9"/>
            <color indexed="81"/>
            <rFont val="Tahoma"/>
            <family val="2"/>
          </rPr>
          <t xml:space="preserve">
</t>
        </r>
        <r>
          <rPr>
            <i/>
            <sz val="9"/>
            <color indexed="81"/>
            <rFont val="Tahoma"/>
            <family val="2"/>
          </rPr>
          <t>FUENTE: MEN Observatorio Laboral para la Educación</t>
        </r>
      </text>
    </comment>
    <comment ref="B117" authorId="0" shapeId="0" xr:uid="{00000000-0006-0000-0600-00001E000000}">
      <text>
        <r>
          <rPr>
            <b/>
            <sz val="9"/>
            <color indexed="81"/>
            <rFont val="Tahoma"/>
            <family val="2"/>
          </rPr>
          <t>monik:</t>
        </r>
        <r>
          <rPr>
            <sz val="9"/>
            <color indexed="81"/>
            <rFont val="Tahoma"/>
            <family val="2"/>
          </rPr>
          <t xml:space="preserve">
Ingeniería, arquitectura, urbanismo y afines (20%) agronomía, veterinaria y afines (3%) </t>
        </r>
        <r>
          <rPr>
            <i/>
            <sz val="9"/>
            <color indexed="81"/>
            <rFont val="Tahoma"/>
            <family val="2"/>
          </rPr>
          <t>FUENTE: MEN Observatorio Laboral para la Educación</t>
        </r>
      </text>
    </comment>
  </commentList>
</comments>
</file>

<file path=xl/sharedStrings.xml><?xml version="1.0" encoding="utf-8"?>
<sst xmlns="http://schemas.openxmlformats.org/spreadsheetml/2006/main" count="3374" uniqueCount="781">
  <si>
    <t>Implementar oportunidades de acceso de servicios en salud, con calidad y en igualdad de oportunidades a la población por enfoque diferencial y de condición especial.</t>
  </si>
  <si>
    <t>Fortalecer el Plan de Alimentación Escolar y el Plan de Seguridad Alimentaria y Nutricional para NNA en condición vulnerable.</t>
  </si>
  <si>
    <t>Implementar oportunidades de acceso de servicios sociales, con calidad y en igualdad de oportunidades a la población Quindiana por enfoque diferencial y de condición especial.</t>
  </si>
  <si>
    <t>Implementar oportunidades de acceso de servicios en vivienda, con calidad y en igualdad de oportunidades a la población Quindiana por enfoque diferencial y de condición especial.</t>
  </si>
  <si>
    <t>Ampliar las coberturas y montos de crédito financiero y servicios complementarios para las MIPYMES.</t>
  </si>
  <si>
    <t>Consolidar las MIPYMES Familiares a través del desarrollo y aseguramiento de capitales.</t>
  </si>
  <si>
    <t>Perfilar los bienes y servicios de los puestos de trabajo en los sectores comercio, turismo y servicios para la diversificación y posicionamiento del turismo nacional e internacional.</t>
  </si>
  <si>
    <t>Fortalecer la cofinanciación de los tres niveles del Estado para aumentar el monto y número de convenios en programas de micro-crédito financiero.</t>
  </si>
  <si>
    <t>Integrar todas las Instituciones para activar las rutas de protección e intervención en familias desplazadas, víctimas del conflicto armado y víctimas de grupos armados ilegales.</t>
  </si>
  <si>
    <t>Adecuar los ambientes físicos de las instituciones educativas para potenciar las capacidades cognitivas, afectivas y motrices de los niños, niñas, adolescentes y jóvenes.</t>
  </si>
  <si>
    <t>Ampliar las coberturas, acceso y permanencia en educación técnica, tecnológica y superior, acorde a las necesidades del mercado laboral.</t>
  </si>
  <si>
    <t>Cualificar la formación docente y por enfoque diferencial para fortalecer las vocaciones técnicas y tecnológicas basadas en competencias laborales.</t>
  </si>
  <si>
    <t xml:space="preserve">Incorporar procesos de formación inclusivos en la primera infancia con aprestamiento y adopción de las TIC´s y el bilingüismo. </t>
  </si>
  <si>
    <t>Cerrar la brecha entre proyectos formulados y proyectos avalados a través del Fondo Emprender que administra el SENA.</t>
  </si>
  <si>
    <t>Crear un fondo de capital semilla impulsado por los Gobiernos locales, departamental y nacional e Instituciones, que financie iniciativas de negocio y proyectos emprendedores de asociaciones y organizaciones de poblaciones vulnerables.</t>
  </si>
  <si>
    <t>Aumentar la formación en emprendimiento, empresarismo y asociatividad a los estudiantes y aprendices de educación media, técnica, tecnológica y profesional.</t>
  </si>
  <si>
    <t>Incrementar las oportunidades de inclusión laboral a mujeres cabeza de hogar, jóvenes y familias en condición vulnerable.</t>
  </si>
  <si>
    <t>Incentivar y aumentar las coberturas de los programas de subsidios e incentivos de Familias en Acción, Jóvenes en Acción, Mujeres Ahorradoras y demás incentivos del programa  Ingreso Social del DPS.</t>
  </si>
  <si>
    <t>Acompañar integralmente la ejecución de proyectos productivos para Familias en condición de pobreza.</t>
  </si>
  <si>
    <t>Ampliar el número de Unidades Agrícolas Familiares (UAF) para la ejecución y fortalecimiento de proyectos productivos que generen capital.</t>
  </si>
  <si>
    <t>Aumentar la generación de proyectos con cofinanciación de organismos de cooperación internacional para la reintegración social y productiva de población por enfoque étnico, diferencial y en condición de pobreza y pobreza extrema.</t>
  </si>
  <si>
    <t>Incrementar las oportunidades de inclusión en el mercado laboral de jóvenes egresados y PEA profesional para reducir la tasa de subempleados.</t>
  </si>
  <si>
    <t xml:space="preserve">Mantener y fortalecer los programas de apoyo al ingreso del caficultor PIC, de Competitividad, y Permanencia Sostenibilidad y Futuro PSF en cafetales. </t>
  </si>
  <si>
    <t>Fortalecer los agronegocios y agriculturas familiares de los cultivos permanentes (plátano, cítricos, entre otros) y cultivos transitorios que representen mayor producción industrial y personal ocupado.</t>
  </si>
  <si>
    <t>Aumentar la tasa de participación en personal ocupado del sector comercio, hoteles y restaurantes.</t>
  </si>
  <si>
    <t>Destacar incentivos tributarios para las PYMES y Empresas con el fin de atraer nuevos aliados comerciales internos y externos para incentivar la generación de empleo y la productividad de la economía del departamento.</t>
  </si>
  <si>
    <t>Perfilar la Red de Prestadores de Servicio de Empleo, que oferta personal a ser contratado por las empresas con el fin de mejorar y aumentar las oportunidades de trabajo.</t>
  </si>
  <si>
    <t>Aumentar la tasa de formalización de las MIPYMES para garantizar los márgenes de sostenibilidad y desarrollo a escala.</t>
  </si>
  <si>
    <t>Incluir en la Agenda de Desarrollo Regional un proyecto de investigación que analice las capacidades innovadoras de la región, las capacidades endógenas y el mercado laboral para aumentar la capacidad productiva y competitiva.</t>
  </si>
  <si>
    <t xml:space="preserve">Fomentar las condiciones de trabajo decente y digno para la protección de los trabajadores. </t>
  </si>
  <si>
    <t>Elevar los márgenes de rentabilidad de las MIPYMES para aumentar los márgenes de sostenibilidad y productividad.</t>
  </si>
  <si>
    <t>ACCIONES</t>
  </si>
  <si>
    <t>Priorizar el acceso y permanencia al sistema educativo de los NNA y Jóvenes por enfoque diferencial y en condición especial, con criterios de cobertura y calidad</t>
  </si>
  <si>
    <t>Ampliar el número de subsidios integrales de Tierras para Familias por enfoque étnico y en  condición de pobreza y pobreza extrema, y víctimas del desplazamiento forzado.</t>
  </si>
  <si>
    <t>Garantizar la formación y el desarrollo de habilidades artísticas y culturales en niños, niñas y adolescentes con enfoque diferencial y por condición especial.</t>
  </si>
  <si>
    <t>Aumentar y estimular el desarrollo de capacidades deportivas y recreativas en niños, niñas y adolescentes con enfoque diferencial y por condición especial.</t>
  </si>
  <si>
    <t>INDICADORES</t>
  </si>
  <si>
    <t>LINEA BASE</t>
  </si>
  <si>
    <t>Tasa de IPS y ESE con servicios integrales de salud y POS.</t>
  </si>
  <si>
    <t>Tasa de Afiliación al SGSS  por regimen contributivo, subsidiado y de excepción</t>
  </si>
  <si>
    <t>No. de municipios con programas mpales de fomento y protección de patrones alimentarios</t>
  </si>
  <si>
    <t>ND</t>
  </si>
  <si>
    <t>No de NNA con el copago de almuerzos garantizados</t>
  </si>
  <si>
    <t>Tasa de cobertura neta básica secundaria</t>
  </si>
  <si>
    <t>79,17% (Fuente: MEN Sistema Integrado de Matrícula, SIMAT)</t>
  </si>
  <si>
    <t>&gt;90%</t>
  </si>
  <si>
    <t>Tasa de cobertura neta media vocacional</t>
  </si>
  <si>
    <t>46,59% (Fuente: MEN Sistema Integrado de Matrícula, SIMAT)</t>
  </si>
  <si>
    <t>&gt;55%</t>
  </si>
  <si>
    <t>No de Mpios con programa de etno-educación implementado</t>
  </si>
  <si>
    <t>Tasa de cobertura en los 3 niveles</t>
  </si>
  <si>
    <t>4PP x encima de la linea base identificada.</t>
  </si>
  <si>
    <t>Tasa de Instituciones educativas con PEI  ajustado al contexto local y mercado laboral.</t>
  </si>
  <si>
    <t>No. de Mpios con Plan de Formación y Capacitación Docente en competencias laborales.</t>
  </si>
  <si>
    <t>No de Planes de Formación y Capacitación en TIC´s y bilinguismo ejecutados en los 12 mpios.</t>
  </si>
  <si>
    <t xml:space="preserve">Tasa de participación estudiantil con formación en E-E-A </t>
  </si>
  <si>
    <t xml:space="preserve">Tasa de participación estudiantil con aprendices en E-E-A </t>
  </si>
  <si>
    <t>No. de escuelas de formación artística y salas concertadas en el dpto del Quindío</t>
  </si>
  <si>
    <t>No. de escuelas de formación deportiva con proyección de reserva deportiva</t>
  </si>
  <si>
    <t>Tasa de participación de población vulnerable con subsidios de vivienda.</t>
  </si>
  <si>
    <t>3 PP x encima de la linea base</t>
  </si>
  <si>
    <t>Programa de acceso a tierras y riego con relevo generacional para las familias Quindianas por enfoque diferencial y en condición especial</t>
  </si>
  <si>
    <t>No. de sedes beneficiadas con nuevos y mejores espacios.</t>
  </si>
  <si>
    <t>Tasa de cobertura en población vulnerable beneficiada</t>
  </si>
  <si>
    <t>&gt;75%</t>
  </si>
  <si>
    <t>Aumentar el indice de cofinanciacion del Gobierno Nacional a través del ajuste en el procedimiento para acceder a los recursos.</t>
  </si>
  <si>
    <t>No de Familias fortalecidas</t>
  </si>
  <si>
    <t>Tasa de Asociaciones beneficiadas</t>
  </si>
  <si>
    <t>5PP x encima de la linea base identificada</t>
  </si>
  <si>
    <t>&gt;80%</t>
  </si>
  <si>
    <t>Indice de cofinanciación del orden nacional</t>
  </si>
  <si>
    <t>Promedio de Instituciones integradas</t>
  </si>
  <si>
    <t>ESTRATEGIAS</t>
  </si>
  <si>
    <t>Programas productivos, programas de bancarización y ahorro, fortalecidos</t>
  </si>
  <si>
    <t>60% de los programas identificados  en linea base</t>
  </si>
  <si>
    <t>5 PP x encima de la linea base</t>
  </si>
  <si>
    <t>Coberturas en servicios complementarios</t>
  </si>
  <si>
    <t>Sistema de capitales aplicado en MIPYMES familiares</t>
  </si>
  <si>
    <t>Numero de capitales desarrollados en el modelo</t>
  </si>
  <si>
    <t>70% de las FOA adscritas al programa</t>
  </si>
  <si>
    <t>Tasa de cofinanciación de los 3 niveles de Gobierno</t>
  </si>
  <si>
    <t>Tasa de participación de asociaciones familiares en la cadena de producción.</t>
  </si>
  <si>
    <t>&gt;30% de la linea base identificada</t>
  </si>
  <si>
    <t>Disminución en tasa de desempleo mujeres y jóvenes</t>
  </si>
  <si>
    <t>4PP x debajo de la tasa nacional</t>
  </si>
  <si>
    <t>Disminución en tasa de desempleo mujeres</t>
  </si>
  <si>
    <t>Implementar el programa Enganche Laboral para las familias de UNIDOS.</t>
  </si>
  <si>
    <t>No de Beneficiarios</t>
  </si>
  <si>
    <t>% de proyectos productivos asistidos y acompañados con metodologías flexibles.</t>
  </si>
  <si>
    <t>Trimestre Móvil Dic 2014 - Feb 2015</t>
  </si>
  <si>
    <t>70% de los proyectos aprobados ante el DPS y Gobierno</t>
  </si>
  <si>
    <t>Número de UAF asignadas al departamento</t>
  </si>
  <si>
    <t>4 PP X debajo de la tasa nacional</t>
  </si>
  <si>
    <t>No. de jovenes vinculados con este programa (Ministerio del Trabajo)</t>
  </si>
  <si>
    <t>Tasa de personal ocupado en el sector</t>
  </si>
  <si>
    <t>8 PP X encima de la tasa departamental</t>
  </si>
  <si>
    <t>% de Prestadores de Servicio de Empleo formados para aplicación de perfiles</t>
  </si>
  <si>
    <t>Tasa de formalización de las MIPYMES</t>
  </si>
  <si>
    <t>% de efectivadad de las Mesas Sectoriales para el Quindío</t>
  </si>
  <si>
    <t>No de Condiciones fomentadas en las MIPYMES, y Empresas.</t>
  </si>
  <si>
    <t>Tasa de Cobertura de crédito financiero para las MIPYMES</t>
  </si>
  <si>
    <t>No. de Familias capacitadas y sensibilizadas</t>
  </si>
  <si>
    <t>Unidades de respuesta con margenes de rentabilidad.</t>
  </si>
  <si>
    <t>Ejecutar el Plan Estratégico Departamental de Ciencia, Tecnología e Innovación con marcado énfasis en los componentes de: capacidades departamentales y brechas científicas y tecnológicas.</t>
  </si>
  <si>
    <t>Transversalizar la Política Pública de Generación de Ingresos con las Políticas y Planes Departamentales para el fortalecimiento de capacidades institucionales, mercado laboral y competitividad.</t>
  </si>
  <si>
    <t>Indice de calidad de vida de la población intervenida</t>
  </si>
  <si>
    <t>2 PP x encima de la  linea base DPS</t>
  </si>
  <si>
    <t xml:space="preserve"> &gt;30% </t>
  </si>
  <si>
    <t>Variación positiva porcentual anual de Exportación en café verde</t>
  </si>
  <si>
    <t>41,0% / 2014</t>
  </si>
  <si>
    <t>Tasa de participación regional de Exportación actividad económica CUCI</t>
  </si>
  <si>
    <t>% Puestos de trabajo de los sectores comercio, turismo y servicios perfilados</t>
  </si>
  <si>
    <t>Tasa de participacion en el PIB nacional</t>
  </si>
  <si>
    <t>Fortalecer los sectores agropecuario, subsector café, aguacate, sectores industrial y servicios para elevar la producción de los sectores y participación en el PIB.</t>
  </si>
  <si>
    <t>Tasa de participación PIB sector agropecuario: subsector café y aguacate</t>
  </si>
  <si>
    <t xml:space="preserve">&gt;18% </t>
  </si>
  <si>
    <t>Tasa de participación PIB sector Industria Manufacturera</t>
  </si>
  <si>
    <t xml:space="preserve">=&gt;9% </t>
  </si>
  <si>
    <t>Tasa de participación PIB sector servicios sociales, comunales y personales</t>
  </si>
  <si>
    <t xml:space="preserve">=&gt;25% </t>
  </si>
  <si>
    <t>Tasa de participación PIB sector comercio, restaurantes y hoteles</t>
  </si>
  <si>
    <t>9, 8% y 5,5%</t>
  </si>
  <si>
    <t>% de Proyectos no avalados</t>
  </si>
  <si>
    <t>Fondo creado e implementado</t>
  </si>
  <si>
    <t xml:space="preserve">&gt;70% </t>
  </si>
  <si>
    <t xml:space="preserve">No. de sistemas del MOD con directriz estratégica productiva y competitiva </t>
  </si>
  <si>
    <t>% de proyectos regionales priorizados en los Planes territoriales de asistencia técnica agropecuaria y empresarial</t>
  </si>
  <si>
    <t>Proyectos ejecutados para población vulnerable y financiados con recursos de coopoeración internacional</t>
  </si>
  <si>
    <t>Aumentar el número de transacciones económicas efectuadas entre micros y pequeñas empresas y medianas y grandes empresas para la consolidación económica.</t>
  </si>
  <si>
    <t>Indice de transacciones económicas ejecutadas por rueda de negocios</t>
  </si>
  <si>
    <t xml:space="preserve">=&gt;50% </t>
  </si>
  <si>
    <t>Promedio de hectáreas renovadas</t>
  </si>
  <si>
    <t>= o ˃ 1.PP de la media nacional</t>
  </si>
  <si>
    <t>Area cultivada con Café al 2025</t>
  </si>
  <si>
    <t>˃ 45,0</t>
  </si>
  <si>
    <t>Aumentar el aparato productivo del departamento a través del incremento en la tasa de participación de los 5 productos exportables preferentes (manufacturas de metales, papel, cartón y artículos de papel, manufacturas de minerales no metálicos)</t>
  </si>
  <si>
    <t>Variación positiva porcentual anual de Exportación productos según la clasificación uniforme para el Comercio Internacional (CUCI)</t>
  </si>
  <si>
    <t>% de agronegocios familiares de cultivos permanentes priorizados en los Planes territoriales de asistencia técnica agropecuaria y empresarial</t>
  </si>
  <si>
    <t>% de agronegocios familiares de cultivos transitorios priorizados en los Planes territoriales de asistencia técnica agropecuaria y empresarial</t>
  </si>
  <si>
    <t>Proporción de lineas cumplidas</t>
  </si>
  <si>
    <t>Estimular los negocios familiares industriales de los subsectores que mayor tasa de personal ocupado registran</t>
  </si>
  <si>
    <t>Tasa de personal ocupado subsector muebles.</t>
  </si>
  <si>
    <t>Tasa de personal ocupado subsector otras manufacturas</t>
  </si>
  <si>
    <t xml:space="preserve"> &gt; 2 PP anual</t>
  </si>
  <si>
    <t>Tasa de participación en la región</t>
  </si>
  <si>
    <t>= o ˃ 30%</t>
  </si>
  <si>
    <t>% del consumo turístico receptor sobre la exportación de bienes y servicios.</t>
  </si>
  <si>
    <t xml:space="preserve">Participación aprox 30% sobre la tasa naional </t>
  </si>
  <si>
    <t>= o ˃ 7%</t>
  </si>
  <si>
    <t>Posición nacional en registro de ingresos de extranjeros</t>
  </si>
  <si>
    <t>Pto 12</t>
  </si>
  <si>
    <t>Trafico de vehiculos por peajes (pasajeros terrestres)</t>
  </si>
  <si>
    <t>= o ˃ 6%</t>
  </si>
  <si>
    <t>% de ocupación hotelera</t>
  </si>
  <si>
    <t xml:space="preserve">&gt;60% </t>
  </si>
  <si>
    <t>Fortalecer el Turismo Interior hacia el Quindío</t>
  </si>
  <si>
    <t>Incrementar las oportunidades de promoción turística del Quindío hacia el Exterior</t>
  </si>
  <si>
    <t>Tasa de participación en vuelos (entradas y salidas) nacionales y extranjeros</t>
  </si>
  <si>
    <t xml:space="preserve">Promedio de viajeros extranjeros (entradas y salidas) aeropuerto el edén. </t>
  </si>
  <si>
    <t>&gt;1500</t>
  </si>
  <si>
    <t xml:space="preserve">Promedio de viajeros colombianos (entradas y salidas) aeropuerto el edén. </t>
  </si>
  <si>
    <t xml:space="preserve">&gt;8000 </t>
  </si>
  <si>
    <t>Ejecutar la politica nacional en reforzamiento de la competitividad en Clúster para la región.</t>
  </si>
  <si>
    <t>&gt;80</t>
  </si>
  <si>
    <t>No. de beneficiarios en el IRC para la región (programa de rutas competitivas)</t>
  </si>
  <si>
    <t>% de avance en el Plan Regional de Competitividad Quindío.</t>
  </si>
  <si>
    <t xml:space="preserve">&gt;80% </t>
  </si>
  <si>
    <t>Variación positiva porcentual anual de Balanza Comercial (exportaciones e importaciones)</t>
  </si>
  <si>
    <t>Proyecto de Investigación realizado y socializado.</t>
  </si>
  <si>
    <t>1</t>
  </si>
  <si>
    <t>% de avance en el Plan Estratégico Departamental de Ciencia, Tecnología e Innovación.</t>
  </si>
  <si>
    <t>Promedio Ranking Variables Doing Business</t>
  </si>
  <si>
    <t>Tendencia en (GEP) Proporción de puestos de trabajo generados sobre otras variables.</t>
  </si>
  <si>
    <t>8</t>
  </si>
  <si>
    <t>Mejorar el capital humano de las PYMES a través de la cofinanciación tripartita (Estado-Universidad-Empresa)</t>
  </si>
  <si>
    <t>Razón de personal capacitado (No. de Personas capacitadas / No de PYMES cofinanciadas) x 1000</t>
  </si>
  <si>
    <t xml:space="preserve"> &gt; a linea base eje cafetero</t>
  </si>
  <si>
    <t>% de PYMES con certificación de calidad</t>
  </si>
  <si>
    <t xml:space="preserve"> &gt;65% </t>
  </si>
  <si>
    <t>Tasa de participación de empleos generados / variables indice de competitividad PYME</t>
  </si>
  <si>
    <t>Elevar la tasa de eficiencia del mercado laboral de las PYMES y Empresas a través del incremento en el margen de utilidades</t>
  </si>
  <si>
    <t>Variación positiva anual de rentabilidad / variables indice de competitividad PYME</t>
  </si>
  <si>
    <t>Entre el 15% y 20%</t>
  </si>
  <si>
    <t>Crear sinergias con el sector educativo para fomentar coberturas tecnológicas y profesionales adecuadas a las ofertas ocupacionales del mercado laboral.</t>
  </si>
  <si>
    <t>Tasa Global de Participación</t>
  </si>
  <si>
    <t xml:space="preserve"> &gt; 73%</t>
  </si>
  <si>
    <t>Tasa de Ocupación</t>
  </si>
  <si>
    <t xml:space="preserve"> =&gt; 65%</t>
  </si>
  <si>
    <t>Tasa de Formación Técnica Profesional</t>
  </si>
  <si>
    <t xml:space="preserve"> &gt; 30%</t>
  </si>
  <si>
    <t>Proporción de carreras profesionales acorde a la vocación productiva del departamento.</t>
  </si>
  <si>
    <t xml:space="preserve"> &gt; 50%</t>
  </si>
  <si>
    <t>Indice de Penetración Internet</t>
  </si>
  <si>
    <t xml:space="preserve"> =&gt; 25%</t>
  </si>
  <si>
    <t>Apuestas productivas de los sectores agropecuario, industrial y de servicios, agenciados.</t>
  </si>
  <si>
    <t>&gt; a 3 x cada sector.</t>
  </si>
  <si>
    <t>Indice Departamental de Competitivdad</t>
  </si>
  <si>
    <t xml:space="preserve"> =&gt; 6</t>
  </si>
  <si>
    <t>Observatorios articulados y operando con información en mercado laboral.</t>
  </si>
  <si>
    <t xml:space="preserve">Articular el observatorio socio-económico y el de competitividad e innovación para el acceso a información en tiempo real sobre la generación de ingresos para la toma de decisiones. </t>
  </si>
  <si>
    <t>Número de monitoreos anuales sobre el comportamiento en la generación de ingresos y sus efectos sobre el mercado laboral, el emprendimiento, la productividad y competitividad del Quindío</t>
  </si>
  <si>
    <t>No de Boletines anuales con información económica y social del Departamento conforme a los indicadores implementados por la política pública para la generación de ingresos.</t>
  </si>
  <si>
    <t>Política Pública para la Generación de Ingresos Transversalizada con Políticas y Planes</t>
  </si>
  <si>
    <t>No. de Políticas y Planes revisados y transversalizados con la Política de Ingresos</t>
  </si>
  <si>
    <t>2 PP x debajo de la media nacional SENA</t>
  </si>
  <si>
    <t xml:space="preserve">No. de gestores empresariales vinculados a los proyectos </t>
  </si>
  <si>
    <t>1 PP x debajo del promedio nacional SENA</t>
  </si>
  <si>
    <t>Crecimiento exportador para la Generación de Empleo</t>
  </si>
  <si>
    <t>Aumentar la penetración de Internet en el Quindío para elevar la innovación tecnológica de las PYMES y Empresas</t>
  </si>
  <si>
    <t>Fortalecimiento Institucional y de acceso a la información</t>
  </si>
  <si>
    <t>Fomentar el Turismo del Quindío como destino turístico ante Colombia y el Exterior.</t>
  </si>
  <si>
    <t>Fortalecer la capacidad emprendedora e innovadora del Departamento del Quindío.</t>
  </si>
  <si>
    <t>Posicionar la diversificación y productividad de las MYPES y EMPRESAS para la generación de empleo y de ingresos</t>
  </si>
  <si>
    <t>LINEA ESTRATÉGICA</t>
  </si>
  <si>
    <t>Elevar la tasa de eficiencia global de las PYMES y Empresas a través del incremento en la planta de personal.</t>
  </si>
  <si>
    <t>Desarrollo Institucional</t>
  </si>
  <si>
    <t>Desarrollo Competitivo e Innovador</t>
  </si>
  <si>
    <t>Crecimiento Empresarial y de mercados</t>
  </si>
  <si>
    <t>Evaluar y garantizar el cumplimiento de las lineas de acción contenidas en el Plan Estrategico de Desarrollo Rural Departamental 2013-2023</t>
  </si>
  <si>
    <t>11 estrategias</t>
  </si>
  <si>
    <t>Desarrollo Productivo, Industrial y Exportador</t>
  </si>
  <si>
    <t>Fortalecer los programas productivos, programas de bancarización y ahorro, para el apalancamiento financiero de las MIPYMES.</t>
  </si>
  <si>
    <t>Capacitar y sensibilizar a las Familias en asociatividad familiar y comunitaria con énfasis en acumulación de activos para el bienestar familiar, comunitario y social.</t>
  </si>
  <si>
    <t xml:space="preserve">Promedio Anual de Familias, Organizaciones y Asociaciones con acumulación de activos </t>
  </si>
  <si>
    <t>Promover y crear alianzas con las PYMES y Empresas para la financiación que brinda el Estado en salario y seguridad social a jóvenes que sean vinculados por primera vez.</t>
  </si>
  <si>
    <t>90%</t>
  </si>
  <si>
    <t>Aumentar la efectividad de las mesas sectoriales para el desarrollo del talento humano por competencias laborales acorde al mercado laboral.</t>
  </si>
  <si>
    <t>Vincular a las cadenas productivas y promisorias de la región las poblaciones vulnerables</t>
  </si>
  <si>
    <t>Fortalecer los ejes de generación de ingresos, empleo y emprendimiento de las familias y asociaciones en condición vulnerable a través de la formación en competencias emprendedoras, laborales y productivas</t>
  </si>
  <si>
    <t>Oportunidades para la formalización y la acumulación de activos</t>
  </si>
  <si>
    <t>Desarrollo de Emprendimientos rentables y sostenibles</t>
  </si>
  <si>
    <t>Aumentar el financiamiento para microemprendedores y pequeñas empresas</t>
  </si>
  <si>
    <t>Promoción de oportunidades de empleo con calidad</t>
  </si>
  <si>
    <t>Impulso de la independencia económica de las Familias para la acumulación de activos y el ahorro.</t>
  </si>
  <si>
    <t>Vincular las asociaciones de la población menos favorecida con las actividades económicas de las Medianas Empresas en los puntos de la cadena de valor de la producción.</t>
  </si>
  <si>
    <t>No.de subempleados</t>
  </si>
  <si>
    <t>Impulso al crecimiento financiero a travès de la bancarización y el ahorro</t>
  </si>
  <si>
    <t>Mejoramiento de las MIPYMES</t>
  </si>
  <si>
    <t>Inclusión Laboral</t>
  </si>
  <si>
    <t>Ingresos suficientes y sostenibles</t>
  </si>
  <si>
    <t>Mejorar los programas de nutrición con ofertas complementarias</t>
  </si>
  <si>
    <t>Universalizar con calidad y de manera diferenciada a la población vulnerable el sector salud.</t>
  </si>
  <si>
    <t>Universalizar con calidad y de manera diferenciada a la población vulnerable el sector educación.</t>
  </si>
  <si>
    <t>Fortalecer las vocaciones técnicas, tecnológicas y profesionales basadas en competencias laborales y profesionales</t>
  </si>
  <si>
    <t>Cualificar la educación inicial</t>
  </si>
  <si>
    <t>Fomentar el Emprendimiento y los Grupos Organizados</t>
  </si>
  <si>
    <t>Aumentar la cobertura en capacidades artísticas y culturales</t>
  </si>
  <si>
    <t>Fomentar el Deporte y la Recreación</t>
  </si>
  <si>
    <t>Ampliar la cobertura de Vivienda  con calidad</t>
  </si>
  <si>
    <t>Fortalecer el acceso a Tierras y Riego</t>
  </si>
  <si>
    <t>Mejorar la Infraestructura Educativa para el desarrollo de capacidades</t>
  </si>
  <si>
    <t>Aumentar el acceso a Servicios Sociales</t>
  </si>
  <si>
    <t>Facilitar el acceso y permanencia a los programas de asistencia social.</t>
  </si>
  <si>
    <t>&gt;=60%</t>
  </si>
  <si>
    <t>Fortalecer las rutas para la garantía y restablecimiento de derechos.</t>
  </si>
  <si>
    <t>Generación de Capacidades</t>
  </si>
  <si>
    <t>Servicios Integrales</t>
  </si>
  <si>
    <t>˂ Pto 7</t>
  </si>
  <si>
    <t>=˂ 3</t>
  </si>
  <si>
    <t>˂ 25%</t>
  </si>
  <si>
    <t>Variación positivaanual ˃80%</t>
  </si>
  <si>
    <t>PROGRAMA PLAN DE DESARROLLO 2012-2015</t>
  </si>
  <si>
    <t>PLAN DE ACCIÓN POLÍTICA GENERACIÓN DE INGRESOS 2015-2025</t>
  </si>
  <si>
    <t>OBSERVACIONES</t>
  </si>
  <si>
    <t>PROGRAMA PRESUPUESTAL</t>
  </si>
  <si>
    <t>PRODUCTO</t>
  </si>
  <si>
    <t>INDICADOR PRODUCTO</t>
  </si>
  <si>
    <t>PROGRAMADO</t>
  </si>
  <si>
    <t>EJECUTADO</t>
  </si>
  <si>
    <t>% CUMPLIMIENTO</t>
  </si>
  <si>
    <t>Prestación de servicios de salud. "Tú y yo con servicios de salud"</t>
  </si>
  <si>
    <t>Servicio de asistencia técnica a Instituciones Prestadoras de Servicios de salud</t>
  </si>
  <si>
    <t>Instituciones Prestadoras de Servicios de salud asistidas técnicamente</t>
  </si>
  <si>
    <t>Salud Publica, "Tu y Yo con salud de calidad"</t>
  </si>
  <si>
    <t>Servicio de promoción de afiliaciones al régimen contributivo del Sistema General de Seguridad Social de las personas con capacidad de pago</t>
  </si>
  <si>
    <t>Personas con capacidad de pago afiliadas</t>
  </si>
  <si>
    <t>Calidad, cobertura y fortalecimiento de la educación inicial, prescolar, básica y media." Tú y yo con educación y de calidad"</t>
  </si>
  <si>
    <t>Servicio de apoyo a la permanencia con alimentación escolar</t>
  </si>
  <si>
    <t>Beneficiarios de la alimentación escolar</t>
  </si>
  <si>
    <t>Promoción y acceso efectivo a procesos culturales y artísticos. "Tú y yo somos cultura Quindiana"</t>
  </si>
  <si>
    <t>Servicio de educación informal en áreas artísticas y culturales</t>
  </si>
  <si>
    <t>Personas capacitadas</t>
  </si>
  <si>
    <t>Fomento a la recreación, la actividad física y el deporte. "Tú y yo en la recreación y el deporte"</t>
  </si>
  <si>
    <t>Servicio de Escuelas Deportivas</t>
  </si>
  <si>
    <t>Municipios con Escuelas Deportivas</t>
  </si>
  <si>
    <t>Territorio, Ambiente y Desarrollo Sostenible</t>
  </si>
  <si>
    <t>Acceso a soluciones de vivienda. "Tú y yo con vivienda digna"</t>
  </si>
  <si>
    <t>Viviendas de Interés Prioritario urbanas construidas</t>
  </si>
  <si>
    <t>Atención, asistencia y reparación integral a las víctimas. "Tú y yo con reparación integral"</t>
  </si>
  <si>
    <t>Servicio de accesibilidad a contenidos web para fines pedagógicos</t>
  </si>
  <si>
    <t>Establecimientos educativos conectados a internet</t>
  </si>
  <si>
    <t>Servicios educativos de promoción del bilingüismo</t>
  </si>
  <si>
    <t>Estudiantes beneficiados con estrategias de promoción del bilingüismo</t>
  </si>
  <si>
    <t>Servicio educativo de promoción del bilingüismo para docentes</t>
  </si>
  <si>
    <t>Docentes beneficiados con estrategias de promoción del bilingüismo</t>
  </si>
  <si>
    <t>Inclusión Social y Equidad</t>
  </si>
  <si>
    <t xml:space="preserve">2020 (FÍSICA) </t>
  </si>
  <si>
    <t xml:space="preserve">2020 (ECONÓMICA) </t>
  </si>
  <si>
    <t>2021 (FÍSICA)</t>
  </si>
  <si>
    <t>2021 (ECONÓMICA)</t>
  </si>
  <si>
    <t>PLAN DE ACCIÓN POLÍTICA GENERACIÓN DE INGRESOS  2015-2025</t>
  </si>
  <si>
    <t>RESPONSABLES</t>
  </si>
  <si>
    <t>Gobernación - Secretaría de Salud</t>
  </si>
  <si>
    <t>Se asistieron 35 Instituciones Prestadoras de Servicios de salud  técnicamente. Se realizaron acciones para catorce (14) ESE, prestando apoyo en el proceso de captura, consolidación y validación para el análisis de la información para ser reportada mediante la plataforma SIHO del Ministerio de Salud y Protección Social, así mismo la asitencia técnica por parte de la Secretaría a las catorce (14) ESE del departamento. Se han realizado visitas de seguimiento, de Inspeccion y vigilancia de la informacion financiera reportada en la plataforma SIHO a corte del  tercer y cuarto trimestre. Asistencia técnica en los aspectos relacionados con la circular 030 a las IPS del Departamento del Quindío.  Además de lo anterior se han brindado asistencias acerca del tema de la afiliación por oficio y el Sistema de Afiliación Transaccional - SAT en las ESES del Departamento del Quindío.</t>
  </si>
  <si>
    <t xml:space="preserve">Durante el período enero - diciembre se realizaron diferentes acciones de promoción, apoyando el seguimiento en las afiliaciones al régimen contributivo, de las personas con capacidad de pago. Las parsonas con capacidad de pago afiliadas durante este periodo del 2021 fueron 21,885  lo que muestra que durante este período hubo un proceso de reactivación económica que permitió que más personas consiguieran un empleo formal y un mayor número de personas independientes obtuvieron ingresos para pagar su propia seguridad social.  Posiblemente también hay personas que realizaron su proceso de movilidad del Régimen Subsidiado al Regimen Contributivo al adquirir condiciones para cotizar al SGSS.
Se debe tener en cuenta que actualmente con base en las cifras del Ministerio de Salud y Proteccion Social, el Quindío tiene una cobertura en aseguramiento del 100%, por lo cual es normal que cuando un régimen presenta incrementos el otro presente disminución en el numero de afiliados.
Los datos fueron tomados de la pagina del Ministerio de Salud y Protección social, cifras de aseguramiento en salud con corte a diciembre del 2021. </t>
  </si>
  <si>
    <t>Campañas de gestión del riesgo para temas de consumo, aprovechamiento biológico, calidad e inocuidad de los alimentos implementadas</t>
  </si>
  <si>
    <t>Servicio de gestión del riesgo para temas de consumo, aprovechamiento biológico, calidad e inocuidad de los alimentos.</t>
  </si>
  <si>
    <t xml:space="preserve">Gobernación - Secretaría de Salud </t>
  </si>
  <si>
    <t>Gobernación - Secretaría de Educación</t>
  </si>
  <si>
    <t>Se han realizado las acciones de Inspección, Vigilancia y Control en el sector  gastronómico que agrupa establecimientos como restaurantes tradicionales, comidas rápidas, asaderos, panaderías, cafeterías, tiendas, supermercados  entre otros; también se ha realizado la vigilancia de las entregas de alimentos del programa de alimentación escolar PAE, igualmente se ha intervenido y fortalecido la vigilancia de Expendios de  Carnes y se ha complementado con operativos de Control de Ilegalidad en acompañamiento a la Policía Nacional con resultados positivos en la incautación de aproximadamente 600 kg de carne. Se atendieron todos los PQRS relacionados con quejas sanitarias, emisión de Conceptos Sanitarios para establecimientos y vehículos, también se realiza el muestreo de alimentos acorde a capacidad del LDSP, se realizan actividades de Información, Educación y Comunicación en temas relacionados con el cumplimiento normativo en especial sobre las condiciones sanitarias de los establecimientos, cumplimiento de rotulado, permisos sanitarios para programas sociales del estado ICBF, PAE. Además, se sigue en la implementación del aplicativo y sistema de información y archivo.</t>
  </si>
  <si>
    <t>Se dió cumplimiento a la meta de servicio de apoyo a la permanencia con alimentación escolar PAE, así:  Alimentación Escolar en CASA, a través de la  contratación del servicio  con  un Operador, beneficiándose 30.730 estudiantes con las estrategias de permanencia de la educación formal implementadas en las Instituciones Educativas de los 11 municipios. Este proceso con la modalidad transitoria Ración para Preparar en Casa (RPC) , consiste en: "En una canasta básica de alimentos equivalentes a un tiempo de comida al día por un mes. esto se debió a la no presencialidad de estudiantes en las Instituciones Educativas Oficiales.
Para finalizar el calendario escolar se hizo un proceso de licitación y se contrató un operador por un periodo de 30 días calendario escolar y se cambió la modalidad del complemento alimentario, por lo anterior se inició la entrega   el día 26 de octubre y se finalizó el día 26 de noviembre de 2021. La entrega del complemento alimentario industrializado, se hizó diariamente en cada Institución Educativa y directamente a cada estudiante, beneficiando a los mismos 30.730 Estudiantes.</t>
  </si>
  <si>
    <t>Personas beneficiarias de estrategias de permanencia</t>
  </si>
  <si>
    <t>Servicio de fomento para la permanencia en programas de educación formal</t>
  </si>
  <si>
    <t>La meta de personas beneficiarias de estrategias de permanencia se ejecutó a través de:
* La participación en la estrategia de comunicaciones y plan de medios, con fines de divulgar en el sector educación (Estudiantes Matriculados), la oferta educativa desde la Secretaría de Educación Departamental para los niños, niñas, adolescentes, jóvenes y adultos en los 11 municipios del Departamento del Quindío.
Así mismo la Secretaría de Educación a través de gestión (Aportes Patronales Ley 21 de 1982 - Ley 633 de 2000) - Decreto 1729 de 2008), firma el convenio de asociación para el desarrollo del programa jornada escolar complementaria entre el Departamento del Quindío y la Caja de Compensación Familiar de Fenalco Comfenalco Quindío; convenio que tiene como finalidad el acompañamiento pedagógico a la jornada escolar complementaria en las modalidades de Ciencia y Tecnología - Escuelas Deportivas/Actividad Física - Formación Artística y Cultural - Plan Nacional de Lectura. 
Beneficiando a la fecha a 9.000 niños matriculados en los grados sexto - séptimo - octavo - noveno de las 54 Instituciones Educativas Oficiales de la ETC Quindío.
Con la campaña MI COLEGIO ENTORNO SEGURO, DE REGRESO A CLASE.  Se promueve desde la oficina la gestora social y la secretaría educación departamental una estrategia que permita afianzar la confianza en los estudiantes, padres de familia, docentes y directivos docentes de las 54 instituciones educativas del departamento del Quindío, en torno al regreso a la presencialidad.  La campaña tuvo un lanzamiento en un espacio académico, con autoridades especializadas en la materia para referirse a asuntos de naturaleza de salud mental, emocional y psicológica a fin de identificar posibles trastornos o enfermedades ocasionadas por el confinamiento de los estudiantes y de esta manera concientizar a toda la comunidad educativa de la importancia del retorno a las clases de manera presencial, no sólo desde lo pedagógico sino también desde lo psicológico y lo emocional. A través de tomas a las diferentes instituciones educativas se promovieron los Espacios en torno al respeto, confianza, amor y sobre todo la satisfacción del regreso a clases, se hizo presencia en 13 instituciones educativas De todo el departamento alcanzando así la participación de cerca de 4000 estudiantes.</t>
  </si>
  <si>
    <t>Estudiantes vinculados a procesos de orientación vocacional</t>
  </si>
  <si>
    <t>Servicio de orientación vocacional</t>
  </si>
  <si>
    <t>Para identificar los estudiantes vinculados a procesos de orientación vocacional, se realizó cuadro diagnóstico como etapa inicial de las instituciones educativas con media técnica y sus respectivos actos administrativos para la ejecución de las actividades direccionadas a las charlas de orientación vocacional.  Se elaboró Test de Orientación Vocacional Ocupacional “CHASIDE” el cual fue aplicado en el segundo semestre de 2021 a los estudiantes de los grados décimo y once de las Instituciones Educativas del Departamento del Quindío, con el fin de evaluar el perfil vocacional de los estudiantes y poderlos orientar para iniciar su proceso de tránsito a la Educación Superior.
Con corte a 31 de diciembre de 2021, se aplicó nuevamente el TEST CHASIDE a las Instituciones Educativas del Departamento del Quindío, por medio de un formulario virtual creado por la Secretaria de Educación con el objetivo de realizar análisis frente a la orientación vocacional de acuerdo con los intereses y preferencias de los estudiantes, además de facilitar la toma de decisiones de acuerdo a las aptitudes y habilidades de los estudiantes.  Algunas Instituciones Educativas aplicaron el TEST de forma presencial.
La prueba fue aplicada a 4,934 estudiantes de grados octavo, noveno, décimo y once, proceso que fue acompañado por los Docentes Orientadores de cada una de las Instituciones Educativas.</t>
  </si>
  <si>
    <t>Gobernación - Secretaría de Cultura</t>
  </si>
  <si>
    <t>Se han capacitado  6819 personas  en servicios de educación informal en áreas artísticas y culturales en el Departamento, así: a) Se Realizó capacitación de Economía Naranja con los delegados de las Casas de la Cultura del Departamento donde asistieron 9 personas.  b) Se capacitó con el  convenio SENA, el curso de " Estructuración de proyectos" con 46 capacitados aprobados  ,"Fotografía de Producto"  con  30 formadas  y "Comunicación del Diseño “con 20 personas formadas  .c) Se realizaron talleres de formación con los artesanos "Tu y yo Tejiendo Identidad" para la población en general  en las instalaciones de la Gobernación de Macramé y Arcilla y asistieron 139 personas. d) Se  formaron con el programa de formación en áreas artísticas en los 11 municipios del departamento en las casas de la cultura (música, teatro, danza, artes plásticas) en el cual se formaron a  6158  personas capacitadas en la modaidad de seminarios. e) Formación de "política pública y ciudadana para la cultura " dirigida al concejo departamental de cultura, 4 personas capacitadas presencialmente y 6  virtuales. f) Como actividades de formación informal cultural del trabajo realizado desde la red Deparmental de bibliotecas contamos con 260 formadas en diversos. j)  Se dieron 4 talleres  de " formación " La Trova como patrimonio cultural"  a los municipios córdoba, pijao, Quimbaya, Montenegro y Circasia con 43 personas. k) Se realizó conversatorio para conocer más sobre el Patrimonio Arqueológico y sus componentes de protección y cuidado. l) Se realizó capacitación a 8 personas en legislación, a los integrantes del Consejo Departamental en lo referente a la Ordenanza 013 del 2015 y Decreto 1003 del 29 de noviembre de 2016, m) Se dieron 76 talleres entre los proyectos ganadores de concertación departamental en diferentes temas de formacion artística. n) Se desarrollaron  20 talleres con la  cofinanciación de los proyectos ganadores de concertación nacional.</t>
  </si>
  <si>
    <t>Cupos de educación formal ofertados</t>
  </si>
  <si>
    <t>Servicio de educación formal al sector artístico y cultural</t>
  </si>
  <si>
    <t>Se continúa  a la espera de la aprobación por parte del Ministerio de Educación, de la extensión de la Universidad de Antioquia para enseñar en el departamento del Quindío.</t>
  </si>
  <si>
    <t>Gobernación - Indeportes</t>
  </si>
  <si>
    <t>Durante la vigencia 2021 se cumplió con  la meta de prestar servicios de Escuelas Deportivas en los 12 municipios del Departamento, mediante el programa ESCUELAS DEPORTIVAS PARA TODOS, de los cuales 10 fueron con recursos del Ministerio y 2 con recursos del Instituto. Por una parte se ejecutó el  convenio COID 718 firmado con el Ministerio del Deporte, impactando 10 municipios (sexta categoría) Buenavista,  Salento,  Filandia,  Génova,  la Tebaida,  Quimbaya,  Montenegro,  Pijao,  Circasia y  Córdoba, donde se realizó un cambio en la cual sale la disciplina de karate, incluyendo el deporte de atletismo en el Municipio de Córdoba.
Los formadores realizaron la socialización de este programa con los coordinadores de deporte Municipal, juntas de acción comunal, resguardos indígenas, entre otras comunidades con el fin de convocar los niños (as) y adolescentes  en edades de 6 a 12 años, cumpliendo con 16 horas de trabajo de acuerdo con el deporte y Municipio asignado, 4 sesiones de 90 minutos, cada sesión de lunes a sábado  con cada grupo.  El total de niños beneficiados es de 400.
Los formadores terminaron realizando un festival deportivo con los niños de las escuelas deportivas en cada Municipio.
Adicional se impactaron los municipios de Armenia y Calarcá con monitores de escuela deportiva, los cuales se contrataron a través de recursos propios"</t>
  </si>
  <si>
    <t>Viviendas de Interés Prioritario urbanas mejoradas</t>
  </si>
  <si>
    <t>Gobernación - Proyecta</t>
  </si>
  <si>
    <t>Se realizaron la planificación y estudios previos para la ejecución y cumplimiento de la meta propuesta.</t>
  </si>
  <si>
    <t>Se realizaron la planificación y estudios previos para la ejecución y cumplimiento de la meta propuesta.
A través del convenio No. 002 de 2021 celebrado con el municipio de Quimbaya se esta realizando la construcción de 16 viviendas de interés prioritario, las cuales no se alcanzaron a entregar en esta vigencia.</t>
  </si>
  <si>
    <t>Personas víctimas con ayuda humanitaria</t>
  </si>
  <si>
    <t>Servicio de ayuda y atención humanitaria</t>
  </si>
  <si>
    <t>Gobernación - Secretaría del Interior</t>
  </si>
  <si>
    <t>Para el cumplimiento de la meta de producto se llevaron a cabo las siguientes acciones:
* Implementación de la herramienta HGL (Herramienta de Gestión Local): Es una herramienta que proporciona el Ministerio del Interior a las entidades territoriales (Departamentos y Municipios). 
* Se prestó asistencia técnica a los municipios del Departamento del Quindío para activar y utilizar herramienta. En esta herramienta se cruza la información de las víctimas del conflicto armando que solicitan atención a los municipios y el Departamento.
* Se participó en la compra de elementos de bodega para la entrega de ayudas humanitarias, como kit de aseo, kit de cocina y cobijas.
Lo anterior permitió realizar entrega de ayudas humanitarias inmediatas y en especie a 96 personas de los municipios de Quimbaya y Calarcá y familias indígenas del cabildo indígena embera cativo barrio Miraflores de la ciudad de Armenia. Estas ayudas se entregaron en los municipios de Quimbaya y Calarcá y consistieron en kit de aseo, kit de cocina, y cobijas.</t>
  </si>
  <si>
    <t>Instituciones educativas fortalecidas en competencias comunicativas en un segundo idioma</t>
  </si>
  <si>
    <t>Servicio educativos de promoción del bilingüismo</t>
  </si>
  <si>
    <t>4.760 estudiantes de grados 5 y 9 beneficiados con estrategias de promoción de bilinguismo, a través de la adquisición de material pedagógico, buscando fortalecer los procesos de enseñanza y aprendizaje. Esta adquisición de material se entregó en las siguientes IE: CALARCÁ (Antonio Nariño, Baudilio Montoya, general Santander, instituto Calarcá, Jhon f Kennedy, Rafael Uribe Uribe, robledo, Román maría valencia, ciudadela san Bernardo, san Rafael, segundo Henao, instituto tecnológico), CIRCASIA (Henry Marín  granada), CÓRDOBA (José María Córdoba), FILANDIA (Sagrado corazón de Jesús, San José), GÉNOVA (Instituto Génova, San Vicente de Paul), LA TEBAIDA (Antonio Nariño, Gabriela Mistral, Instituto Tebaida, La Popa, Luis Arango Cardona, Pedacito de Cielo, Santa Teresita), MONTENEGRO (Instituto Montenegro, Jesús Maestro, Los Fundadores, Marco Fidel Suárez), PIJAO (Instituto Pijao, La Mariela, Santa Teresita), QUIMBAYA (Ramón Mesa Londoño, Instituto Quimbaya, Mercadotecnia María Inmaculada, Naranjal, Policarpa Salavarrieta, Simón Bolívar), SALENTO (Boquía).</t>
  </si>
  <si>
    <t>La meta Servicios Educativos de Promoción del Bilingüismo - Instituciones educativas fortalecidas en competencias comunicativas en un segundo idioma; la Dirección de Calidad Educativa se encuentra en la formulación y revisión de diferentes procesos para la adquisición de material pedagógico, mobiliario escolar, herramientas tecnológicas, entre otras, para las 54 Instituciones Educativas Oficiales del Departamento; Así mismo se encuentran en procesos de transferencia (Solicitud Registros Presupuestales) a la Alcadia del Municipio de Circasia con el fin de apoyar la lectura y escritura de cuentos en castellano e inglés; con el fin de fortalecer las competencias comunicativas en bilingüismo.
En el marco de las estrategias de promoción del bilingüismo para los estudiantes matriculados en las 54 Instituciones Educativas Oficiales del Departamento del Quindío tenemos que, dentro de las transferencias de recursos realizadas mediante resolución, la Secretaría de Educación Departamental aprueban y ejecutan transferencia  a 54 Instituciones Educativas (I.E. Santa María Goretti - Montenegro, I.E. Jhon F. Kennedy y I.E. Segundo Henao - Calarcá, I.E. Pedacito de Cielo - La Tebaida, como respuesta a la solicitud realizada por los rectores(as) de dichas Instituciones. Esto con el fin de adquirir material didáctico para fortalecer el bilingüismo en el marco del mejoramiento de la calidad educativa.</t>
  </si>
  <si>
    <t>153 docentes beneficiados con estrategias de bilinguismo de la siguiente manera: Capacitación y asesoría técnica en el Conversatorio "Let's talk about the Coffe Cultural Landscape" con la participación de 26 docentes de las IEs oficiales del departamento. Asistencia técnica en el uso y apropiación de materiales didácticos para la enseñanza del inglés en básica primaria con la participación de 16 docentes de Instituciones educativas oficiales del departamento. Jornada de formación y/o capacitación en metodología para la enseñanza del inglés a cargo de la Fundación Universitaria Internacional la RIOJA (UNIR), beneficiando a 111 docentes de IEs oficiales del Departamento.</t>
  </si>
  <si>
    <t>Instituciones educativas qué participan en programas que fomentan la cultura de la Ciencia, la Tecnología y la Innovación fortalecidas</t>
  </si>
  <si>
    <t>Servicio para el fortalecimiento de capacidades institucionales para el fomento de vocación científica</t>
  </si>
  <si>
    <t>24 Instituciones Educativas qué participaron en programa que fomentan la Cultura, la Tecnología y la Innovación; esto mediante procesos de formación docente – SEMINARIO en "Fortalecimiento de las Capacidades Institucionales para el fomento de la Educación Científica": I.E. ANTONIO NARIÑO – Mun. Calarcá, I.E. BAUDILIO MONTOYA – Mun. Calarcá, I.E. JESUS MARIA MORALES – Mun. Calarcá, I.E. ROMÁN MARÍA VALENCIA – Mun. Calarcá, I.E. SAN RAFAEL – Mun. Calarcá, I.E. SEGUNDO HENAO – Mun. Calarcá, I.E. INSTITUTO TECNOLÓGICO – Mun. Calarcá, I.E. SAN JOSÉ – Mun. Circasia, I.E. FRANCISCO MIRANDA – Mun. Filandia, I.E. SAGRADO CORAZÓN DE JESÚS – Mun. Filandia, I.E. INSTITUTO GÉNOVA – Mun. Génova, I.E. INSTITUTO TEBAIDA – Mun. La Tebaida, I.E. LA POPA – Mun. La Tebaida, I.E. SANTA TERESITA – Mun. La Tebaida, I.E. GENERAL SANTANDER – Mun. Montenegro, I.E. INSTITUTO MONTENEGRO – Mun. Montenegro, I.E. LOS FUNDADORES – Mun. Montenegro, I.E. MARCO FIDEL SUÁREZ – Mun. Montenegro, I.E. INSTITUTO PIJAO – Mun. Pijao, I.E. LA MARIELA – Mun. Pijao, I.E. INSTITUTO QUIMBAYA – Mun. Quimbaya, I.E. MERCADOTECNIA MARÍA INMACULADA – Mun. Quimbaya, I.E. RAMÓN MESSA LONDOÑO – Mun. Quimbaya, I.E. BOQUÍA – Mun. Salento.</t>
  </si>
  <si>
    <t>Estudiantes con acceso a contenidos web en el establecimiento educativo</t>
  </si>
  <si>
    <t xml:space="preserve">
Para la meta de servicio de accesibilidad a contenidos web para fines pedagógicos, se celebró contrato de prestación de servicios profesionales, donde se establecieron obligaciones relacionadas con asistencia técnica y profesional a las 54 Instituciones educativas para la ejecución del proyecto de conectividad, al igual que realizar diagnósticos técnicos, actualizaciones y pruebas de configuración a equipos e infraestructura Wifi de las instituciones educativas, para la operación de la infraestructura de red y el funcionamiento de la plataforma educativa, con el fin de que los docentes y estudiantes cuenten efectivamente con el acceso a contenidos web educativos como un recurso para fortalecer sus prácticas educativas, beneficiándose más de 8000 estudiantes.</t>
  </si>
  <si>
    <t xml:space="preserve">Para la meta de servicio  de accesibilidad a contenidos web para fines pedagógicos, C) El MEN promueve la apropiación de las TIC en el sector educativo público; así, ha incluido en el PNDE 2016-2026, el 6°Desafío Estratégico con el objetivo "Impulsar el uso pertinente, pedagógico y generalizado de las nuevas y diversas tecnologías para apoyar la enseñanza, la construcción de conocimiento, el aprendizaje, la investigación y la innovación, fortaleciendo el desarrollo para la vida”, con el lineamiento estratégico “Formar a los maestros en el uso pedagógico de las diversas tecnologías y orientarlos para poder aprovechar la capacidad de estas herramientas en el aprendizaje continuo. Esto permitirá incorporar las TIC y diversas tecnologías y estrategias como instrumentos hábiles en los procesos de enseñanza-aprendizaje y no como finalidades. En este sentido, se continúa fortaleciendo el servicio de conectividad educativa para apoyar los 150 establecimientos educativos del departamento del Quindío. </t>
  </si>
  <si>
    <t>Estrategias o programas de  fomento para  acceso y  permanencia a la educación superior o terciaria implementados</t>
  </si>
  <si>
    <t>Servicio de apoyo para el acceso y la permanencia a la educación superior o terciaria</t>
  </si>
  <si>
    <t>Se ejecutaron 2 estrategias o programas de fomento para el acceso y la permanencia a la educación superior o terciaria, así:
• Programa de Fondo de Apoyo para el Ingreso a la Educación Superior: beneficiando a 62 estudiantes egresados de las Instituciones Educativas Oficiales adscritas a la Secretaría de Educación Departamental, a través del pago de matrículas para el ingreso a la educación superior: Universidad EAM: 1 Estudiante – Universidad la Gran Colombia: 2 Estudiantes – Universidad del Quindío: 59 Estudiantes.
• Programa de Articulación Celebrado entre la Universidad del Quindío y las I.E. General Santander del Municipio de Calarcá, Instituto Tecnológico del Municipio de Calarcá – Instituto Quimbaya del Municipio de Quimbaya: beneficiando a 16 estudiantes que cumplieron con los requisitos necesarios para el ingreso a la educación superior en II y/ III semestre de las carreras de Ingeniería de Sistemas y Electrónica y Tecnología en Electrónica.</t>
  </si>
  <si>
    <t>Docentes de educación inicial, preescolar, básica y media beneficiados con estrategias de mejoramiento de sus capacidades</t>
  </si>
  <si>
    <t>Docentes y agentes educativos beneficiarios de Servicio de fortalecimiento a sus capacidades de acuerdo a los referentes nacionales</t>
  </si>
  <si>
    <t>Servicio de fortalecimiento a las capacidades de los docentes de educación inicial, preescolar, básica y media</t>
  </si>
  <si>
    <t>Se beneficiaron 620 docentes y directivos docentes de básica (preescolar, primaria, secundaria) y media con estrategias de mejoramiento de sus capacidades, a través de formación docente:
Procesos de formación: 
A) Convenio de asociación con la Corporación Universitaria Remington se realizó formación a docentes y directivos docentes mediante seminarios con una intensidad de 6 horas cada uno en los siguientes temas:
* Habilidades Comunicativas de Primera Infancia: 185 docentes de los niveles de Básica Primaria, secundaria, media y directivos docentes
* Herramientas Teórico-Prácticas para el Desarrollo de una Buena Enseñanza: 268 docentes de los niveles de preescolar, básica primaria y secundaria, media y Directivos docentes
B) Universidad Tecnológica de Pereira UTP: 18 Docentes formados y/o capacitados a través del Diplomado CIBERNÉTICA.
C)  Articulación Público – Privada Empresa EFIGAS 2021: 18 docentes formados/yo capacitados en el Diplomado en estrategias de promoción y animación lectora.
D) Formación DIAN "Cultura de La Contribución en la Escuela- CCE": 131 docentes y directivos docentes formados y/o capacitados, de 22 Instituciones Educativas Oficiales Focalizadas, mediante el programa “Cultura de la Contribución en la Escuela” en cumplimiento a la Resolución Nacional No. 00039 del 30 de abril de 2020.</t>
  </si>
  <si>
    <t>94 docentes de preescolar capacitados de acuerdo a los referentes nacionales, mediante los siguientes procesos de formación tales como: Capacitación en el documento Generación de ambientes pedagógicos - Convenio entre la SEDQ con la Universidad Remington se orientó seminario en habilidades comunicativas a la primera infancia " donde participaron los docentes de preescolar - Docentes del Programa Todos Aprender realizaron acompañamiento y formaciones  a docentes de transición de 9 instituciones educativas, en temas apropiación de la Política y lineamientos técnicos en la educación Inicial y seguimiento al material de textos e lectura entregados.</t>
  </si>
  <si>
    <t>Empleo y Emprendimiento</t>
  </si>
  <si>
    <t>Emprendimiento Regional y Superación de la pobreza</t>
  </si>
  <si>
    <t>Unidades productivas colectivas fortalecidas</t>
  </si>
  <si>
    <t>Servicio de apoyo para el fortalecimiento de unidades productivas colectivas para la generación de ingresos</t>
  </si>
  <si>
    <t>Inclusión social y productiva para la población en situación de vulnerabilidad. "Tú y yo, población vulnerable incluida"</t>
  </si>
  <si>
    <t>Gobernación - Secretaría de Familia</t>
  </si>
  <si>
    <t xml:space="preserve">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diagnostico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t>
  </si>
  <si>
    <t>Asociaciones de mujeres fortalecidas</t>
  </si>
  <si>
    <t>Servicio de asesoría para el fortalecimiento de la Asociatividad</t>
  </si>
  <si>
    <t>Inclusión productiva de pequeños productores rurales. "Tú y yo con oportunidades para el pequeño campesino"</t>
  </si>
  <si>
    <t>Productividad y Competitividad</t>
  </si>
  <si>
    <t>La Secretaría de Familia con el fin de fortalecer las asociaciones de Mujeres, convocó en los municipios de Pijao, Circasia, Quimbaya, Montenegro, Buenavista, Filandia, Calarcá y Córdoba, logrando generar la base de datos a través de los enlaces Municipales.
Así mismo con el fin de brindar apoyo en el fomento y operatividad para nuevas organizaciones con enfoque de derechos para la mujer, se realizaron acciones en los Municipios de Pijao, Córdoba, Montenegro, Quimbaya, Filandia, La Tebaida, Calarcá, Pijao, Armenia y Circasia.
Se realizó acompañamiento, asesoría y seguimiento a las organizaciones de mujeres existentes en los Municipios de Filandia, Quimbaya, Pijao y Líderes de la Acción Comunal del Municipio de Calarcá, Armenia y Circasia.
Se realizó acompañamiento, asesoría y seguimiento a las organizaciones de mujeres existentes en los Municipios de Filandia,  dos asociaciones: Hilos de Amor y Huellas de Mujer.
Se realizó fortalecimiento a las asociaciones de mujeres existentes en el Departamento del Quindío: Mujeres empoderadas del Municipio de Circasia y Mujeres emprendedoras JAES del Municipio de La Tebaida.</t>
  </si>
  <si>
    <t>Instituciones públicas y privadas asistidas técnicamente en métodos de resolución de conflictos</t>
  </si>
  <si>
    <t>Servicio de asistencia técnica para la implementación de los métodos de resolución de conflictos</t>
  </si>
  <si>
    <t>Promoción de los métodos de resolución de conflictos. "Tú y yo resolvemos los conflictos"</t>
  </si>
  <si>
    <t>Durante la vigencia 2021  se brindó servicio de asistencia técnica para la implementación de los métodos de resolución de conflictos a  (24) instituciones educativas públicas del departamento del Quindío, mediante el acompañamiento en la actualización de Manuales de Convivencia de las siguientes Instituciones Educativas:      
IE Henry Marín Granada (Circasia)  
IE Luis Eduardo Arango Cano (Circasia) 
IE Rafael Uribe Uribe (Calarcá) 
Colegio San José (Calarcá)    
IE Los fundadores (Montenegro)
IE Jesús Maestro (Montenegro)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I.E San Vicente (Génova)
Instituto (Génova)
I.E (Tebaida)
I.E Baudilio Montoya (Calarcá)
I.E Colegio Goretti (Montenegro)
I.E Instituto (Montenegro)
I.E Ramon Mesa Londoño (Montenegro)
I.E San José (Calarcá)
I.E General Santander (Calarcá)
I.E Marco Fidel Suarez (Montenegro)
Se brindó asistencia técnica para fortalecer  (13) instituciones privadas de carácter comunal en lo concerniente a los métodos de resolución de conflictos. Las cuales son:
Barrio Laureles del municipio de Quimbaya
Barrio el Despacio del municipio de Quimbaya
Barrio Agualinda del municipio de Quimbaya
Barrio Orlando Martínez Callejas Quimbaya
Vereda pinares Circasia
Barrio cacique Quimbaya
Barrio la playita Pijao
Sector galería municipal Montenegro
Representantes asocomunal (Salento)
Representantes asocomunal (Pijao)
Representantes asocomunal (Circasia)
JAC (Córdoba)
JAC Barrio Santander (Calarcá)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capacitaron a cuarenta y un (41) Instituciones públicas y privadas asistidas técnicamente en métodos de resolución de conflictos.</t>
  </si>
  <si>
    <t>Personas privadas de la libertad (PPL) que reciben Servicio de resocialización</t>
  </si>
  <si>
    <t>Servicio de resocialización de personas privadas de la libertad</t>
  </si>
  <si>
    <t>Sistema penitenciario y carcelario en el marco de los derechos humanos. "Quindío respeta derechos penitenciarios"</t>
  </si>
  <si>
    <t>Durante este período se adelantaron acciones de acercamiento con el fin de promover la resocialización de las personas privadas de la libertad, se solicitó información de justicia restaurativa a las comisarias de familia de los municipios del departamento del Quindío en materia de prevención al sistema de responsabilidad penal para adolescentes, igualmente se realizó estudio de  caso, apoyo psicosocial, acompañamiento jurídico a 5 jóvenes vinculados al Sistema Penal para Adolescentes que iniciaron su proceso de resocialización dentro del programa de seguimiento judicial al tratamiento de drogas en el sistema penal para adolescentes.</t>
  </si>
  <si>
    <t>Solicitudes tramitadas</t>
  </si>
  <si>
    <t>Servicio de orientación y comunicación a las víctimas</t>
  </si>
  <si>
    <t>Se tramitaron 500 solicitudes referentes a: 
• Socialización de rutas de protección a las víctimas de los 12 municipios del Departamento, a los líderes y lideresas víctimas del departamento del Quindío.
• Seguimiento del PAT departamental de víctimas con un cumplimiento del 100 %.
• Convenios interadministrativos para adelantar proceso caracterización en los municipios de Circasia, Salento, Quimbaya.
• Jornadas de prevención a vulneraciones de derechos humanos con víctimas en los 12 municipios del departamento.
• Entrega de material educativo (agendas y pendones) a las mesas municipales y departamentales de víctimas.                                                                                                                                        
• Eventos con niños víctimas del conflicto armado para la celebración de la navidad.</t>
  </si>
  <si>
    <t>Hogares con asistencia técnica para la generación de ingresos</t>
  </si>
  <si>
    <t>Servicio de apoyo para la generación de ingresos</t>
  </si>
  <si>
    <t>Población excombatiente beneficiada</t>
  </si>
  <si>
    <t>Servicio de atención y asistencia para la población excombatiente del Departamento del Quindío</t>
  </si>
  <si>
    <t>Articulación para la sisbenización de 25 personas de la población excombatiente radicada en el departamento del Quindío, las cuales se atendieron brindando capacitaciones en prevención y protección de los derechos humanos en la socialización de la ruta de protección, conversatorio en construcción de paz y memoria histórica en el territorio. Igualmente, se llevó a cabo taller pedagógico cumbre departamental de paz. Una jornada de reconciliación y reincorporación a la vida civil, una jornada de reconciliación y reincorporación a la vida civil.</t>
  </si>
  <si>
    <t xml:space="preserve">Infraestructura de Instituciones Educativas   construída y/o Mejorada, y/o Ampliada, y/o Mantenida, Y/o  Reforzada </t>
  </si>
  <si>
    <t>Compra de elementos para el fortalecimiento de 30 familias víctimas del conflicto del departamento (máquinas de coser, herramientas de ferretería  y peluquería).   
Se llevaron a cabo los procesos de compra de las herramientas para el fortalecimiento de los proyectos productivos de las víctimas del departamento. A la fecha se están elaborando los comodatos para su entrega a 30 hogares; la asistencia técnica consiste en lo siguiente:
* Visitas de verificación, identificación de necesidades y existencia de proyectos en confección, agrícola y servicios.</t>
  </si>
  <si>
    <t xml:space="preserve">Infraestructura  de Instituciones Educativas  con procesos  constructivos ,  y/o mejorados, y/o ampliados, y/o mantenidos, y/o  reforzados </t>
  </si>
  <si>
    <t>Gobernación - Secretaría de Aguas e Infraestructura</t>
  </si>
  <si>
    <t>Se realizó mantenimiento y/o mejoramiento de edificaciones y/o escenarios públicos a 5 Instituciones Educativas mediante convenio No. 063 de 2021 con la empresa para el desarrollo territorial PROYECTA por $1.062.662.479,64 con un aportes por parte de la secretaria de Aguas e Infraestructura de $158.321.359  para la intervención de :
Mantenimiento y mejoramiento de equipamientos colectivos comunitarios e instituciones educativas en el municipio de Montenegro 
1.  Institución Educativa María Goretti Sede Santa Maria Goretti: Dentro de las actividades realizadas se pueden resaltar, entre otras, limpieza y rejuvenecimiento de fachadas, mantenimiento preventivo de cubiertas, mantenimiento preventivo de canales de aguas lluvias, aplicación de estuco y pintura en general.
2. Institución Educativa General Santander: Sede General Santander, Sede Jesus Maria Obando: Dentro de las actividades realizadas se pueden resaltar, entre otras, limpieza y rejuvenecimiento de fachadas, mantenimiento preventivo de cubiertas, mantenimiento preventivo de canales de aguas lluvias, aplicación de estuco y pintura en general.
3. Institución Educativa Montenegro Sede Inst Montenegro, Sede Rafael Uribe Uribe: Dentro de las actividades realizadas se pueden resaltar, entre otras, limpieza y rejuvenecimiento de fachadas, mantenimiento preventivo de cubiertas, mantenimiento preventivo de canales de aguas lluvias, aplicación de estuco y pintura en general.
4. Institucion Educativa Marco Fidel Suarez 
Sede la Esperanza: Dentro de las actividades realizadas se pueden resaltar, entre otras, limpieza y rejuvenecimiento de fachadas, mantenimiento preventivo de cubiertas, mantenimiento preventivo de canales de aguas lluvias, aplicación de estuco y pintura en general.
Mantenimiento y mejoramiento de equipamientos colectivos y comunitarios e instituciones educativas en el municipio de Filandia Quindío 
5. Institucion Educativa San Jose 
Sede Educativa el Congal , Sede Educativa el Vergel: Se realizó las siguientes intervenciones, Pintura interior, pintura exterior, desmonte e instalación de cielorraso, demolición he instalación de piso, recorrido de cubierta, desmonte e instalación de tejas en mal estado.</t>
  </si>
  <si>
    <t>ARMONIZACIÓN PLAN DE DESARROLLO 
"TÚ Y YO SOMOS QUINDÍO" 2020-2023</t>
  </si>
  <si>
    <t>Asociaciones fortalecidas</t>
  </si>
  <si>
    <t>Servicio de asesoría para el fortalecimiento de la asociatividad</t>
  </si>
  <si>
    <t>Gobernación - Secretaría de Agricultura</t>
  </si>
  <si>
    <t>En el fortalecimiento a la asociatividad se atendieron 30 emprendimientos  y organizaciones  rurales en los cuales evidenciaron mejoras en el tema agroindustrial y comercial, se brindó asesoría y asistencia técnica a los emprendimientos rurales y urbanos del departamento, representados por asociaciones y/o personas naturales que demandaron acompañamiento en los procesos productivos, comerciales y organizacionales orientados a fortalecer la base social,  la generación de productos, cumplimiento sanitario, formalización comercial, estandarización y desarrollo de nuevos productos y el tramité sanitario de los productos terminados. Hacen parte los siguientes:
1. Asociación Agrosolidaria (Pijao) 
2. Fundación Centro Agro Empresarial del Sur del Quindío Fucaemsuqui.
3. Asociación Agropecuaria de Pijao
4. Asociación de Desplazados de Génova Quindío Asdegequin.
5. Asociación de Productores de Plátano de Montenegro, Aproplam
6. Asociación de Plataneros de Génova, Apragen,
7. Asociación Asocapapi (Pijao)
8. Asociación de Productores de Cerdos de Génova Asprocergen,  Porcigenova (Génova).
9. Corporación Cordilleranos del Quindío.
10. Asociación Asomujer 
11. Asociación Agrícola y Cunicula del Quindío Agrocun.
12. Asociación de Desplazados de Circasia Asodecir.
13. Asociación Productores de Alimentos Frutos de Córdoba Quindío.
14 Asociación Herencia Cafetera del Quindío.
15. Asohercaq.
16. Asociación de Cafés Especiales Cordillera Salento Asocafecorsa.
17. Fundación Social Jiampi.
18. Asociación Quimbaya Quindío Agropecuaria Quimquinagro.     
19. Asociación de Mujeres Cafeteras de Filandia.
20. Asojulia.
21.  Asociación de Productores de Plátano de Filandia- Asprofil.
22. Asoproagro.
23. Asocampo.
24. Asociación Acapacor.
25. Asociación Agriquin.
26. Asociación de Productores Agrícolas de Circasia- Asopracir, 
27.  ASOPODER
28. Aprolacir
29. Asotaagro
30. Asociación Procor- (Córdoba)
 De igual manera, se logró evidenciar la generación de 8 empleos en las organizaciones y emprendimientos rurales caracterizados, que corresponde al 27% de lo proyectado en la vigencia. Se observa una mejoría en la generación de espacios de trabajos temporales y por horas, debido a una reactivación económica después del aislamiento por covid 19.</t>
  </si>
  <si>
    <t xml:space="preserve">Estimular la acumulación de activos en Familias Emprendedoras,  Organizaciones y Asociaciones de Economías a pequeña escala </t>
  </si>
  <si>
    <t>Planes de negocio financiados</t>
  </si>
  <si>
    <t>Servicios de apoyo financiero para la creación de empresas</t>
  </si>
  <si>
    <t>Generación y formalización del empleo. "Tú y yo con empleo de calidad"</t>
  </si>
  <si>
    <t>Gobernación - Secretaría de Turismo, Industria y Comercio</t>
  </si>
  <si>
    <t>Para los Planes de negocio financiados, en el mes de septiembre a través del CODEFIS, se aprobaron las vigencias futuras para el año 2022 para la suscripción del Contrato interadministrativo con el Banco agrario comprometiendo el recurso de la vigencia 2021, lo cual permitirá beneficiar a los empresarios con fácil acceso a recursos y tasas de interés bajas.</t>
  </si>
  <si>
    <t>Proyectos productivos cofinanciados</t>
  </si>
  <si>
    <t>Servicio de apoyo financiero para proyectos productivos</t>
  </si>
  <si>
    <t>Se cofinanciaron 6 proyectos productivos a través de convocatoria realizada por el Ministerio de Agricultura y  Desarrollo rural, a través de la figura  vigencia futura,  así:
1. Convenio No. 084 - 2021, con la ASOCIACIÓN VICTIMAS DE PIJAO “ASOVICPI”.
2. Convenio No. 078-2021 con la  ASOCIACIÓN DE PRODUCTORES DE AGUACATE DE FILANDIA (HASSFILANDIA.
3. Convenio No. 087 con la   ASOCIACION AGROPLATANERA DEL CACIQUE CALARCÁ.
4. Convenio No. 080-2021 con la ASOCIACIÓN DE RELEVO GENERACIONAL DEL CAMPO ARMENIA – ASORGEC.
5. Convenio No.085-2021 con la ASOCIACIÓN AGROPECUARIA AGROQUIN.
6. Convenio No. 083-2021 con la ASOCIACIÓN DE PLANTAS AROMATICAS Y DESHIDRATADOS DEL QUINDIO (AROMAQUIN) CALARCA.</t>
  </si>
  <si>
    <t>Productores agropecuarios apoyados</t>
  </si>
  <si>
    <t>Servicio de apoyo para el fomento organizativo de la Agricultura Campesina, Familiar y Comunitaria</t>
  </si>
  <si>
    <t>Se  apoyaron  760 productores agropecuarios, con el acompañamiento y asesoramiento en la estructuración de perfiles de alianzas productivas, gestionando recursos  en los 12 municipios del departamento impactando a diferentes renglones productivos tales como plátano, hortalizas, apicultura, ganadería, pasifloras, aguacate, aromáticas. Se firmaron convenios con  las asociaciones productivas así: 
Convenio No. 061*2021 con LA ASOCIACION DE PRODUCTORES  CAMPESINOS DE CORDOBA – PROCORD; Convenio No. 066 -02021 con   LA ASOCIACION  DE MUJERES CAFETERAS DE BUENAVISTA – PARAISO DE MUJER;  Convenio No.070-2021 con la ASOCIACION DE PRODUCTORES  Y COMERCIALIZADORES AGROPECUARIOS – ASOPYCA; Convenio No. 072 -2021 LA ASOCIACION AGROPECUARIA CORDILLERANA – ASOAGROCORDILLERA; Convenio  No.074-2021  con  ASOHORTICAS  ASOCIACIÓN DE HORTICULTORES DE CIRCASIA, ARMENIA Y SALENTO; Convenio No. 075-2021 con LA ASOCIACION DE PRODUCTORES  DE PLATANO DE FILANDIA – ASPROFIL, Convenio No. 080-2021 con la ASOCIACIÓN DE RELEVO GENERACIONAL DEL CAMPO ARMENIA – ASORGEC ; Convenio No. 079-2021 con la ASOCIACION CAMPESINA  AGROPECUARIA  “AGROPECOL QUIMBAYA.</t>
  </si>
  <si>
    <t xml:space="preserve">Personas sensibilizadas en la formalización </t>
  </si>
  <si>
    <t>Servicio de apoyo para el fomento de la formalidad</t>
  </si>
  <si>
    <t>Ordenamiento social y uso productivo del territorio rural. "Tú y yo con un campo planificado"</t>
  </si>
  <si>
    <t xml:space="preserve">Se sensibilizaron 150 personas en la formalización  de la propiedad rural con procesos de capacitación de formalización de la propiedad rural, en temas jurídicos  ante las dificultades por la tenencia informal de la propiedad rural que existe en nuestro Departamento.  </t>
  </si>
  <si>
    <t>Servicio de apoyo financiero a emprendimientos</t>
  </si>
  <si>
    <t>Gestión de la información y el conocimiento ambiental. "Tú y yo conscientes con la naturaleza"</t>
  </si>
  <si>
    <t>Se apoyó 1 emprendimiento: 
1.  Se consolida y formaliza el mercado agroecológico, con el establecimiento de la asociación de mercado agroecológico del Quindío y la ejecución de (12) jornadas de forma continua cada 15 días en el centro metropolitano de convenciones. MERCADOS VERDES 2021 Se realizó el apoyo y acompañamiento al Mercado Agroecológico del Quindío – MAGRO desde el mes de enero del 2021 hasta el mes de diciembre del 2021, con el desarrollo en el  Centro Cultural Metropolitano de Convenciones del mercado agroecológico “MAGRO”, donde se efectuaron veinte (20) mercados que fortalecieron la reactivación económica.
Se realizó Convenio No.082-2021 con la COOPERAIVA TERRITORIO NUESTRO BUENAVISTA-CORDOBA). ALIANZAS PRODUCTIVAS se efectuó el apoyo y acompañamiento a la “ALIANZA PRODUCTIVA PARA LA SIEMBRA Y SOSTENIMIENTO DE HORTALIZAS BAJO PRODUCCION AGROECOLOGICA EN LOS MUNICIPIOS DE CIRCASIA, SALENTO Y ARMENIA EN EL DEPARTAMENTO DEL QUINDIO”, con el objetivo de fortalecer financieramente emprendimientos verdes, mejorar los ingresos y la calidad de vida de 40 familias de pequeños productores de los municipios de Circasia, Armenia y Salento en el Departamento de Quindío, quedo como Vigencia Futura para relizar el pago en esta vigencia.</t>
  </si>
  <si>
    <t>Servicio de acompañamiento productivo y empresarial</t>
  </si>
  <si>
    <t>Unidades productivas beneficiadas</t>
  </si>
  <si>
    <t>Documentos de lineamientos técnicos</t>
  </si>
  <si>
    <t>Documentos de lineamientos técnicos elaborados</t>
  </si>
  <si>
    <t>Servicio de información actualizado</t>
  </si>
  <si>
    <t>Sistemas de información actualizados</t>
  </si>
  <si>
    <t>Ciencia, tecnología e innovación agropecuaria. "Tú y yo con un agro interconectado"</t>
  </si>
  <si>
    <t>Documentos de planeación</t>
  </si>
  <si>
    <t>Planes de Desarrollo Agropecuario y Rural elaborados</t>
  </si>
  <si>
    <t>Servicios de acompañamiento en la implementación de Planes de desarrollo agropecuario y rural</t>
  </si>
  <si>
    <t>Planes de Desarrollo Agropecuario y Rural acompañados</t>
  </si>
  <si>
    <t xml:space="preserve">Necesidades empresariales atendidas a partir de emprendimientos </t>
  </si>
  <si>
    <t>Servicio de asistencia técnica para emprendedores y/o empresas en edad temprana</t>
  </si>
  <si>
    <t xml:space="preserve">Productividad y competitividad de las empresas colombianas. "Tú y yo con empresas competitivas" </t>
  </si>
  <si>
    <t>Servicio de apoyo a la implementación de mecanismos y herramientas para el conocimiento, reducción y manejo de riesgos agropecuarios</t>
  </si>
  <si>
    <t>Personas beneficiadas</t>
  </si>
  <si>
    <t>Servicios financieros y gestión del riesgo para las actividades agropecuarias y rurales. "Tú y yo con un campo protegido"</t>
  </si>
  <si>
    <t>Empresas asistidas técnicamente</t>
  </si>
  <si>
    <t>Servicio de asistencia técnica a las Mipymes para el acceso a nuevos mercados</t>
  </si>
  <si>
    <t>Con un avance del 100% en empresas asistidas técnicamente, a través de la estrategia del Quindío a tu casa, y el catálogo de artesanos como herramienta de promoción y difusión, se llevó a cabo la exposición artesanal de Armenia 2021 realizada en el Centro Cultural Metropolitano de Convenciones en el segundo semestre de este año, donde participaron 45 emprendedores en trece categorías diferentes, lo cuales obtuvieron ventas por valor de $ 63.732.000.
1. Tejidos ancestrales
2. Productos Alimenticios
3. Bisutería
4. Productos madera y metal
5. Cerámica-cuero
6. Moda y belleza
7. Arte manual 
8. Cuero hecho a mano
9. Arte porcelana y derivado
10. Accesorios tejidos y bordados
11. Tapizados 
12. Procesado de ropa
13. Cosméticos naturales
14. Nails Spa</t>
  </si>
  <si>
    <t>Documentos de planeación elaborados</t>
  </si>
  <si>
    <t>Campañas realizadas</t>
  </si>
  <si>
    <t>Servicio de promoción turística</t>
  </si>
  <si>
    <t>Clústeres asistidos en la implementación de los planes de acción</t>
  </si>
  <si>
    <t>Servicio de asistencia técnica para el desarrollo de iniciativas clústeres</t>
  </si>
  <si>
    <t>Se asistieron 4 Clústeres en la implementación de los planes de acción, se realiza acompañamiento técnico y gobernanza de los clúster de:
1. Café especiales.
2. Agroindustrial.
3. Ganadería.
4. Guadua.</t>
  </si>
  <si>
    <t>Productores beneficiados con acceso a maquinaria y equipo</t>
  </si>
  <si>
    <t>Servicio de apoyo para el acceso a maquinaria y equipos</t>
  </si>
  <si>
    <t>Reportes realizados</t>
  </si>
  <si>
    <t>Servicio de información y monitoreo del mercado de trabajo</t>
  </si>
  <si>
    <t>Con un avance del 100 % de reportes realizados, se cuenta con la información consolidada y analizada sobre mercado laboral en el Quindío, con insumos de la Gran Encuesta Integrada de Hogares (GEIH) del DANE, con los cortes a enero, junio y septiembre de 2021., en el cual se analiza la información estadística del departamento en el reglón laboral, y su comportamiento</t>
  </si>
  <si>
    <t>Proyectos de infraestructura turística apoyados</t>
  </si>
  <si>
    <t>Servicio de asistencia técnica a los entes territoriales para el desarrollo turístico</t>
  </si>
  <si>
    <t>Servicio de apoyo y consolidación de las Comisiones Regionales de Competitividad - CRC</t>
  </si>
  <si>
    <t xml:space="preserve">Programas y proyectos de educación pertinente articulados con el sector productivo </t>
  </si>
  <si>
    <t>Servicio de articulación entre la educación media y el sector productivo.</t>
  </si>
  <si>
    <t>Se fortalecieron 8 Programas y Proyectos de educación pertinentes, articulados con el sector productivo, a través del acompañamiento continúo de campo en las Instituciones Educativas donde se encuentran desarrollandose:
I.E. Luis Eduardo calvo cano:  Laboratorio en control de calidad de alimentos
I.E. Instituto Buenavista:   Laboratorio pedagógico agroindustrial
I.E. Luis Granada Mejía:  Laboratorio pedagógico de procesos de transformación de fruver, lácteos y cárnicos
I.E. Instituto Génova: Laboratorio pedagógico de café
I.E. Instituto Montenegro: Laboratorio pedagógico de turismo y contenidos
I.E. José María Córdoba: Laboratorio pedagógico de automatización de procesos agroindustriales
I.E. Francisco Miranda: Laboratorio pedagógico de transformación de alimentos
I.E. Baudilio Montoya: Laboratorio de automatización Agropecuaria</t>
  </si>
  <si>
    <t>Durante el primer trimestre de 2022 Las personas afiliadas con el servcios de continuadad del regimen subsidiado en salud en  los 12  municipios del departamento, se viene adelantando  de conformidad con la directriz del Ministerio de Salud y Protección Social, donde a través de la Secretaría de Hacienda Departamental realizó la transferencia de los recursos de Esfuerzo Propio Departamental al ADRES para cofinanciar los procesos del Régimen Subsidiado en Salud de conformidad con las directrices del Ministerio de Salud y Protección Social, durante este periodo se afiliaron al Regimen subsidiado 4.240 personas.  Esto permite evidenciar, el trabajo realizado por la Secretaria de Salud Departamental en conjunto con los Entes Territoriales Municipales y las Empresas Sociales del Estado – ESE, que ha permitido incrementar la afiliación de la población que cumple requisitos para estar en el Régimen Subsidiado, a través de acciones tales como el proceso instaurado para la identificación y afiliación por oficio de la Población que cumple los requisitos para este proceso en las Empresas Sociales del Estado – ESES y Alcaldías Municipales. 
Nota: Cabe aclarar que cuando hay procesos de reactivacion economica, aumenta la afiliacion en el Regimen Contributivo, y disminuye l afiliaciuon en el Regimen Subsidiado, toda vez que las personas que estaban en el Regimen Subsidiado y consiguen el empleo formal o aumentan sus ingrasos entran a cotizar en el regimen contributivo, y de igual manera cuando se pierden estos empleos cae la afiliacion en el Regimen Contributivo y aumenta en el Regimen Subsidiado.
Se debe tener en cuenta que  con base en las cifras del Ministerio de Salud y Proteccion Social el Quindio presenta una cobertura en aseguramiento del  100%para la vigencia 2021, por lo cual es factible que cada vez las afiliaciones sean menos en razon a que ya la gran mayoria de la poblacion presenta su afiliacion a alguno de los Regimenes (subsidiado, contributivo y de excepcion).</t>
  </si>
  <si>
    <t xml:space="preserve">Se realizaron 14 asistencias tecnicas a las diferentes E.S.E. que conforman la red hospitalaria del Departamento, concerniene al Decreto 2193 de 2004 información financiera, de producción y calidad, en el I trimestre 2022.
Asistencias técnicas de Saneamiento de Cartera a 10 instituciones prestadoras de servicios de salud  del departamento del Quindio  </t>
  </si>
  <si>
    <t>A la fecha no se reporta avance financiero y físico de la Meta Producto</t>
  </si>
  <si>
    <t>A la fecha no se reporta avance financiero y físico de la Meta Producto, sin embargo, se revisaron los resultados adquiridos del Test Chaside, aplicados en el año 2021 con el fin de conocer el estado de la orientación vocacional de los estudiantes de los grados (8°, 9°, 10° y 11°) de las instituciones educativas del departamento del Quindío. 
Se realizó reunión con rectores de las siguientes instituciones educativas: I.E. Tecnológico Calarcá, I.E. Henry Marín Granada, I.E. Instituto Quimbaya, I.E. Marco Fidel Suarez, I.E. Instituto Tebaida, con el fin de socializar el diagnóstico del Test Chaside aplicado en el año 2021 y dar a conocer la estrategia para la aplicación del Test Chaside del año 2022.</t>
  </si>
  <si>
    <t xml:space="preserve">Se han capacitado a 2912 personas en formacion artistica en las casa de la Cultura en los municipios del Departamento en las areas de Teatro, Musica, Danzas, Banda y Artes plasticas, y se viene trabajando temas como la Cultura Juridica y Democratica y Cultura Mental , con los centros educativos de los difrentes colegios en los grados 9,10 y 11; de la misma manera con los Personeros Estudiantiles. </t>
  </si>
  <si>
    <t xml:space="preserve">Actualmente la Extencion Univesitaria para el Departamento del Quindio, para dar inicio a la profesionalizacion aun esta pendiente por firma del Ministerio de Educacion. </t>
  </si>
  <si>
    <t xml:space="preserve">Dentro de las acciones para garantizar el servicio de escuelas deportivas, en la  la presente vigencia primer trimetre se realizó la contratación de 2 persona para el programa juegos Intercolegiados , 2 para eventos y 20 para el programa escuelas deportivas, donde se inicio el proceso de socialización ante los institutos de deporte de los 12 Municipios del Departamento, todo esto con el fin de que los contratistas puedan realizar el trabajo en los Municipios y en las diferentes disciplinas deportivas </t>
  </si>
  <si>
    <t>Se están realizando visitas a las alcaldías del departamento para realizar mesas de trabajo para identificar que proyectos con los cuales PROYECTA pueda participar en función del cumplimiento de las metas de desarrollo programadas para esta vigencia.</t>
  </si>
  <si>
    <t xml:space="preserve">Durante el primer trimestre de 2022 se brindó servicio de asistencia técnica para la implementación de los métodos de resolución de conflicto a  ocho (08) instituciones educativas  del departamento del Quindío, mediante el acompañamiento en la actualización de Manuales de Convivencia de las IE Santa Teresa de Pijao - IE Marco Fidel Suarez - IE La Popa - IE San Jose - IE General Santander - IE Jesus Maestro - IE Instituto Quimbaya - IE Instituto Pijao , ubicadas en 4 municipios como lo son Pijao, Génova, Montenegro y Calarcá.     
Se brindó asistencia técnica para fortalecer (12) instituciones privadas de carácter comunal en lo concerniente a los métodos de resolución de conflictos Peñas Blancas, Gaitan, Villa Italia, Rio Lejos, Patio Bonito, Los Juanes, Rio Rojo, Villa Exito, 20 de Julio, Nueva Colombia, Los Cristales, Gonzalez  </t>
  </si>
  <si>
    <t xml:space="preserve">Durante el primer semestre de 2022  en materia de responsabilidad penal para adolescentes se han atendido  seis (6) jóvenes privados de la libertad; además de brindarles análisis de sus casos, realización de  estudios de  caso, apoyo psicosocial, acompañamiento y apoyo jurídico a estos jóvenes vinculados al sistema que iniciaron su proceso de resocialización dentro del programa de seguimiento judicial al tratamiento de drogas en el sistema penal para adolescentes.                                                                                                                                      
Se realizaron acercamientos con tres (03) los establecimientos penitenciarios del Departamento, Reclusión de Mujeres Armenia (Villa Cristina) - Reclusión de Hombres Armenia (San Bernardo) y Reclusión de Hombres Calarca; con el fin de adelantar acciones con la población privada de la libertad; teniendo en cuenta que ya se encuentran habilitados los ingresos de funcionarios a estos lugares.  </t>
  </si>
  <si>
    <t xml:space="preserve">Durante el primer trimestre, se tramitaron 230 solicitudes con relación a:
Asistencia técnica en ley 1448 del 2011 y protocolo de participación, rutas de protección a víctimas del conflicto del departamento del Quindío, así como el oportuno diligenciamiento de la plataforma de seguimiento de la política pública RUSICST. </t>
  </si>
  <si>
    <t>En el primer trimestre del 2022 se brindó acompañamiento a cinco  (05) excombatientes, con relación a activación de rutas y programas de protección.</t>
  </si>
  <si>
    <t xml:space="preserve">Durante el primer trimestre, se realizó entrega de ayudas humanitarias de emergencia a 23 personas víctimas del conflicto armado del departamento, los cuales están compuestas por kit de aseo, kit de cocina, colchonetas y cobijas, entregados de manera fisica de acuerdo a las existencias que se tienen en bodega para la atención de estos eventos.  </t>
  </si>
  <si>
    <t>2,084 Estudiantes con acceso a contenidos web en las 54 Instituciones Educativas Oficiales, con apoyo técnico desde la Dirección de Calidad Educativa, para el normal funcionamiento de la Plataforma INTEGRATIC (Software), así como de las diferentes herramientas tecnológica (Hardware).</t>
  </si>
  <si>
    <t>A la fecha no se reporta avance financiero y físico de la Meta Producto, sin embargo se viene trabajando en los estudios de mercado para la debida contatación del Servicio de Conectividad.</t>
  </si>
  <si>
    <t>Se da continuidad a la Estrategia de fomento para el acceso y  permanencia a la educación superior o postsecundaria, de los egresados de las Instituciones Educativas Oficiales que cumplan con los requisitos establecidos en la Ordenanza 010 de 2014 y que a la fecha benefician a 76 estudiantes activos de diferentes cohortes en las Universidades: UNIQUINDIO y La Gran Colombia.
* En el mes de febrero de 2022, se aprobaron beneficios económicos a 38 estudiantes egresados de Instituciones Educativas como mejores pruebas saber 11. Estudiantes Beneficiados por Municipio 2022 - 1: Buenavista: 1 - Calarcá: 10 - Circasia: 5 - Córdoba: 1 - Filandia: 3  - La Tebaida: 4 - Montenegro: 6 - Pijao: 2 - Quimbaya: 4 - Salento: 2 
* Para el periodo de enero a marzo de 2022, se realiza pago a la Universidad del Quindío por valor de $48,072,243 correspondiente a 74 Estudiantes activos desde el año 2018 a 2022-1, pendiente pago de 2 estudiantes que se encuentran matriculados en la Universidad La Gran Colombia.</t>
  </si>
  <si>
    <t>3 Programas de educación pertinente articulados con el sector productivo. A través de la Dirección de Calidad Educativa se viene ejecutando la implementación de los 3 programas antes mencionados que articulan la educación media con la educación técnica, tecnológica y superior en el marco de el sector productivo. 
1- ) ARTICULACIÓN SENA el cual vincula los estudiantes de los grados 10 y 11 de 44 instituciones educativas  con los tres centros de formación que tiene la entidad, así: Centro para el desarrollo tecnológico de la Construcción y la Industria, Centro de Comercio y Turismo y Centro Agroindustrial.
B) ARTICULACIÓN CON EL SECTOR PRODUCTIVO a través de contrato de donación entre Grupo UMAZF S.A.S ( Motos UMA) y el Departamento del Quindío, el cual tiene como objeto entregar a la Institución Educativa Pedacito de Cielo del Municipio de la Tebaida, 3 motocicletas para realizar la formación en técnico de “Mantenimiento de motocicletas y motocarros”, la cual será impartida por el SENA Centro para el desarrollo de la construcción y la industria. Con esta articulación se vincula el sector productivo a la formación de los estudiantes como técnicos en el municipio de la Tebaida.
C) ARTICULACIÓN CON LA UNIVERSIDAD DEL QUINDÍO, proceso de articulación con la Educación superior e Instituciones Educativas focalizadas en los programas de Ingeniería de Sistemas y computación, Tecnología en instrumentación electrónica y Lenguas Modernas. Para ello está en proceso de elaboración de convenio interadministrativo entre la Universidad del Quindío y El Departamento del Quindío.</t>
  </si>
  <si>
    <t>A la fecha no se reporta avance financiero y físico de la Meta Producto, sin embargo, mediante la circular 00256 del 10/03/2022 se convocaron a mínimo 100 docentes para formación en didáctica de las ciencias básicas en la Universidad del Quindío con el apoyo de la Asociación Colombiana de facultades de Ciencias - ACOFACIEN,  a través de la Escuela de Formadores en Ciencias para contribuir al desarrollo pensamiento científico de nuestros estudiantes.</t>
  </si>
  <si>
    <t>A la fecha no se reporta avance financiero y físico de la Meta Producto.</t>
  </si>
  <si>
    <t>La Dirección de Adulto Mayor y Discapacidad con el objetivo de prestar un Servicio de apoyo para el fortalecimiento de unidades productivas colectivas para la generación de ingresos, realizó las siguientes actividades:
Capacitaciones en artes y oficios que permitan generar una inclusión productiva de las personas con discapacidad y sus cuidadores, elaborando objetos artesanales y marroquinería manual en los municipios de; Filandia, Circasia, Quimbaya, Córdoba y Armenia.a las siguientes asociaciones: 1_ Asociación Abriendo Caminos Filandia Lácteos y galñetas, 2-Asociacion Manos Fraternas Armenia Huerta cultivo y grupo musical. 3- ASOPECODIS Salento Parqueadero y productos de aseo. 4- Asociación Esfuerzo creativo La Tebaida  Confecciones. 5- Sandra Lorena Guzman Seferino Arequipes</t>
  </si>
  <si>
    <t>La Administración Departamental cuenta con los elementos que serán entregados  para los proyectos productivos de la población víctima del conflicto del departamento, sin embargo y teniendo en cuenta que los mismos fueron adquiridos con recursos públicos no se ha podido realizar dicha entrega teniendo en cuenta que debe entregarse bajo la figura de comodato en cumplimiento a la ley de garantías vigente.</t>
  </si>
  <si>
    <t>La Secretaría de Familia con el fin de prestar Servicios de asesoría para el fortalecimiento de la Asociatividad en las mujeres, desarrollo las siguientes acciones:
- Convoco a reunión en los municipios de Calarcá y  La Tebaida para generar una base de datos de nuevas asociaciones. 
- Realizó reunión con la camara de comercio para lograr la base de datos registradas de asociaciones de mujeres en esta entidad, con el fin de articular actividades con estas organizaciones.
- Así mismo con el fin de brindar apoyo en el fomento y operatividad para nuevas organizaciones con enfoque de derechos para la mujer, se realizaron acciones en los Municipios de Pijao y Circasia.
-  Se realizó acompañamiento, asesoría y seguimiento a las siguientes organizaciones de mujeres: Asocoación tejido y diseño artesanal, Asociación mi tierra cafe, Asociación encanto cafetero, Asociación acercate</t>
  </si>
  <si>
    <t>Se realizó mantenimiento a 3 instituciones educativas:
1.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2. Instituciones Educativas  los pinos del Municipio de Salento: se  realizó cerramiento con malla eslabonada y tubería  galvanizada y se  realizó ampliación de cerramiento a una mayor altura, mantenimiento de cerramiento, templada y fijación de malla.
3.Institución Educativa Naranjal Municipio de Quimbaya se realizó demolición de concreto de vía interna en mal estado y se retiró escombro, nivelación de terreno  y se fundió placa con hierro de temperatura.
En proceso de mantenimiento:
•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 Institución Educativa Quimbaya – Sede Sagrado Corazón Adecuaciones locativas restaurante escolar, Resane y estuco sobre muros, Aplicación de pintura epoxica de Poliuretano sobre muros, Pintura de esmalte sintético para carpintería metálica.</t>
  </si>
  <si>
    <t>Se sensiblilizaron 24  Personas en la formalización, mediante las acciones de socialización y ajuste al PLAN DE ORDENAMIENTO PRODUCTIVO Y SOCIAL DE LA PROPIEDAD RURAL DEL DEPARTAMENTO DEL QUINDÍO, asi como apoyo a convenio de Cooperación Técnica entre la Unidad de Planificación Rural Agropecuaria UPRA, POPSPR, SIPRA y EVAS, además de actividades de apoyo a proceso de evaluación de tierras desde el componente estructural y productivo para el departamento del Quindío y en coordinación con el equipo de trabajo de la UPRA sea apoyó la  definición y ajuste de los tipos de utilización de la tierra (TUT) para las apuestas productivas y las metodologías de extensión agropecuaria (PDEA),  la asistencia técnica agropecuaria en la certificación de las BPA, BPG, GAB y BPM con los usuarios de las asociaciones COSPASQUIN Y ASOPROFIL de los municipios de CIRCASIA Y FILANDIA.</t>
  </si>
  <si>
    <t>Dos (02) Planes de negociación financiados; en el marco del convenio con el Banco Agrario que será ejecutado en el 2022 y cuenta con vigencias futuras del año 2021, con los siguientes resultados: 
1. Capital de trabajo 
   Actividades comerciales y de servicios (Armenia)
   Monto desembolsado $ 28.700.000
2. Pago proveedores y compara de surtido  
   Actividades de servicio (La Tebaida)
   Monto desembolsado $ 7.000.000</t>
  </si>
  <si>
    <t>Emprendimientos apoyados</t>
  </si>
  <si>
    <t>Para apoyar a productores agropecuarios en lo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175 productores agropecuarios.</t>
  </si>
  <si>
    <t>Para realizar el servicio de asesoría para el fortalecimiento de la asociatividad, en el primer trimestre del año 2022 se atendieron 16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Las asociaciones fortalecidas corresponden a:
1. :Agrocun (Circasia)
2. Asocafecorsa (Salento)
3. Asociación QQ (Armenia)A
4. Agrosolidaria (Pijao)
5. Asocampo (Armenia)
6. Asodecir (Circasia); 
7. Asorgec (Armenia); 
8. Fundación Jiampi (La Tebaida)
9. Asociación Herencia Campesina (Armenia)
10.  Asociación Asoproagro (Filandia)
11. Asociación Mujeres Cafeteras de Armenia
12. Asociación Mujeres Cafeteras de Génova
13. Asociación Mujeres Cafeteras de La Tebaida
14. Asociación Mujeres Cafeteras de Circasia
15.  Asociación Mujeres Cafeteras de Buenavista
16.  Asociación Quimquinagro (Quimbaya</t>
  </si>
  <si>
    <t xml:space="preserve">Actualmente  se esta realizando el proceso de pago  para 4 proyectos productivos </t>
  </si>
  <si>
    <t>Se beneficiaron 16 unidades productivas. en las asociaciones: ASOCIACION LA MARIELA Y ASOVIP en el municipio de PIJAO, donde se desarrollaron actividades para el Fomento de la agricultura campesina familiar y comunitaria, en busca de la seguridad y soberanía alimentaria y nutricion</t>
  </si>
  <si>
    <t>Se realizó acompañamiento a los Planes de Desarrollo Agropecuario y Rural , desarrollando actividades preliminares para la elaboración de documentos técnicos en la implementación de Planes de Desarrollo Agropecuario y Rural yprocesos de extensión agropecuaria e inocuidad alimentaria, se apoyaron los Consejos Municipales de Desarrollo Rural (CMDR) y el Consejo Seccional Agropecuario (CONSEA), beneficanco a 104 productores.</t>
  </si>
  <si>
    <t xml:space="preserve">Para apoyar la implementación de mecanismos y herramientas para el conocimiento, reducción y manejo de riesgos agropecuarios, se desarrollaron actividades de promocion del programa de seguro de cosecha: activos productivos a productores rurales de platano, del municipio de GENOVA, beneficiando a 27 productores. </t>
  </si>
  <si>
    <t xml:space="preserve">Sin avance en los proyectos de infraestructura turística apoyados; el motivo es que nos encontramos en ley de garantías, lo cual impide aunar esfuerzo con entidades territoriales que están interesada en mejorar la infraestructura del sector turismo.
</t>
  </si>
  <si>
    <t>A la fecha no se reporta avance financiero y físico de la Meta Producto, sin embargo se diseña la estategia "Escuela Emprende", la cual tiene como objetivo el fomento del emprendimiento y fortalecimiento de la Investigación Cientifica en las Instituciones Educativas Oficiales del Departamento. 
fase I, Socialización a Docentes y Directivosa Docentes.</t>
  </si>
  <si>
    <t xml:space="preserve">Se ha realizado un reporte, el cual cuenta con la información consolidada y analizada sobre mercado laboral en el Quindío, con insumos de la Gran Encuesta Integrada de Hogares (GEIH) del DANE, con corte a noviembre de 2021, en el cual se analiza la información estadística del departamento en el reglón laboral, y su comportamiento
</t>
  </si>
  <si>
    <t>SENA</t>
  </si>
  <si>
    <t>El servicio de asistencia técnica a Instituciones prestadoras de servicios de salud se viene adelantando mendiante la evaluación de los indicadores de monitoreo del sistema de catorce (14) ESE´s del nivel I, II y III y al apoyo en el proceso de captura, consolidación y validación para el análisis de la información para ser transmita mediante la plantaforma SIHO del Ministerio de Salud y Protección Social.</t>
  </si>
  <si>
    <t>Se continua con el fortaleciendo en cada uno de los municipios del departamento, en cuanto a la afiliacion de Personas con el servicio de promoción de afiliaciones al régimen contributivo del Sistema General de Seguridad Social de las personas con capacidad de pagos procesos de identificación de la población no sisbenizada y no afiliada, mediante seguimiento a la identificación de la población atendida en las IPS públicas para la afiliación al SGSSS en 12 municipios del Quindío, para lo cual se llevaron a cabo canalizaciones a personas que cumplen requisitos para afiliarse al Régimen Subsidiado a que realicen su afiliación.</t>
  </si>
  <si>
    <t>Se verifica el adelanto de campañas de gestión del riesgo para temas de consumo, aprovechamiento biológico con el seguimiento y evaluación de la calidad de la atención nutricional en diez (10) IPS con los siguientes resultados: Ese Hospital Sagrado Corazon de Jesus 43%; ESE Hospital San Vicente-Filandia 57%; ESE Hospital San Roque 57%; ESE Hospital La Misericordia 61%; ESE Hospital San Vicente-Salento 68%; ESE Hospital PIO X 68%; ESE Hospital Roberto Quintero Villa 68%; ESE Hospital San Vicente-Genova 82%.La evaluacion de las otras ESE tubo un cumplimiento de 0%.</t>
  </si>
  <si>
    <t>Como servicio de apoyo a la permanencia educativa,  se  beneficiaron 28,368 estudiantes con el Programa de Alimentación Escolar -PAE- este año mediante la modalidad  "EN CASA", debido a  la emergencia económica, social y ambiental producto de la pandemia por la Covid - 19, que ha generado el cierre  de los establecimientos educativos oficiales adscritos a la Secretaría de Educación Departamental del Quindío, así como la suspensión de las clases presenciales.
De acuerdo a las directrices dadas por el Ministario de Educación Nacional,  la Dirección de Cobertura de la SEDQ,   realizó la debida entrega del Programa de Alimentación Escolar PAE EN CASA, en las instituciones educativas del Departamento, a excepcion de Armenia,  beneficiando a losestudiantes  focalizados  de acuerdo a los lineamientos establecios.
Es importante a clarar que el proceso de alimentación escolar presenta diferentes aristas tales como: Varicación en la Matrícula, aceptación de padres de familia para el beneficio del programas, etc, las cuales influyen en el proceso de la atención a niños, niñas, adolescentes y jóvenes; sin embargo el gobierno Departamental tiene como meta a 2023 beneficiar al total de la población matriculada.</t>
  </si>
  <si>
    <t xml:space="preserve">El servicio de fomento para la permanencia en programas de educación formal, se garantizó, beneficiándose 9.000 estudiantes con las estrategias de permanencia en educaición formal implementadas, a pesar de  la no asistencia presencial  de estudiantes, docentes, directivos docentes y administrativos a los establecimientos educativos, a causa de las medidas tomadas a causa de la pandemia por Covid 19.
La Secretaría de Educación Departamental, garantizó  el servicio de Vigilancia y seguridad privada, así como el servicio de aseo en todas las institciones educativas. 
Garantizándose el  fomento, el acceso y la permanencia de los niños, niñas, adolescentes y jóvenes al sistema educativo formal y promoción de una trayectoria educativa completa mediante acciones y/o procesos que incidan en la configuración de un entorno escolar acogedor, seguro y pertinente que facilite el proceso de educabilidad y enseñabilidad. </t>
  </si>
  <si>
    <t xml:space="preserve">Se realizaron procesos  de educación informal en áreas artísticas y culturales:
Formulación de proyectos 
Planeación de la convocatoria del recurso del impuesto nacional al consumo, para gestores, artistas y creadores Culturales 
Consejos de áreas artísticas de los municipios del Quindío apoyo al show Quindiano y la danza artísticas  en casa. </t>
  </si>
  <si>
    <t xml:space="preserve">El Instituto del Deporte y Recreación de Quindío “INDEPORTES QUINDIO” en conjunto del ministerio del deporte  se realizaron intervenciones en todos los municipios a través de los siguientes deportes:  Municipios Armenia ( Futsalon) Calarca ( patinaje), La Tebaida ( fútbol y pesas) Génova (fútbol) Montenegro (gimnasia y Atletismo) Pijao ( Baloncesto) Salento (fútbol de Salón) Filandia ( Patinaje), Quimbaya (Atletismo), Córdoba (ciclismo), Buenavista (Fútbol de Salón), Circasia (Voleibol),  quienes son los encargados de realizar actividades recreodeportivas ,con grupos de población desplazada, discapacidad, indígena, room, afro, raizal, palenquero y migrantes,  igualmente el coordinador quien realiza el seguimiento, información y evaluación del programa , escuelas Deportivas Para Todos, el psicólogo está realizando intervenciones psicosociales con los padres de familia y los niños pertenecientes a estas escuelas, y el médico encargado de realizar las valoraciones médicas a estos mismos niños, estas clases se están realizando de forma virtual , debido a la pandemia presentada a nivel Mundial.
Los niños  atendidos por municipio son los siguientes:     Armenia (31), Calarca (42),  Pijao (39), Córdoba (39), Salento (29), La Tebaida (87),    Buenavista (38), Circasia (30), Montenegro (40),   Génova 26, Quimbaya (72),  Filandia (29).
Nota. se atendieron los municipios porgramados pero la cobertura fue menos debido a las restricciones por el gobierno nacional para la realizacion de eventos y actividades masivas </t>
  </si>
  <si>
    <t>A pesar de que al momento no se han construido viviendas nuevas de interes prioritario, se viene trabajando en la formulacion del proyecto para la construccion y materializacion de viviendas nuevas en los municipios del Quindio y en especial en la ciudad de Armenia, bajo la modalidad de alianza publico privada, con un constructor independiente.</t>
  </si>
  <si>
    <t>Se mejoraron un total de 32 apartamentos en la ciudad de Armenia, conjunto Villa Flor, y Ziruma. Respecto al  conjunto Villa Flor  los cuales se entregaron  a los periodostas del Departamento,  lograndose asignacion y entrega despues de un total de 8 años de luchas administrativas.
Por otra parte, se contrato profesionales de apoyo con el fin de avanzar , en la formulacion del proyecto de mejoramiento de vivienda en la ciudad de Armenia, bajo la estrategia del gobierno nacional Vivienda Digna, Casa Digna, a traves de la cual se cofinanciara  recursos economicos para el mejoramiento de 300 viviendas  de los estratos 1 y 2  ubicados en barrios del sector piloto de la ciudad.</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</si>
  <si>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t>
  </si>
  <si>
    <t>Con el fin de promover la resocialización de las personas privadas de a libertad se brindaron herramientas de abordaje a 20 jóvenes del sistema de responsabilidad penal para adolescentes que se encuentran bajo medida de protección en la Fundación Faro, sede San Ignacio los días, los temas tratados fueron:
1. El origen del conflicto.
2. El diálogo como instrumento de solución del conflicto.
3. La escalada del conflicto.
4. La solución pacífica de conflictos.</t>
  </si>
  <si>
    <t xml:space="preserve">Se impactaron 200 personas víctimas del conflicto a través del Departamento del Quindío, de las cuales hacen parte las siguientes actividades: 
1. Se realizó socialización de rutas de protección a las víctimas de los 12 municipios del Departamento                              
2. Entrega de agendas y pendones educativos a las mesas municipales y departamental de víctimas                                                                                                                                                                                                 
3. Se realizo socialización de diferentes campañas, estrategias y cursos remitidos desde las diferentes entidades del nivel territorial y nacional, mediante las cuales se benefician las víctimas del conflicto.                                                                                                                                                                                                                                            
4. Se brindó asistencia y capacitación a las víctimas de los 12 municipios del departamento en ley de víctimas, restitución de tierras y sus enfoques reglamentarios                                                                                                                                                                                                                                                                                     
5. Se realizaron jornadas de talleres en DDHH con los miembros de las 12 mesas municipales de víctimas                                                                                                                                                    
6. Entrega de equipos de cómputo a los comités de la Mesa Departamental de víctimas, en calidad de comodato                                                                                                     
7. Se realizó diligenciamiento de RUCSIST y Tablero PAT departamental, herramientas que se diligencian semestralmente en los tiempos establecidos                                                                                                                                                                             
8. Se brinda asistencia a los doce municipios del departamento en la construcción de los PAT, además se apoya en el seguimiento y actualización de los mismos, de acuerdo a las acciones articuladas con el PAT departamental                                                                                                                                                                                                                                                  
9. Apoyo económico al municipio de Génova para adelantar el proceso de caracterización de la población víctima, radicada en el municipio   </t>
  </si>
  <si>
    <t>1. Se brindo atención y asistencia a la población excombatiente del Departamento del Quindío, a través de la entrega de ayudas humanitarias de emergencia a los excombatientes en proceso de reintegración y reincorporación. Además de visitas técnicas a los proyectos productivos de estas personas con el fin de verificar la existencia y necesidad de los mismos y fortalecerlos.
2. Realización de foro por la PAZ Y LA RECONCILIACIÓN en los 12 municipios del Departamento del Quindío.</t>
  </si>
  <si>
    <t xml:space="preserve">Se realizó transferencia  de recursos para fortalecer la educación en casa con apoyo de conectividad, mediante planes móviles para los estudiantes matriculados en instituciones educativas oficiales del departamento del Quindío. </t>
  </si>
  <si>
    <t xml:space="preserve">El servicio de accesibilidad a contenidos web para fines pedagógicos, se implementó en las 54 I.E. ,  beneficiandose 7.650 estudiantes, ya que a  causa de la emergencia sanitaria ocasionada por la pandemia covid-19, las sedes educativas no han prestado el servicio  directamente en sus infraestructuras físicas, sino a través de la educación en casa, razón por la cual los establecimientos no han requerido servicio de conectividad para los procesos de enseñanza - aprendizaje. sin embargo con este recurso de trabajo conectividad en casa a través de la adquisición de planes móviles para estudiantes. </t>
  </si>
  <si>
    <t>Se beneficiaron 102 estudiantes de 32 instituciones educativas oficiales del departamento, con estrategias de promoción del bilingüismo,  a través de la realización de la actividad académica "concurso departamental de deletreo en inglés" con el apoyo del instituto para enseñanza del inglés American School Way   y el  personal idoneo de la Secretaría de Educación Departamental,  donde se llevó a cabo el fortalecimiento de habilidades comunicativas en el manejo del inglés. La actividad se realizó de manera virtual como consecuencia del aislamiento preventivo por la pandemia Covid 19.
La siguiente es la distribución de estudiantes beneficiados por institución educativa: Gabriela Mistral (3 estudiantes), La Mariela (3 estudiantes), Baudilio Montoya (3 estudiantes), Luis Eduardo Calvo Cano (6 estudiantes), Román María Valencia (3 estudiantes), Segundo Henao (3 estudiantes), Antonio Nariño de Calarcá (3 estudiantes), Sagrado Corazón de Jesús (6 estudiantes), María Inmaculada (3 estudiantes), Libre (3 estudiantes), Rafael Uribe Uribe (3 estudiantes), Robledo (3 estudiantes), San José de Calarcá (3 estudiantes),  Instituto Buenavista (3 estudiantes), Instituto Calarcá (3 estudiantes), Instituto Tecnológico (3 estudiantes), Jhon F. Kennedy (3 estudiantes), José María Córdoba (3 estudiantes),  Luis Arango Cardona (3 estudiantes), Pedacito de Cielo (3 estudiantes), Santa María Goretti (3 estudiantes), Antonio Nariño de La Tebaida (3 estudiantes), General Santander de Calarcá (3 estudiantes), Instituto Tebaida (3 estudiantes), Instituto Pijao (3 estudiantes), Instituto Quimbaya (3 estudiantes), Los Fundadores (3 estudiantes), Boquía (3 estudiantes), General Santander de Montenegro (3 estudiantes), Jesís María Morales (3 estudiantes), Liceo Quindío (3 estudiantes), Simón Bolívar (3 estudiantes).</t>
  </si>
  <si>
    <t>Se encuentra implementado el Fondo de apoyo departamental para el acceso y la permanencia de la educación técnica, tecnológica y superior en el Departamento del Quindío, que permite a aquellos estudiantes mejores en pruebas saber 11 acceder a la educación superior en instituciones de educación superior radicadas en el departamento del Quindío, mediante un beneficio económico de hasta 4 SMMLV. Donde se beneficia un estudiante por cada institución educativa en la categoría mejor pruebas saber 11 y un estudiante en cada categoría de: Competencias deportivas, Competencias artísticas, Alta Vulnerabilidad Económica, Necesidades Educativas y Minoría étnica, que postulan todas las instituciones educativas.
Mediante la Resolución No. 564 de enero 29 de 2020 se aprobaron 56 beneficios económicos a 56 estudiantes egresados de instituciones educativas para el pago de matrícula con el fin que iniciaran estudios superiores durante la vigencia 2020 Se realizaron los pagos por este concepto a  las Universidades del Quindío y  Gran Colombia.</t>
  </si>
  <si>
    <t>Se realizó asistencia técnica a emprendimientos juveniles para la generación de ingresos, por medio de la  implementación de la estrategia "Emprende Todo juventudes" la cual contemplo las siguientes actividades:
 1. Emprendimiento conceptual (Proceso en el cual se definieron los conceptos básicos del emprendimiento y el perfil a desarrollar), con capacitaciones enfocadas al entorno económico y la competitividad, conceptos de emprendimiento y su evolución, reconocimiento del entorno por medio del PEST (herramienta estratégica útil para comprender los ciclos de un mercado Político, Económicos, Socio-culturales y Tecnológicos).
2. Emprendimiento creativo (Proceso en el cual se buscó responder a la visión de futuro y al desarrollo de los factores clave de éxito), en temas como coaching y liderazgo, estilos de liderazgo.
3. Emprendimiento experiencial (Proceso por medio del cual se busca el intercambio de experiencias y conocimiento con actores productivos del territorio), en este módulo asistieron diferentes invitados especiales de los sectores productivos (Empresa de Energía del Quindío, EDEQ, Grupo EPM, Empresa Desarrolladora de Software, ABAX, Empres de servicios de consultoría MIRUS, Psicóloga Clínica, entre otros) con charlas como el servicio al cliente desde la experiencia, competencias emprendedoras, PITCH y su importancia en los escenarios de inversión o de presentación del emprendimiento.
4. Emprendimiento tangible (Proceso en el cual se definen los actores claves de inversión, apalancamiento y sostenibilidad de los emprendimientos), allí se realizó la caracterización de los emprendimientos y la exposición de los diferentes escenarios regionales y nacionales de apalancamiento y de inversión.
Finalmente y debido a la carencia de una caracterización departamental del ecosistema de emprendimiento juvenil, se inició el proceso de identificación y consolidación de una base de datos que permita identificar las barreras y problemas más recurrentes de los jóvenes en el departamento para así poder orientar una estrategia dirigida a promocionar y fortalecer dichas iniciativas.
La 11 Unidades productivas colectivas con asistencia técnica fuerón: Accesorios J&amp;S, “legado culinario Quindiano”, La maravilla , Cuidarnos, TecnoMundo, Danest Art con Tradición,digitalización de estampados en telas, Vegetarian VL, Caja de Caramelos, Turismo en el Quindío, HERBAL 
Estrategia que supera lo proyectado, toda vez que la virtualidad permitió ampliación en la cobertura y las alianzas con el sector privado</t>
  </si>
  <si>
    <t xml:space="preserve">Desde la de DDHH se realizaron 70 visitas técnicas a cada uno de los proyectos productivos pendientes por beneficiar con el fin de verificar la existencia de los mismos, el cumplimiento de requisitos y la condición de cada víctima; lo anterior con el fin de poder realizar los procesos contractuales que permitan la entrega de herramientas que fortalezcan los proyectos productivos. </t>
  </si>
  <si>
    <t xml:space="preserve">Se realizaron  visitas técnicas, caracterización y levante de presupuesto a Instituciones Educativas a intervenir.             </t>
  </si>
  <si>
    <t>Se está realizando proceso de legalización convenio UPRA e implementación Plan de Ordenamiento Productivo y Social de la Propiedad Rural POPSPR y proceso de formalización de la propiedad rural (acuerdo de voluntades Agencia Nacional de Tierras, IGAC, Federación de Departamentos, Gobernación del Quindío. Se elaboró un documento técnico.</t>
  </si>
  <si>
    <t xml:space="preserve">
Tres (03) Planes de negociación financiados (Informe con corte a noviembre); en el marco del convenio con Bancoldex de la siguiente manera:
Empresas grandes:
Actividad Económica: Parques de atracciones.
Actividad Económica: Publicidad.  
Empresas medianas:
Actividad económica: Construcción de edificios residenciales.
Actividad económica: Limpieza general interior de edificio.
Actividad económica: Comercio al por mayor de productos.
Actividad económica: Fabricación de muebles.
Micro empresas:
Actividad económica: Comercio al por mayor de materiales.
Actividad económica: Otros tipos de alojamientos para viajes.
Actividad económica: Comercio al por menor de todo tipo.
Pequeña empresa:
Actividad económica: Elaboración de bebidas no alcohólicas.
Actividad económica: Comercio de partes, piezas (autopartes).
Actividad económica: Turismo (Alojamientos de hoteles).
Actividad económica: Cultivo de plátano y banano.
Actividad económica: Comercio al por menor de productos.
Actividad económica: Actividades de otras asociaciones. 
Actividad económica: Elaboración de otros productos alimenticios
Actividad económica: Comercio de motocicletas y de sus partes.
 </t>
  </si>
  <si>
    <t>Se realizó el apoyo financiero a 1 emprendimientos verdes del Quindío, se construyó una matriz multicriterio, para así poder priorizar los emprendimientos que se encuentren mas avanzados y poder fortalecerlos en articulación con la CRQ, además se construyeron piezas publicitarias para la socialización de los 37 emprendimientos que se encuentran inscritos ante la oficina de negocios verdes del Quindío. 
Finalmente se apoyó con recursos financieros de Once Millones de Pesos a la asociación de hortalizas de (Armenia, Circasia y Salento), realizando el cierre financiero que le permitió participar en el modelo de los proyectos de "Alianzas Para la Paz", siendo éste el emprendimiento verde apoyado por parte de la Secretaría de Agricultura, Desarrollo Rural y Medio Ambiente. 
De igual forma se realizó acercamiento con los integrantes del Mercado Agroecológico del Quindío, donde se les apoyó con un espacio físico en el Centro de Convenciones para que hicieran la realización de la feria agroecológica.</t>
  </si>
  <si>
    <t>Se apoyaron 240 productores agropecuarios fortaleciendo los procesos en los municipios de Filandia, Salento, Circasia, Armenia, Córdoba, Pijao, Génova y Quimbaya, que tienen implementado el mercado campesino, a través del acompañamiento y la asesoría en procesos organizativos y de comercialización además de buscar su vinculación dentro de las convocatorias del Ministerio de Agricultura y Desarrollo Rural.</t>
  </si>
  <si>
    <t>En el proceso de servicio de asesoría para el fortalecimiento de la asociatividad, se han  fortalecido 25 asociaciones del Departamento en aspectos empresariales.
Fundación FUCAENSUQUI.
Fundación Apragen
Asociación Adegequin
Asociación Asprofil 
Asociación frutos de córdoba.
Asociación Asoplagen
Asociación Asodergen
Asociación Asocafes
Asociación Asoproagro
Asociación Agrosolidaria
Asociación Asocapapi 
Asociación Asocampo
Asociación Acapacor
Asociación Asohercad 
Asociación Asopracir
Asociación Asoplacir 
Asociación Agrocun
Asociación Agriquin
Asociación de mujeres
Asociación Asojulia
Asociación Has filandia 
Asociación Asovit 
Asociación Asocafecorsa 
Asociación Musáceas 
Asociación Apropal
Fundación jampi.</t>
  </si>
  <si>
    <t>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t>
  </si>
  <si>
    <t>Para cumplir con estas dos metas de producto Productores agropecuarios apoyados Unidades productivas beneficiadas, se está realizando apoyo técnico en el fomento organizativo de la Agricultura Campesina, Familiar y Comunitaria (resolución 464 de 2017 MADR) y Proceso de identificación y formulación de Convenios de cofinanciación Alianzas productivas con MADR y Agencia de Desarrollo Rural (ADR) Proceso de implementación, evaluación y ajuste de la Política Pública de Seguridad Alimentaria y Nutricional (SAN ordenanza 050 de 2010 y 023 de 2014) a 500 beneficiarios.
Se realizó servicio de apoyo a la implementación de mecanismos y herramientas para el conocimiento, reducción y manejo de riesgos agropecuarios a 3 asociaciones de plataneros (300 productores), mediante proceso de identificación y formulación de Convenios de cofinanciación Finagro- MADR - Agencia de Desarrollo Rural (ADR)-Agencias de Seguros, para la implementación del seguro de cosecha en el departamento del Quindío.</t>
  </si>
  <si>
    <t>Se atendieron 2 necesidades empresariales a los Emprendimientos: Paz y Flora y Fundación Renacer en asistencia técnica de emprendimiento y se realizó rueda de negocios y mercados campesinos, apoyándolos en muestras comerciales.</t>
  </si>
  <si>
    <t>Quince (15) empresas asistidas técnicamente, a través del análisis de mercado tradicional y digital mediante la campaña “Del Quindío a tu casa”, articulado con Artesanías de Colombia, que busca darle acompañamiento técnico a las empresas, especialmente en Marketin digital, con las siguientes empresas:
1. Luis Leonardo Domínguez Ávila (Armenia), Orfebrería (Todo tipo de Joyas en plata o en oro especializado en Filigrana.
2. Gloria Inés Rivera Chávez (Armenia), Tejeduría (Decoración y utilitarios).
3. Luis Enrique Morales Vargas (Armenia) Alferia (Tazas platos cafeteras materos jarros pocillos vasos)
4. Ana Delia Barahona (Armenia) Volúmenes estructurados Tafilería (Contenedores utilitarios).
5. Telares del Café (Calarcá) Tejeduría (línea de mesa, decorativos, accesorios).
6. Millarte (Circasia) Carpintería (Portallaves, cuadros decorativos, cruces).
7. Asodisquin (Quimbaya) Orfebrería (cadenas, aretes, collares, anillos brazaletes, etc.)
8. Asociación Argentum (Quimbaya) Joyería (Dijes, collares, anillos, topitos, pines, manillas, tobilleras, mancuernas.
9. Tocora (Salento) Carpintería (Lámparas, floreros, revisteros).
10. Saja Artesanías (Salento) Tejeduría (Fibras naturales de guasca de plátano, capacho de palma areca, amero y semillas).
11. Guadua Arte Diseño (Córdoba) Objetos decorativos en guadua 
12. Dekometal (Filandia) figuras en metal.
13. Leyton tienda artesanal (Armenia) Artesanía (artículos decorativos en madera tallados y pintados a mano). Artesanía
14. Jhon Herrera (Armenia) Relojes en madera
15. HENRY TIERRADENTRO (Armenia) manualidades (COLLARES, PULSERAS)
Se tiene proyectado para el mes de Enero de 2021 el lanzamiento de la página web y el portafolio de servicios de los productos artesanales.</t>
  </si>
  <si>
    <t>Dos (2) proyectos de infraestructura turística apoyados. Se llevaron a cabo los estudios y diseños fase III para la adecuación del recinto gastronómico, artesanal y experiencial de los municipios de Pijao y Montenegro. Requisitos indispensables para poder acceder a la confinación de las obras a través de Fontur (Fondo de Promoción Turística de Colombia).</t>
  </si>
  <si>
    <t>Un plan de trabajo concertado con la Comisión regional de competitividad, a través de éste se dió cumplimiento a:
La Ordenanza 019 del 01 de diciembre de 2020, "POR MEDIO DE LA CUAL SE DEROGA LA ORDENANZA NO. 021 DE 2014, Y SE ESTABLECE LA ORGANIZACIÓN Y FUNCIONAMIENTO DE LA COMISIÓN DE REGULACIÓN DE COMPETITIVIDAD E INNOVACIÓN – CRCI DEL DEPARTAMENTO DEL QUINDÍO”.
Así mismo la estructuración del Plan Regional de Competitividad en una primera fase desarrollada en esta vigencia.
Estos dos compromisos hicieron parte del Plan de acción de la Comisión para esta vigencia y que se debían cumplir por parte del departamento.</t>
  </si>
  <si>
    <t xml:space="preserve">
Un reporte realizado, sobre mercado laboral de jóvenes entre 18 y 28 años en el departamento del Quindío, con relación a factores como:
- Reducción de actividad económica e ingresos debido al COVI-19
- No ha podido ejercer, buscar trabajo o iniciar un negocio debido a COVID-19 
- Le suspendieron sin remuneración el contrato debido a COVID-19.
- Perdió el trabajo o la fuente de ingresos debido a COVID-19.
Con respecto a la Política Publica de Generación de Ingresos; se está llevado a cabo la armonización de los indicadores con el nuevo Plan de Desarrollo, Tú y Yo Somos Quindío. Y realizar el seguimiento periódico a la matriz pública, resultados que a su vez nos sirva de insumo entre otros para llevar a cabo un reporte para la toma de decisiones, y organizar estrategias articuladas de generación de empleo.</t>
  </si>
  <si>
    <t>ACOPI - Cámara de Comercio</t>
  </si>
  <si>
    <t>ACOPI - ProColombia</t>
  </si>
  <si>
    <t>ACOPI - Agencia de Inversión - Cámara de Comercio</t>
  </si>
  <si>
    <t>ACOPI - Cámara de Comercio - SENA</t>
  </si>
  <si>
    <t>Agencia de Inversión - SENA</t>
  </si>
  <si>
    <t>Cámara de Comercio - Ministerio de Trabajo</t>
  </si>
  <si>
    <t>Cámara de Comercio - Ministerio de Trabajo - SENA</t>
  </si>
  <si>
    <t>Cámara de Comercio - Gobernación - Secretaría de Turismo, Industria y Comercio</t>
  </si>
  <si>
    <t>Comfenalco - Ministerio de Trabajo</t>
  </si>
  <si>
    <t>Comfenalco - SENA</t>
  </si>
  <si>
    <t>Departamento para la Prosperidad Social - Ministerio de Trabajo</t>
  </si>
  <si>
    <t>INCODER - Agencia Agraria de Desarrollo Rural</t>
  </si>
  <si>
    <t>Ministerio de Turismo, Industria y Comercio - Unidad Administrativa del Servicio Público de Empleo</t>
  </si>
  <si>
    <t>Ministerio de Turismo, Industria y Comercio - Ministerio de Trabajo</t>
  </si>
  <si>
    <t>Ministerio de Turismo, Industria y Comercio</t>
  </si>
  <si>
    <t>Gobernación - Secretaría de Educación - ORMET</t>
  </si>
  <si>
    <t>SENA - Universidades</t>
  </si>
  <si>
    <t>No se encontraron coincidencias con el plan de desarrollo</t>
  </si>
  <si>
    <t xml:space="preserve">Se han sugerido acciones a mejorar para obtener un mejor perfil de inversión como por ejemplo, mejorar los tiempos de respuesta de parte de las Direcciones de Planeación que permitan celeridad en la obtención de licencias de construcción o con la CRQ con los permisos de vertimientos. La importancia de trabajar en programas de bilinguismo para el trabajo; la conectividad aérea, entre otros. </t>
  </si>
  <si>
    <t>No se establecieron metas de generación de empleo para el 2020</t>
  </si>
  <si>
    <t>Entre octubre y diciembre de 2020, a través del acompañamiento de Invest in Armenia, se logró la llegada de una nueva empresa al departamento del Quindío. Se trata de la empresa Be Call, call center de ventas que generá para el último trimestre del año 100 vacantes en trabajo remoto para bachilleres con al menos 3 meses de experiencia comercial</t>
  </si>
  <si>
    <r>
      <t xml:space="preserve">Total de empleos directos generados por la Universidad La Gran Colombia: 
</t>
    </r>
    <r>
      <rPr>
        <b/>
        <sz val="11"/>
        <color theme="1"/>
        <rFont val="Calibri"/>
        <family val="2"/>
        <scheme val="minor"/>
      </rPr>
      <t xml:space="preserve">OCTUBRE= </t>
    </r>
    <r>
      <rPr>
        <sz val="11"/>
        <color theme="1"/>
        <rFont val="Calibri"/>
        <family val="2"/>
        <scheme val="minor"/>
      </rPr>
      <t xml:space="preserve">Docente: 182 – Administrativo: 106 – Aprendiz SENA: 16 – Total: 304
</t>
    </r>
    <r>
      <rPr>
        <b/>
        <sz val="11"/>
        <color theme="1"/>
        <rFont val="Calibri"/>
        <family val="2"/>
        <scheme val="minor"/>
      </rPr>
      <t>NOVIEMBRE=</t>
    </r>
    <r>
      <rPr>
        <sz val="11"/>
        <color theme="1"/>
        <rFont val="Calibri"/>
        <family val="2"/>
        <scheme val="minor"/>
      </rPr>
      <t xml:space="preserve"> Docente: 167 – Administrativo: 106 – Aprendiz SENA: 16 – Total: 289
</t>
    </r>
    <r>
      <rPr>
        <b/>
        <sz val="11"/>
        <color theme="1"/>
        <rFont val="Calibri"/>
        <family val="2"/>
        <scheme val="minor"/>
      </rPr>
      <t>DICIEMBRE=</t>
    </r>
    <r>
      <rPr>
        <sz val="11"/>
        <color theme="1"/>
        <rFont val="Calibri"/>
        <family val="2"/>
        <scheme val="minor"/>
      </rPr>
      <t xml:space="preserve"> Docente: 47 – Administrativo: 107 – Aprendiz SENA: 23 – Total: 177</t>
    </r>
  </si>
  <si>
    <t>Actualmente no tenemos matriculados en el nivel de formación técnico profesional</t>
  </si>
  <si>
    <t xml:space="preserve">Oferta actual de programas profesionales de la Universidad La Gran Colombia en las áreas de arquitectura e ingeniería:
*Arquitectura, código SNIES 3725 - Acreditación de Alta Calidad: Resolución No. 11958
*Ingeniería Geográfica y Ambiental, código SNIES 102839
*Ingeniería Agroindustrial, código SNIES 1432 - Acreditación de Alta Calidad Resolución No. 003132 </t>
  </si>
  <si>
    <r>
      <t>Total de empleos directos generados por la Universidad La Gran Colombia: 
*</t>
    </r>
    <r>
      <rPr>
        <b/>
        <sz val="12"/>
        <color theme="1"/>
        <rFont val="Calibri"/>
        <family val="2"/>
        <scheme val="minor"/>
      </rPr>
      <t xml:space="preserve">Personal docente: </t>
    </r>
    <r>
      <rPr>
        <sz val="12"/>
        <color theme="1"/>
        <rFont val="Calibri"/>
        <family val="2"/>
        <scheme val="minor"/>
      </rPr>
      <t>200
*</t>
    </r>
    <r>
      <rPr>
        <b/>
        <sz val="12"/>
        <color theme="1"/>
        <rFont val="Calibri"/>
        <family val="2"/>
        <scheme val="minor"/>
      </rPr>
      <t xml:space="preserve">Personal administrativo: </t>
    </r>
    <r>
      <rPr>
        <sz val="12"/>
        <color theme="1"/>
        <rFont val="Calibri"/>
        <family val="2"/>
        <scheme val="minor"/>
      </rPr>
      <t>111
*</t>
    </r>
    <r>
      <rPr>
        <b/>
        <sz val="12"/>
        <color theme="1"/>
        <rFont val="Calibri"/>
        <family val="2"/>
        <scheme val="minor"/>
      </rPr>
      <t>Aprendices SENA:</t>
    </r>
    <r>
      <rPr>
        <sz val="12"/>
        <color theme="1"/>
        <rFont val="Calibri"/>
        <family val="2"/>
        <scheme val="minor"/>
      </rPr>
      <t xml:space="preserve"> 20
</t>
    </r>
    <r>
      <rPr>
        <b/>
        <sz val="12"/>
        <color theme="1"/>
        <rFont val="Calibri"/>
        <family val="2"/>
        <scheme val="minor"/>
      </rPr>
      <t xml:space="preserve">Número total de empleos directos: </t>
    </r>
    <r>
      <rPr>
        <sz val="12"/>
        <color theme="1"/>
        <rFont val="Calibri"/>
        <family val="2"/>
        <scheme val="minor"/>
      </rPr>
      <t>331</t>
    </r>
  </si>
  <si>
    <t xml:space="preserve">Oferta actual de programas profesionales de la Universidad La Gran Colombia en las áreas de arquitectura e ingeniería:
*Arquitectura, código SNIES 3725 - Acreditación de Alta Calidad: Resolución No. 018134
*Ingeniería Geográfica y Ambiental, código SNIES 102839
*Ingeniería Agroindustrial, código SNIES 1432 - Acreditación de Alta Calidad Resolución No. 003132 </t>
  </si>
  <si>
    <t>Se informa que el programa de 40.000 pirmeros empleos no se encuentra vigente desde el octubre de 2019, por lo tanto desde dicha vigencia no se tiene beneficiarios activos en el programa.</t>
  </si>
  <si>
    <t>No aplica ya que a la fecha no se cuenta con meses de trabajo en la regiòn para el desarrollo de estrategias de inclusiòn laboral, estamos trabajando de la mano en inclusiòn laboral con la Unidad del Servicio Publico de Empleo.</t>
  </si>
  <si>
    <t>Procolombia para cumplir con su plan misional de aumentar el numero de empresas exportando y de mejorar y dar valor agregado a la oferta exportable de las empresas en el departamento tienen varias herramientas, entre ellas los programas de formacion exportadora que para el año 2021 se trabajaran de manera virtual divididos en 12 programas con diferentes tematicas con una meta de 265 asistentes y llevar a cabo un evento que se realiza a nivel nacional que busca fortalecer la presencia en los departamentos "FUTUREXPO QUINDIO" con una meta de asistentes de 200. Por otro lado como una herramienta comercial para las empresas se realizan ruedas de negocios en conjunto con otras entidades de promocion como Procolombia de otros paises, a las que las empresas se inscriben al ser aceptadas tiene la oportunidad de sentarte y presentar la oferta de la empresa. Para estos eventos se preparan las empresas desde Procolombia con planes de trabajo para cada empresa. Entre algunos de los eventos a los que se tenia planeado llegar fueron Macrorrueda 85, Encuentro Empresarial Andino, Alianza del Pacifico y Macrorrueda Internacional. Ruedas de negocios especializadas ej: frente a estas ruedas de negocio se ejecutan por cadenas productivas teniendo en cuenta que las ruedas solicitan unos requisitos para poder participar.</t>
  </si>
  <si>
    <t xml:space="preserve">En este rubro es dificil para nosotros aportar cifras de lo que se invierte en este tipo de eventos y programas ya que toda la informacion y logistica se maneja en conjunto con otras entidades. Los aportes que se realizan para todas las actividades se realizan sobre presupuestos aprobados por las partes y ejecuta de acuerdo a las directrices de cada programa o evento. </t>
  </si>
  <si>
    <t>5PP &gt; a linea base eje cafetero</t>
  </si>
  <si>
    <t>Aumentar y Mejorar los laboratorios de ideas de negocio y de gestores empresariales para garantizar la viabilidad de los proyectos en las convocatorias, fuentes de financiación y fondos de capital.</t>
  </si>
  <si>
    <t>No. de proyectos viabilizados y apoyados en Laboratorios de ideas de negocio</t>
  </si>
  <si>
    <t xml:space="preserve">Cámara de Comercio - SENA - Universidades </t>
  </si>
  <si>
    <t>Impulso a la competitividad mediante alianzas regionales y proyectos estratégicos de alto impacto</t>
  </si>
  <si>
    <t>Estructurar Planes Territoriales de Asistencia Técnica Agropecuaria y empresarial a través de proyectos regionales de alto impacto.</t>
  </si>
  <si>
    <t>Transformación de los Sectores Agropecuario, Industrial y de Servicios para la innovación productiva</t>
  </si>
  <si>
    <t>&gt;12% y &gt;10%</t>
  </si>
  <si>
    <t>Se beneficiaron 225 unidades productivas, con el acompañamiento y asesoramiento en la implementación del proyecto de formación de capacidades en el negocio global del café en lo referente al proceso agroindustrial y el reconocimiento de las cualidades organolépticas que debe cumplir el grano para su exportación a través de una plataforma que permite generar negocios de relación directa, en los municipios de Montenegro 9. Quimbaya 37. Filandia 60. Circacia 51. Calarca 68.</t>
  </si>
  <si>
    <t xml:space="preserve">Garantizar el modelo de desarrollo territorial teniendo en cuenta la movilidad social impulsada por las nuevas tendencias de inversión productiva. </t>
  </si>
  <si>
    <t>Se esta realizando el aporte en la construcción y seguimiento de estos 2 documentos técnicos mediante la contratación de personal, a los proyectos de regalías en café (Cintagro- Comité de Cafeteros), así como la formulación de un nuevo proyecto de reconversión sostenible de la caficultura Quindiana, identificación y formulación del Plan Integral de Desarrollo Agropecuario y Rural con Enfoque Territorial (PIDARET), en convenio con la ADR, FAO, MADR.
Mediante el Proceso de reglamentación e instalación de Mesa Departamental de Ciencia, Tecnología e Innovación Agropecuaria (ordenanza 011 de 2020), se plantea el ajuste y reformulación del Plan Estratégico de Ciencia, Tecnología e Innovación Agropecuaria (PECTIA).</t>
  </si>
  <si>
    <t>En cuanto a los documentos de lineamientos técnicos se apoyó y acompañó en la implementación de dos (2) proyectos de Ciencia Tecnología e Innovación, también se creó el comité técnico y la Mesa de Ciencia Tecnología e Innovación Agropecuaria del Departamento y se ha trabajado en el fortalecimiento de los mismos. Los documentos elaborados para los proyectos fueron:
1-Documento de Implementacion de un modelo de economía campesina en produccion sostenible de café y establecimiento de plataformas de interpretación en torno al paisaje cultural cafetero en el Departamento del Quindío.
2- Documento de Musaceas con la participacion del CIAT de Palmira, ICA, Agrosavia y Uniquindío coordinado por la Secretaría de Agricultura.</t>
  </si>
  <si>
    <t>Se han apoyado acciones en la elaboración del documento técnico del proyecto denominado Implementación de un sistema de producción de material de plátano y banano con calidad fitosanitaria en el departamento del Quindío , documento que se encuentra en su fase final y apoyo en la definición de actividades para la construcción del documento técnico del proyecto COSTRUCCIÓN DE FABRICA DE COMPOSTAJE EN EL DEPARTAMENTO DEL QUINDIO, como insumos para la puesta en marcha de proyectos.</t>
  </si>
  <si>
    <t>Se tenia previsto el lanzamiento de la plataforma comercial en el presente año como herramienta para el sustento de comercialización de las alianzas productivas las cuales sólo se legalizaron en el presente mes, por lo tanto no se inició su ejecución, con el fin de no generar detrimento, se decide aplazar la inversión en la actualización de esta plataforma hasta su lanzamiento y puesta en marcha. No obstante se encuentra actualizada con las empresas oferentes de las diferentes asociaciones del Departamento, encontrándose operativamente activa atendida con personal de planta.</t>
  </si>
  <si>
    <t xml:space="preserve">Para la elaboración de los Planes de Desarrollo Agropecuario y Rural se realizó articulación con las alcaldías y entidades del sector, con miras a desarrollar estrategias en torno a procesos de inocuidad, certificaciones en Buenas Prácticas dentro de los planes de extensión agropecuaria y la formulación e implementación de los proyectos de alianzas productivas. Se actualizó el Plan de Desarrollo Agropecuario y Rural, que fue aprobado mediante ordenanza 011 de agosto del 2020. </t>
  </si>
  <si>
    <t>Para la elaboración de los Planes de Desarrollo Agropecuario y Rural se desarrollaron actividades de servicios de extensión agropecuaria aplicando estrategias de productividad control sanitario e inocuidad en los municipios de: ARMENIA, BUENAVISTA, FILANDIA, GENOVA, PIJAO, CALARCA, CIRCASIA, CORDOBA, LA TEBAIDA, MONTENEGRO Y SALENTO, asistencia técnica agropecuaria en la certificación de las BPA, BPG, GAB y BPM en la producción apícola del Departamento con los usuarios de las asociaciones APIQUINDIO, Y ASOAGROCORDILLERA de los municipios de FILANDIA, GENOVA Y PIJAO y apoyo en la implementación del Plan Departamental de Extensión Agropecuaria PDEA.</t>
  </si>
  <si>
    <t xml:space="preserve">Se realizó acompañamiento en asesoría a los 12 municipios para la elaboración de los Planes de Desarrollo Rural Agropecuario, realizando diversas actividades de articulación con las administraciones locales en torno a la implementación de los PDA y el POPSPR en todos los Municipios. </t>
  </si>
  <si>
    <t>Se atendieron 6 emprendimientos con asesoría y asistencia técnica:
1. Master chips
2. Nutrimax del Quindío
3.Tostones de maíz
4.Maichi mermeladas
5.Inversiones triangulo del café.
6. Naturaroma (Salento).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</si>
  <si>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En primer trimestre del año 2022, se logró realizar un acompañamiento a (2) nuevos emprendimientos que demandaron apoyo en el tema sanitario y principalmente orientación en el proceso para cumplimiento sanitario ante el INVIMA y el trámite gratuito de los registros sanitarios exentos por la ley de emprendimiento 2069 firmada en el año 2020; De igual manera, se realizó un acompañamiento para ubicar plantas de transformación que permitan el desarrollo de procesos de maquila de productos para los que no disponen de infraestructura productiva. Los emprendimientos beneficiados con asesoría y asistencia técnica fueron: Emprendimiento La Perla de Armenia; Emprendimiento Salsas y Aderezos De La Sierra de Armenia.</t>
  </si>
  <si>
    <t>Elevar la tasa de inversión y participación de la región en oportunidades rurales y créditos FINAGRO, Fondo Nacional de Garantías y demás entidades para los sectores: agrícola y pecuario.</t>
  </si>
  <si>
    <t xml:space="preserve">Se realizó la implementación de procesos para la prevención y mitigación de riesgos naturales del sector agropecuario en el Departamento del Quindío, se beneficiaron 100 personas, en la socialización de mecanismos y herramientas para el conocimiento, reducción y manejo de riesgos agropecuarios. Se realizaron todos los ajustes necesarios y se firmó convenio No. 016 -2021 con el Fondo para el Financiamiento Agropecuario - FINAGRO, el cual tendrá tres componentes: protección para cultivos de plátano y banano con un monto de 150 millones, para otros renglones productivos 50 millones y 50 millones para educación financiera, además se realizó la articulación con los productores y empresas aseguradoras. </t>
  </si>
  <si>
    <t>Aumentar el volumen de producción cafetera para incrementar la tasa de participación y tasa de exportación en café verde</t>
  </si>
  <si>
    <t>Manufacturales de Metales V- del -49,6%, Manufacturas de minerales no metálicos V+˃ del 500% y papel, cartón, artículos de papel V+˃500%</t>
  </si>
  <si>
    <t>Variación positiva anual ˃30%</t>
  </si>
  <si>
    <t xml:space="preserve">Dos (2) empresas asistidas técnicamente, la secretaría a través de la dirección de industria y comercio ha socializado el programa de asistencia técnica a las MiPymes para el acceso a nuevos mercados, el cual consiste en el acompañamiento para la realización del diagnóstico en materia de mercadeo como punto de partida para el apoyo a la posterior formulación del plan de mercadeo de cada una de las siguientes empresas:
1. Avus Senior home del municipio de Circasia
2. Calzado Richi del municipio de Circasia.
Las asistencias técnicas mencionadas se realizaron como una primera fase de intervención. </t>
  </si>
  <si>
    <t>Integrar y fortalecer las alianzas de agencias públicas y privadas para aumentar el comercio exterior de los sectores agropecuario e industrial.</t>
  </si>
  <si>
    <t>Se formuló el Plan Estratégico de Turismo (PET), con vigencia de 10 años, el cual brinda herramientas de planificación que permitirán el crecimiento organizado del turismo y su infraestructura complementaria en el Departamento del Quindío, mitigando problemáticas sociales, culturales y ambientales.</t>
  </si>
  <si>
    <t xml:space="preserve">Con avance del 25% en campañas realizadas:
- Se realizó el arrendamiento de 75 mts2 de área adicional al metraje asignado por FONTUR correspondió al stand No. 120 para la participación los empresarios del Departamento del Quindío en la versión No. 41 de la Vitrina Turística – ANATO 2022 que se llevó a cabo en el Gran Salón del Centro Internacional de Negocios y Exposiciones – CORFERIA en el mes de febrero. 
- Del 23 al 25 de febrero se llevó a cabo la versión 41 de la Vitrina Turística – ANATO 2022, donde el departamento tuvo presencia con un stand de un total de 180 mts2, promocionando su marca destino “Quindío Corazón de Colombia” y la oferta del sector entre los cuales se cuenta seis (6) cafés especiales, tres (3) parques temáticos, cuatro (4) empresas de actividades de aventura, catorce (14) agencias de viajes y el acompañamiento de cinco (5) gremios del sector ; el stand recibió más de seis mil seiscientos (6.600) visitantes en los tres días de feria.
- El 26 de febrero se asistió al workshop REMA realizado en el hotel Dann Carton de la ciudad de Cali, donde participaron 26 empresas del sector turismo del departamento, la feria fue visitada por más de 800 personas. 
- Cerca de 80 publicaciones de fotografías, videos y likes en redes sociales con el fin de promocionar el destino y sus ventajas competitivas. </t>
  </si>
  <si>
    <t>Procolombia con el fin de cumplir con su plan misional de aumentar el número de empresas exportando y de aumentar el valor agregado a la oferta exportable de las empresas en el departamento de Quindio, tiene varias herramientas disponibles, entre ellas; los programas de formacion exportadora, que para el año 2020 tuvo una meta de 300 asistentes 
Igualmente un evento llamado Futurexpo, que busca fortalecer la internacionalización en el país, con una meta de asistentes de 250 para Quindio. Por otro lado, como herramienta comercial para las empresas se realizan ruedas de negocios, a las que las empresas se inscriben y tienen la oportunidad de presentar la oferta de la empresa a potenciales compradores internacionales. Para estos eventos se preparan las empresas desde Procolombia con planes de trabajo individuales. Algunos de los eventos realizados fue Macrorrueda 80, Encuentro Empresarial Andino, Alianza del Pacifico y Macrorruedas de Las Americas. Adicionalmente Ruedas de negocios especializadas. Se programó qué empresas del Quindio participaran en el Benchmarking Exportador y las misiones logísticas a puertos y aeropuertos.</t>
  </si>
  <si>
    <t xml:space="preserve">En los temas de capacitación tuvimos 513 asistentes entre empresarios y estudiantes, con programas generales de comercio exterior y especializados para las cadenas productivas priorizadas para el departamento del Quindio. En el último trimestre del año 2020 tuvimos 152 asistentes a los programas de formación virtuales . En cuanto a la participación de las empresas del Quindio, en los eventos comerciales, participaron 53 empresas de diferentes desempeños exportadores y cadenas. Tuvimos 9 empresas del Quindio en misiones logísticas aéreas y marítimas. En el proyecto de Benchmarking Exportador participaron 13 empresas futuras exportadoras en la actividad .
</t>
  </si>
  <si>
    <t xml:space="preserve">En este rubro es difícil para nosotros aportar cifras de lo que se invierte en este tipo de eventos y programas ya que toda la información y logistica se maneja en conjunto con otras entidades. Los aportes que se realizan para todas las actividades se realizan sobre presupuestos aprobados por las partes y se ejecuta de acuerdo a las directrices de cada programa o evento. 
</t>
  </si>
  <si>
    <t>En las ruedas de negocios se manejan unas expectativas de negocios que se dividen ventas inmediatas, 1-3 meses, 3-6 meses y &gt; 6 meses y podriamos decir que estos cumplen la tarea de indicadores, ya que son los valores de las intenciones de negocio que tienen los compradores con los exportadores.</t>
  </si>
  <si>
    <t xml:space="preserve">En los temas de capacitacion hemos tenido participacion en los primeros tres ciclos del año en curso de 168 participantes entre empresarios y estudiantes, con programas generales de comercio exterior, los especialilzados para las cadenas productivas priorizadas comenzaron el dia 03 de Mayo de 2021. . En cuento a la participacion de las empresas del Quindio, en eventos comerciales el primero del año fue la Macrorrueda 85 en la que participaron 39 empresas de diferentes desempeños exportadores ( ya que en Procolombia se manejan de esta forma ya que cada empresario dependiendo su etapa de desarrollo empresarial requiere unos servicios adecuados a sus caracteristicas). </t>
  </si>
  <si>
    <t>Se apoyaron 85 productores con acceso a maquinaria y equipos, a través de la gestión realizada con Agencia Turca de Cooperación y Coordinación (TİKA) con la entrega de un cuarto frio de alta tecnología con capacidad de hasta 20 toneladas y con una temperatura de hasta menos -3 grados centígrados, con la opción de congelación o refrigeración para el almacenamiento de productos transformados derivados de plátanos, hortalizas y otras musáceas, con el objetivo de fortalecer de la Asociación de Productores Agropecuarios de Filandia ASPROFIL.</t>
  </si>
  <si>
    <t>Mantener y fortalecer el liderazgo político para el cumplimiento de los Ejes de la Política de generación de ingresos y aumentar la capacidad productiva y competitiva.</t>
  </si>
  <si>
    <t xml:space="preserve">Con un avance del 100% con tres proyectos de infraestructura apoyados, aunando esfuerzos entre la secretaría de Turismo Industria y Comercio y Proyecta, se suscribieron dos convenios interadministrativos con los municipios de Circasia y Córdoba, para los estudios y diseños de los recintos gastronómicos en estas dos localidades, para cumplir con los requisitos que exige el Fondo de Promoción Turística de Colombia FONTUR y de esta manera poder acceder a recursos de esta entidad para las adecuaciones de estos sitios. De la misma manera se suscribió un convenio interadministrativo con FONTUR y el departamento para las adecuaciones de recinto gastronómico en el municipio de Quimbaya, con un aporte en contrapartida por parte del departamento de $ 676.148.454 Proyecto que fue aprobado por la entidad del orden nacional en la vigencia pasada.
</t>
  </si>
  <si>
    <t xml:space="preserve">Con un clúster en proceso de asistencia para la implementación de los planes de acción se sostuvo una reunión con el clúster de Turismo de Salud y Bienestar, donde se revisó presupuesto y las diferentes estrategias para implementar en este sector para la vigencia 2022.
- Difusión de convocatoria del Ministerio de Comercio Industria y Turismo, donde se invitó a los empresarios a fortalecer las capacidades y consolidación de sus negocios a través del programa conectar clúster. 
- Así mismo, se están realizando las gestiones pertinentes para la conformación de Clúster de confección, partiendo de experiencias en otros departamentos que lo han conformado. </t>
  </si>
  <si>
    <t>Estudiantes matriculados por programa de pregrado en el área de la arquitectura e ingeniería, periodo 2020-2:
*Arquitectura: matriculados 323
*Ingeniería Agroindustrial: matriculados 50
*Ingeniería Geográfica y Ambiental: matriculados 172</t>
  </si>
  <si>
    <t>Estudiantes matriculados por programa de pregrado en el área de la arquitectura e ingeniería, periodo 2021-1:
*Arquitectura: matriculados 344
*Ingeniería Agroindustrial: matriculados 39
*Ingeniería Geográfica y Ambiental: matriculados 156
Estudiantes matriculados por programa de pregrado en el área de la arquitectura e ingeniería, periodo 2021-2:
*Arquitectura: matriculados 310
*Ingeniería Agroindustrial: matriculados 33
*Ingeniería Geográfica y Ambiental: matriculados 122</t>
  </si>
  <si>
    <t xml:space="preserve">
Con un avance del 100%: en los Planes Concertados con la CRC (Comisión Regional de Competitividad), en el acumulado de la vigencia se llevaron a cabo ocho reuniones del comité PETIT (conformado por el Departamento, Cámara de Comercio, Academia, y los gerentes de los Clúster del Quindío), en las cuales se destaca: 
El seguimiento a los avances y dificultades en la formulación del Plan Regional de Competitividad a 2035. Así mismo se actualizó un documento con los lineamientos e iniciativas de los Clúster por parte de la Cámara de Comercio.
Se finalizó con el proceso de diagnóstico del Plan de Competitividad, como parte esencial de la adecuada formulación y construcción del documento técnico. </t>
  </si>
  <si>
    <t>Apoyo coordinación puesta en marcha de proyecto de CTI en sistemas de información y comunicación.                                          Puesta en marcha de los instrumentos de planificación e información rural.</t>
  </si>
  <si>
    <t>Se elaboró un documento de planeación para el cumplimiento de la meta de servicio de acompañamiento en la implementación de planes de desarrollo agropecuarios rurales en los municipios; desarrollando los siguientes procesos: Proceso de adopción e implementación del Plan Departamental de Extensión Agropecuaria PEDEA (ordenanza 011 de 2020) con una población objetivo de 2.500 usuarios por año y Proceso de identificación y formulación convenio interinstitucional AGROSAVIA -Gobernación del Quindío, para la implementación de proyectos de investigación, extensión y transferencia de tecnología agropecuaria e inocuidad agroalimentaria en el departamento. 
Se acompañó y apoyó el cumplimiento de esta ordenanza a los 12 municipios del Departamento, mediante la identificación, formulación e implementación en los 12 planes de desarrollo agropecuario municipales.
También se adelantó el proceso de identificación y formulación convenio interinstitucional ICA-Gobernación para la implementación de proyectos de sanidad agropecuaria e inocuidad agroalimentaria en el departamento; así como en la identificación y formulación de 20 alianzas productivas enmarcadas en Buenas Practicas Agropecuarias, con una cobertura de aproximadamente 700 productores representados en los 12 municipios y en los encadenamientos promisorios del Departamento del Quindío.                                       Se adelantaron gestiones en coordinación con la Secretaria de Salud del Quindío (zoonosis), la Dirección de Desarrollo Sostenible de la SADRA, los gremios, las ONG, la institucionalidad pública y privada, para el proceso de identificación, formulación e implementación de la Política Pública de Protección y Bienestar Animal para el Departamento del Quindío (Mascotas, Silvestres, Zootécnicas y de Trabajo).</t>
  </si>
  <si>
    <t>Se cuenta con un primer borrador del Plan Estratégico de Turismo (PET), con una visión de diez (10) años, y se está a la espera de la promulgación de la nueva ley de Turismo, para actualizar, ajustar, y socializar el documento para posteriormente se adoptado como ordenanza en el departamento.
Se cuenta con el diagnóstico para la formulación el Plan de Internacionalización, y se desarrolarón las siguientes actividades: 
a) Se conformó un Comité de Internacionalización, con el acompañamiento del viceministerio de Comercio Exterior, con orientación metodológica de la Universidad del Quindío y en coordinación con diferentes entidades que tienen asiento en el departamento.
 b) Con una visión amplia se conformaron tres 3 Mesas temáticas: - Comercio exterior-- Marketin Territorial- Logística.</t>
  </si>
  <si>
    <t xml:space="preserve">
Una campaña de promoción turística realizada en la vigencia 2020, con el desarrollo de las siguientes actividades:
a) Participación en la Vitrina turística de Anato y el Workshop Rema 2020, donde asistieron más de 42.748 visitantes. Eventos en los que participaron 77 expositores entre agencias operadoras, parques temáticos, cafés especiales, gremios, hoteles y municipios. En el marco de la Vitrina Turística de Anato se realizó la presentación de la nueva marca “Quindío Corazón de Colombia”.
b) Formulación, presentación y aprobación del proyecto de “Promoción turística del destino”, a FONTUR por valor de $ 1.029.599.999 con una contrapartida por parte del departamento de $ 514.800.000. Dicha iniciativa está a la espera de aprobación por parte de la entidad nacional, para posteriormente dar inicio a la etapa de contratación y ejecución del proyecto. 
c) Realización de 56 publicaciones de promoción turística en la Fan Page, de la secretaria, de diferentes actividades de importancia del sector.</t>
  </si>
  <si>
    <t>Con avance del 100% en Campañas realizadas:
-	A través de la estrategia digital que adelanta la secretaría se realizaron más de cuarenta publicaciones en el último trimestre del año, relacionadas con actividades, convocatorias y eventos del sector turismo, las mismas fueron difundidas a través de las diferentes redes sociales institucionales de la entidad. 
-	El departamento a través del alquiler de un espacio, pudo participar en el work shop Rema en la ciudad de Cali Valle, realizado en el mes de septiembre donde veintiséis empresas del sector turismo del departamento pudieron promocionar sus bienes y servicios.  
-	Se llevaron a cabo los procesos de planificación con las entidades territoriales y demás autoridades involucradas, la atención en los Puntos de Información Turística (PIT) para la semana de recesos en el mes de octubre. 
-	El departamento a través de la secretaria de Turismo, Industria y comercio Participó en la Cuadragésima vitrina Turística de ANATO que se llevó a cabo entre los días 16-18 de junio de 2021, con La participación de 22 empresarios del sector y cinco municipios (Salento, Quimbaya, Buenavista, Filandia y Calarcá), donde en un área de 180 mts. cuadrados se expusieron los productos y servicios turísticos de la región, donde más de 3.500 visitantes recorrieron el stand del Quindío.  
-	El Departamento participó en la Vitrina Turística de Anato 2021 en la ciudad de Bogotá, con la asitencia de veintidós (22) empresarios, así mismo en la feria también participaron cinco (5) municipios del departamento: Salento, Quimbaya, Buenavista, Filandia y Calarcá.
- En las temporadas de vacaciones de la vigencia 2021 se programaron junto con los municipios la atención en los Puntos de Información Turística (PITS), con el objetivo de atender a los turística que nos visitarán en la temporada de Semana Santa de este año, así las cosas, se implementaron diez (10) puntos de información en el departamento.
- Valle de Cócora (Salento). 
- Plaza de Café (Montenegro).
-Plaza Principal (Montenegro).
-Plaza principal (Quimbaya).
-Río verde (Buenavista).
-La Herradura (La Tebaida).
-Plaza principal (La Tebaida) 
-Plaza principal (Calarcá).
-Plaza principal (Circasia).
-Plaza principal (Génova)
-	Se realizaron cuatro viajes de familiarización donde participaron más de cuarenta personas entre las que se cuentan periodistas, agencias de viajes e influencers de Estados Unidos y Panamá, dando conocer los principales atractivos turísticos de la región 
-	Realización de la promoción de la ruta armenia-Panamá-Armenia de la aerolínea Copa Airlines, en el aeropuerto el Edén de Armenia.</t>
  </si>
  <si>
    <t>Con un avance del 25%: en los Planes Concertados con la CRC (Comisión Regional de Competitividad), en el acumulado a la fecha se han llevado a cabo cuatro (4) reuniones del comité PETIT (conformado por el Departamento, Cámara de Comercio, la academia y Alcaldía de Armenia en las cuales se ha programado:
- Para el primer semestre de la vigencia 2022, iniciar la fase III de la formulación estratégica, la fase IV Plan de Acción y ruta de implementación, la fase V seguimiento y evaluación y la fase VI apropiación y adopción del Plan Regional de Competitividad (PRC)
- Definición de un horizonte temporal, alcance de visión 2035 del PRC 
-Definición estructura del plan (ecosistemas) y objetivos del PRCQ.</t>
  </si>
  <si>
    <t>Siete (7) Clústeres asistidos en la implementación de los planes de acción, a través de un programa de empresas vinculadas a las iniciativas clúster del departamento del Quindío que buscan incrementar los niveles de competitividad, por medio de entrenamiento y montaje de prácticas gerenciales de vanguardia, enmarcadas en el direccionamiento estratégico, la vigilancia tecnológica, la productividad y la competitividad empresarial. (esto depende de la aprobación de una vigencia futura por parte de la asamblea departamental) 
1. Cafés especiales
2. Del cuero.
3. Turismo de experiencia. 
4. Turismo de salud, y bienestar.
5. De la Construcción.
6. De muebles y vanguardistas.
7. De las Tics.
Así mismo se está apoyando la estructuración del Clúster Agroalimentario.</t>
  </si>
  <si>
    <t>Se han sugerido acciones a mejorar para obtener un mejor perfil de inversión a través de la obtención de mejores rankings de Doing Business. Ej: bilinguismo, licencias de construcción. Sin embargo, son sugerencias que hace Invest in Armenia desde las experiencias vividas con los inversionistas pero no está a nuestro alcance, el ajuste en los trámites, procedimientos.</t>
  </si>
  <si>
    <t>No se establecieron metas de generación de empleo para el 2021</t>
  </si>
  <si>
    <t xml:space="preserve">Entre enero y marzo de 2021 y con la reciente llegada de la empresa Be Call a Armenia a finales de 2020, hace que nuevamente se abran 150 nuevas vacantes adicionales a las creadas en la ciudad  para este call center de ventas enfocado en la generación de empleos  para bachilleres con al menos 3 meses de experiencia comercial .Así mismo, la empresa. Así mismo, Grupo UMA empresa ensambladora de motocicletas que se instala en La Tebaida, confirma que para cierre de marzo de 2021, cuenta con 715 empleados (335 adicionales a los generados a cierre de 2020) </t>
  </si>
  <si>
    <t>Dentro del objeto social de Invest in Armenia, no está lo relacionado con la constitución de capital semilla para financiar iniciativas de negocio y proyectos emprendedores de asociaciones y organizaciones de poblaciones vulnerables.</t>
  </si>
  <si>
    <t xml:space="preserve">El servicio educativo de  promoción del bilingüismo para docentes, se ha venido cumpliendo en con el fin de fomentar el uso y apropiación del material pedagógico (Textos guía Come to Live) adquirido por la Gobernación del Quindío a través del Proyecto Quindío Bilingüe y Competitivo y en cabeza del profesional universitario encargado del proceso de Bilingüismo en la SEDQ, se convocó durante el mes de abril a docentes licenciados en inglés de las instituciones educativas oficiales del departamento a una jornada de formación virtual liderada por un consultor académico de la editorial Live ABC, la cual contó con la participacion de 37 docentes así: 
Antonio nariño de Calarcá (1 docente), 
Antonio Nariño de La Tebaida (1 docente), 
Baudilio Montoya (1 docente), 
El Laurel (1 docente), 
Gabriela Mistral (1 docente), 
General Santander de Montenegro (1 docente), 
Instituto Calarca (1 docente), 
Instituto Montenegro (1 docente), 
Instituto Génova (1 docente), 
Instituto Pijao (2 docentes), 
Jesús Maestro (1 docente), 
Jesús María Morales (2 docentes), 
José María Córdoba (3 docentes), 
Liceo Quindío (2 docentes), 
Pedacito de Cielo (1 docente), 
Policarpa Salavarrieta (8 docentes), 
Roman María Valencia (1 docente), 
San Vicente de Paul (1 docente), 
Santa María Goretti (4 docentes), 
Santa Teresita de Pijao (1 docente), 
Segundo Henao (1 docente), 
Instituto Tecnológico (1 docente). </t>
  </si>
  <si>
    <t>NO se cuenta con la información al detalle de los estudiantes en participación E-E-A</t>
  </si>
  <si>
    <t>El servicio educativo de  promoción del bilingüismo, se ha venido cumpliendo en las 54 instituciones educativas oficiales del Quindío,  a través del Campus Virtual Quindío de la página web de la Secretaría de Educación Departamental, trabajo desarrollado por el equipo de profesionales de Calidad Educativa se han compartido desde el mes de abril de 2020 contenidos educativos virtuales para la enseñanza del inglés desde preescolar hasta grado 11 tales como videos, canciones, juegos, textos guía, imprimibles, hojas de ejercicios, textos guía en pdf, formatos de planeación de clases y el plan de área de inglés para desarrollar con estudiantes de aula convencional y de aula multigrado. Desde la dirección de calidad educativa se acordó cargar dichos contenidos de manera virtual en el campus virtual INTEGRATIC para las instituciones educativas dadas las condiciones de no presencialidad de estudiantes y docentes como consecuencia de la emergencia sanitaria Covid-19.</t>
  </si>
  <si>
    <t>En el 2020 se trabajo en el proceso de homologación de los planes de dllo.</t>
  </si>
  <si>
    <t>DPS</t>
  </si>
  <si>
    <t>No se cuenta con la información al detalle de los estudiantes en participación E-E-A</t>
  </si>
  <si>
    <t>Jóvenes en Acción</t>
  </si>
  <si>
    <t>Familias en Acción</t>
  </si>
  <si>
    <t>Se impactaron 34,400 hogares en los 12 municipios del Quindío, y 22,621 personas, fuente de información página oficial del DPS.</t>
  </si>
  <si>
    <t>Se impactaron 14562 personas en 9 municipios del Quindio y se giro un pago extra en el año, por la emergencia sanitaria del Covid. Fuente de información página oficial del DPS.</t>
  </si>
  <si>
    <t>Se impactaron 7,416 personas en el Departamento del Quindío. Fuente de información página oficial del DPS.</t>
  </si>
  <si>
    <t>Se impactaron 14,236 hogares en los 12 municipios del Quindío, y 21,326 personas, fuente de información página oficial del DPS.</t>
  </si>
  <si>
    <t>Aún no se tienen datos de información en la página ofical del DPS.</t>
  </si>
  <si>
    <t>En el 2020 se trabajo en el proceso de ho,oogacion de los planes de dllo.</t>
  </si>
  <si>
    <t>En el 2020 se trabajo en el proceso de homogación de los planes de dllo.</t>
  </si>
  <si>
    <t>Este proyecto no existía en el año 2020.</t>
  </si>
  <si>
    <t>Este programa ya no està en vigencia</t>
  </si>
  <si>
    <t xml:space="preserve">APE SENA- Agencia público de empleo Comfenalco </t>
  </si>
  <si>
    <t>Para la vigencia 2020, la meta no fue programa debido a la homologación de los Planes de Desarrollo.</t>
  </si>
  <si>
    <t>En el año 2020, no se asigno presupuesto para este indicador.</t>
  </si>
  <si>
    <t xml:space="preserve"> 2022 T. II (FÍSICA)</t>
  </si>
  <si>
    <t>2022 T. II (ECONÓMICA)</t>
  </si>
  <si>
    <t>2022 T. I (ECONÓMICA)</t>
  </si>
  <si>
    <t xml:space="preserve"> 2022 T. I (FÍSICA)</t>
  </si>
  <si>
    <t>2022 T. I (FÍSICA)</t>
  </si>
  <si>
    <t>2022 T. II (FÍSICA)</t>
  </si>
  <si>
    <t>Se asistio a 30 Instituciones Prestadoras de Servicios de salud de la red hospitalaria del Departamento, concerniene al Decreto 2193 de 2004 información financiera, de producción y calidad.</t>
  </si>
  <si>
    <t>Durante este segundo semestre se han realizado las acciones de Inspección, Vigilancia y Control en el sector  gastronómico en los municipios del Departamento: restaurantes tradicionales, comidas rápidas, asaderos, panaderías, cafeterías, tiendas supermercados, alimentos en via publica,  entre otros. También se realiza la vigilancia del Programa de Alimentacion Escolar PAE, se ha intervenido y fortalecido la vigilancia de Expendios de  Carnes, se realizaron operativos de Control de Ilegalidad de carne con la Policía Nacional con resultados positivos en la incautación de carne de cerdo y pollo. Se atendieron todos los PQRS relacionados con quejas sanitarias, emisión de Conceptos Sanitarios para establecimientos y vehículos, también se realiza el muestreo de alimentos acorde a capacidad del LDSP, se realizan actividades de Información, Educación y Comunicación en temas relacionados con el cumplimiento normativo en especial sobre las condiciones sanitarias de los establecimientos, cumplimiento de rotulado, permisos sanitarios para programas sociales del estado ICBF, PAE. Se realizaron otras activides interinstitucionales con Camara de Comercio de Armenia y el Quindio articulando procesos de capacitacion en Buenas Practicas de Manufactura y los protocolos de Limpieza y Desinfeccion, Manejo Integral de Plagas. Igualmente se ha realizado actividades conjuntas con la Secretaria de Turismo para la formalizacion del balsaje de Montenegro y Quimbaya, igualmente el acompañamiento a la Alcaldia de Salento para la reubicacion de las ventas de alimentos en el entorno de plaza principal y del sector gastronomico de Cocora. Asi mismo se hizo acompañamiento a la Alcaldia de La Tebaida para evaluar la situacion de infestacion de roedores en la plaza principal y plaza de mercado, como tambien se dio orientacion a las alcaldias de Montenegro y Quimbaya en torno a las condiciones higienico sanitarias de las plazas de mercado. Se dio apoyo a la Secretaria de Educacion en torno al PAE y el Operador sobre el cumplimiento de la normatividad sanitaria. Se ha realizadoy participado en reuniones del Comite de Carnes, Comite de Seguridad Alimentaria y Nutricional, Abastecimiento de Alimentos.</t>
  </si>
  <si>
    <t>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t>
  </si>
  <si>
    <t xml:space="preserve">A la fecha no se reporta avance físico, puesto que se viene trabajando desde la Dirección de Calidad Educativa de la Secretaría de Educación Departamental, en la estrategia de aplicación del Test Chaside del año 2022.
Sin embargo La Crónica del Quindío con apoyo de la Secretaría de Educación Departamental del Quindío, el Gobierno Departamento "Tú y yo somos Quindío", Gobierno Municipal de Armenia y Secretaría Municipal de Educación se realizó el evento expo U22 - Oportunidad para decidir y aprender; el cual tiene como finalidad mostrar a los asistentes toda la oferta académica para aceder a la educación superior que se encuentra disponible en las diferentes universidades del eje cafetero, Cali, Medellin y Bogotá. así mismo las diferentes alternativas de formación complementarias ítiles para la vida cotidiana y para el trabajo. </t>
  </si>
  <si>
    <t>Se han capacitado a 4518 personas en formación artística en las casa de la Cultura en los municipios del Departamento en las áreas de Teatro, Música, Danzas, Banda y Artes plásticas, y se viene trabajando temas como la Cultura Jurídica y Democrática y Cultura Mental , con los centros educativos de los diferentes colegios en los grados 9,10 y 11; de la misma manera con los Personeros Estudiantiles,  en este trimestre se continua con el trabajo que se inició desde el primer trimestre, acompañados con temas de salud ocupacional que permiten fortalecer a los gestores y artistas en el sector cultural.</t>
  </si>
  <si>
    <t xml:space="preserve">12 municipios con escuelas deportivas.  Dentro de las acciones para garantizar el servicio de escuelas deportivas, en el periodo de enero a junio de 2022  cuyo avance ha sido del 50%    se realizó la contratación de 20 monitores para ejecutar  el trabajo de escuelas deportivas, donde cada uno visitó los diferentes municipios para socializar el programa con los coordinadores de deporte y presidentes de juntas de acción comunal con el fin de determinar los sitios donde pueden hacer el trabajo, este se está realizando   en los municipios de Armenia, la Tebaida, Calarcá, corregimiento de Barcelona, Génova, Buenavista, Quimbaya, Montenegro, Filandia, Circasia y Salento,  en los deportes de baile deportivo , gimnasia, futbol, fútbol de salón, fútbol sala, baloncesto , voleibol, patinaje, y atletismo , con niños (as)  en edades de 6 a 12 años,  donde cumplen semanalmente con 9 horas de trabajo, distribuidas así 6 sesiones tres veces a la semana con una duración de 90 minutos  cada sesión , con un mínimo de 30 niños, los contratistas trabajan con implementación deportiva de Indeportes Quindío, por último se realizan festivales con los niños de la misma escuela </t>
  </si>
  <si>
    <t>Se establecen mesas de trabajo con el municipio de tebaida y Montenegro, con los cuales se están realizando las acciones para realizar mejoramientos de vivienda en cada una de sus poblaciones. se están construyendo las convocatorias para realizar los listados de los beneficiados para los mejoramientos estipulados.
Se realizo el componente técnico para el mejoramiento que se realizara en cada| una de las viviendas</t>
  </si>
  <si>
    <t>Durante el primer semestre de 2022 se brindó servicio de asistencia técnica para la implementación de los métodos de resolución de conflicto a diez (10) instituciones educativas  del departamento del Quindío, mediante el acompañamiento en la actualización de Manuales de Convivencia de las IE Santa Teresa de Pijao - IE Marco Fidel Suarez - IE La Popa - IE San José - IE General Santander - IE Jesús Divino Maestro - IE Instituto Quimbaya - IE Instituto Pijao-  I.E Henry Marín Granada e internado del Amparo de Niños Juan XXIII , ubicadas en 5 municipios como lo son Pijao, Génova, Montenegro, Circasia y Calarcá.     
Se brindó asistencia técnica para fortalecer (12) instituciones privadas de carácter comunal en lo concerniente a los métodos de resolución de conflictos Peñas Blancas, Gaitán, Villa Italia, Rio Lejos, Patio Bonito, Los Juanes, Rio Rojo, Villa Éxito, 20 de Julio, Nueva Colombia, Los Cristales, González.
Nota: las instituciones educativas que coinciden con reportes de vigencias anteriores se reportan porque los temas abordados en resolución de métodos de conflictos y poblaciones atendidas son diferentes. En vigencias anteriores se trataron temas de resolución de conflictos con relación la violencia basada en género y su solución, primeros pasos en convicencia en la resolución de conflictos (Ley 1801 de 2016) dirigido a docentes de las Instituciones Educativas y alumnos de grados 9, 10 y 11.
Para la actual vigencia se ha continuado con los talleres dirigidos a otros docentes y nuevos alumnos en temas de resolución de conflictos tales como: Condición Tradicional en el conflicto, estrategias de solución de conflictos, mecanismos para la solución de conflictos, Artículo 19 (Consejos de Seguridad, Convivencia y Comité Civil de Convivencia), Artículo 25 (Comportamientos contrarios a la Convivencia y Medidas Correctivas) y artículo 33 (Comportamientos que afectan la tranquilidad y relaciones respetuosas de las personas) del Código Nacionl de Policía con acompañamiento de un profesional en psicología de la Secretaría del Interior.</t>
  </si>
  <si>
    <t>Durante el primer semestre de 2022  en materia de responsabilidad penal para adolescentes se han atendido ocho (8) jóvenes privados de la libertad; además de brindarles análisis de sus casos, realización de  estudios de  caso, apoyo psicosocial, acompañamiento y apoyo jurídico a estos jóvenes vinculados al sistema que iniciaron su proceso de resocialización dentro del programa de seguimiento judicial al tratamiento de drogas en el sistema penal para adolescentes.                                                                                                                                      
Se realizaron acercamientos con tres (03) los establecimientos penitenciarios del Departamento, Reclusión de Mujeres Armenia (Villa Cristina) - Reclusión de Hombres Armenia (San Bernardo) y Reclusión de Hombres Calarcá; con el fin de adelantar acciones con la población privada de la libertad; teniendo en cuenta que ya se encuentran habilitados los ingresos de funcionarios a estos lugares.</t>
  </si>
  <si>
    <t>Se tramitaron 500 solicitudes relacionadas con:
Asistencia técnica en ley 1448 del 2011 y protocolo de participación, rutas de protección a víctimas del conflicto del departamento del Quindío, atención y orientación a las víctimas del conflicto declarantes en el departamento del Quindío, participación en la bolsa de adquisición de elementos tecnológicos adquiriendo un video beam y una impresora con el fin de fortalecer el normal funcionamiento del comité plenario de la mesa departamental de víctimas del Quindío.</t>
  </si>
  <si>
    <t>En el primer semestre del 2022 se brindó acompañamiento a trece  (13) excombatientes, con relación a activación de rutas y programas de protección, visitas de fortalecimiento a emprendimientos y articulación con los municipios para el proceso de sisbenizacion. Los municipios impactados fueron Quimbaya, Calarcá y La Tebaida.</t>
  </si>
  <si>
    <t>Durante el primer semestre, se realizó entrega de ayudas humanitarias de emergencia a 74 personas víctimas del conflicto armado del departamento, los cuales están compuestas por kit de aseo, kit de cocina, colchonetas y cobijas, entregados de manera física de acuerdo a las existencias que se tienen en bodega para la atención de estos eventos ; cabe precisar que dentro de ese grupo de 74 personas , a través de acto administrativo se entregaron ayudas humanitarias inmediatas a 29 personas víctimas del conflicto armado declarantes en los municipios de Montenegro y circasia, las cuales corresponden a apoyo en alimentación y alojamiento.</t>
  </si>
  <si>
    <t>10.350 Estudiantes con acceso a contenidos web en las 54 Instituciones Educativas Oficiales, con apoyo técnico a través del contrato de prestación de servicios profesionales No. 0714 de 2022, en el cual se establecen obligaciones relacionadas con la asistencia técnica y profesional a dichas Instituciones Educativas y sus sedes anexas si lo requieren en todo lo relacionado al proyecto de conectividad (Diagnósticos en Infraestructura Tecnológica, actualizaciones y pruebas de configuración a equipos e infraestructura WiFi, operación de la infraestructura de red y el funcionamiento de la plataforma educativa CAMPUS VIRTUAL - INTEGRATIC.</t>
  </si>
  <si>
    <t>A la fecha no se reporta avance financiero y físico de la Meta Producto, sin embargo desde la Dirección de Calidad Educativa se viene ejecutando el proceso precontractual la cual se encuentra en estudios previos y correcciones por parte de la Secretaria de Educación Departamental en la modalidad de acuerdo marco de precios en apoyo con la Secretaria Jurídica quien es la encargada de ejecutar el proceso.</t>
  </si>
  <si>
    <t>23 Instituciones Educativas Oficiales fortalecidas en competencias comunicativas en un segundo idioma, a través del acompañamiento en la gestión Institucional del Bilingüismo como lengua extranjera, así como apoyo  para el uso y apropiación del material pedagógico y didáctico y la aplicación del currículo sugerido por el Ministerio de Educación Nacional para la Enseñanza del Inglés Grados 6 a 11.</t>
  </si>
  <si>
    <t xml:space="preserve">
148 docentes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</si>
  <si>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t>Se continua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t>
  </si>
  <si>
    <t>4 programas o proyectos de educación pertinentes, articulados con el sector productivo, en el marco de la articulación entre la educación media, el sector productivo y la educación superior o terciaria.
Durante el primer trimestre del año 2022, se viene ejecutando la implementación de los 3 programas antes mencionados que articulan la educación media con la educación técnica, tecnológica y superior en el marco de el sector productivo. 
1-) ARTICULACIÓN SENA el cual vincula los estudiantes de los grados 10 y 11 de 44 instituciones educativas  con los tres centros de formación que tiene la entidad, así: Centro para el desarrollo tecnológico de la Construcción y la Industria, Centro de Comercio y Turismo y Centro Agroindustrial.
2-) ARTICULACIÓN CON EL SECTOR PRODUCTIVO a través de contrato de donación entre Grupo UMAZF S.A.S ( Motos UMA) y el Departamento del Quindío, el cual tiene como objeto entregar a la Institución Educativa Pedacito de Cielo del Municipio de la Tebaida, 3 motocicletas para realizar la formación en técnico de “Mantenimiento de motocicletas y motocarros”, la cual será impartida por el SENA Centro para el desarrollo de la construcción y la industria. Con esta articulación se vincula el sector productivo a la formación de los estudiantes como técnicos en el municipio de la Tebaida.
3-) ARTICULACIÓN CON LA UNIVERSIDAD DEL QUINDÍO, proceso de articulación con la Educación superior e Instituciones Educativas focalizadas en los programas de Ingeniería de Sistemas y computación, Tecnología en instrumentación electrónica y Lenguas Modernas. Para ello está en proceso de elaboración de convenio interadministrativo entre la Universidad del Quindío y El Departamento del Quindío.
Durante el segundo trimestre del año 2022, se vienen desarrollando desde la dirección de calidad educativa diferentes actividades en pro del fortalecimiento de los 10 proyectos (Laboratorios Pedagógicos), en las Instituciones Educativas Oficiales, y que a su vez impactan y se articulan con el sector productivo del territorio. Dentro de las actividades tenemos:
4-) ASISTENCIA TECNICA A LA SECRETARÍA DE EDUCACIÓN CERTIFICADA QUINDIO
- Estrategia para el fortalecimiento del emprendimiento y la empresarialidad por medio de los Proyectos Pedagógicos Productivos (PPP) ETC Quindío; al cual asistieron los directivos docentes y docentes de las I.E.:
Francisco Miranda del Municipio de Filandia - Laboratorio pedagógico de transformación de alimentos
Luis Eduardo Calvo Cano del Municipio de Circasia - Laboratorio en control de calidad de alimentos
Baudilio Montoya del Municipio de Calarcá - Laboratorio de automatización Agropecuaria
Instituto Montenegro del Municipio de Montenegro - Laboratorio pedagógico de turismo y contenidos
Instituto Buenavista del Instituto Buenavista - Laboratorio pedagógico agroindustrial
Instituto Génova del Municipio de Génova - Laboratorio pedagógico de café
José María Córdoba del Municipio de Córdoba - Laboratorio pedagógico de automatización de procesos agroindustriales
Luis Granada Mejía del Municipio de Pijao - Laboratorio pedagógico de procesos de transformación de fruver, lácteos y cárnicos 
* Instituto Tebaida del Municipio de La Tebaida - Laboratorio Pedagógica de Robótica y Automatización 
* Naranjal del Municipio de Quimbaya - Laboratorio Pedagógico de Producción y Transformación Agrícola y de Especies menores</t>
  </si>
  <si>
    <t xml:space="preserve">
201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t>
  </si>
  <si>
    <t xml:space="preserve">
115 docentes y agentes educativos de educación inicial, preescolar, básica y media beneficiados con estrategias de mejoramiento de sus capacidades, a través de talleres técnicos realizados durante el II Trimestre del Año 2022.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t>
  </si>
  <si>
    <t xml:space="preserve">La Dirección de Adulto Mayor y Discapacidad con el objetivo de prestar un Servicio de apoyo para el fortalecimiento de unidades productivas colectivas para la generación de ingresos, realizó las siguientes actividades con cinco organizaciones de personas con discapacidad:
1- Asociación Abriendo Caminos Filandia apoyo para el inicio de proyecto productivo de Lácteos. 
2-Asociacion Asodisquim Quimbaya: Capacitación en marketing digital y manejo de redes sociales.
3- ASOPECODIS Salento Parqueadero y productos de aseo: Se están realizando capacitaciones en alfabetización digital. 
4- Organización Semillas del Arte Armenia: Capacitación en marketing digital, redes sociales y apoyo para feria que realizarán en el mes de octubre. 
5- Sandra Lorena Guzman Seferino Circasia: Acompañamiento en la formulación de un proyecto productivo de Arequipes, mediante asesoría para elaboración del logo, técnicas de venta. 
Adicionalmente y de acuerdo a la demanda de soliictudes por parte de las personas con discapcidad, se vienen realizando capacitaciones en artes y oficios que permitan generar una inclusión productiva de las personas con discapacidad y sus cuidadores, elaborando objetos artesanales y marroquinería manual en los municipios de Filandia, Circasia, Quimbaya, Córdoba y Armenia.                                                                                                                                                                                                                                                                                                  </t>
  </si>
  <si>
    <t>La Administración Departamental cuenta con los elementos que serán entregados  para los proyectos productivos de la población víctima del conflicto del departamento, sin embargo y teniendo en cuenta que los mismos fueron adquiridos con recursos públicos y la ley de garantías finalizo el pasado 21 de junio , los comodatos para la entrega de estos elementos  se encuentran en proceso de firmas para realizar las respectivas entregas del 100 % de los elementos en el mes de julio.</t>
  </si>
  <si>
    <t>La Secretaría de Familia con el fin de prestar Servicios de asesoría para el fortalecimiento de la Asociatividad en las mujeres, desarrollo las siguientes acciones, beneficiando a seis asociaciones a través d elas siguientes actividades:
- Convoco a reunión en los municipios de Calarcá y  La Tebaida para generar una base de datos de nuevas asociaciones. 
- Realizó reunión con la camara de comercio para lograr la base de datos registradas de asociaciones de mujeres en esta entidad, con el fin de articular actividades con estas organizaciones.
- Así mismo con el fin de brindar apoyo en el fomento y operatividad para nuevas organizaciones con enfoque de derechos para la mujer, se realizaron acciones en los Municipios de Pijao y Circasia.
-  Se realizó acompañamiento, asesoría y seguimiento a las siguientes organizaciones de mujeres: Asocoación tejido y diseño artesanal, Asociación mi tierra cafe, Asociación encanto cafetero, Asociación acercate, Asociación Artesanos y Encanto Cafetero.</t>
  </si>
  <si>
    <t>Se realizó mantenimiento a 7 instituciones educativas y se está a la espera de publicación de obra publica para intervenir otras instituciones se encuentra en revisión técnica:
1. Instituciones Educativas Los Pinos del municipio de Salento: se  realizó cerramiento con malla eslabonada y tubería  galvanizada y se  realizó ampliación de cerramiento a una mayor altura, mantenimiento de cerramiento, templada y fijación de malla.
2. Institución Educativa Naranjal municipio de Quimbaya se realizó demolición de concreto de vía interna en mal estado y se retiró escombro, nivelación de terreno  y se fundió placa con hierro de temperatura.
3.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Institución Educativa Quimbaya – Sede Sagrado Corazón Adecuaciones locativas restaurante escolar, Resane y estuco sobre muros, Aplicación de pintura epoxica de Poliuretano sobre muros, Pintura de esmalte sintético para carpintería metálica.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Se esta a la Espera de la adjudicación de la Licitación de Obra para intervención de las otras instituciones.</t>
  </si>
  <si>
    <t>Se sensibilizaron 75 personas en el primer semestre en la formalización, mediante las acciones de socialización y ajuste al PLAN DE ORDENAMIENTO PRODUCTIVO Y SOCIAL DE LA PROPIEDAD RURAL DEL DEPARTAMENTO DEL QUINDÍO, asi como apoyo a convenio de Cooperación Técnica entre la Unidad de Planificación Rural Agropecuaria UPRA, POPSPR, SIPRA y EVAS, además de actividades de apoyo a proceso de evaluación de tierras desde el componente estructural y productivo para el departamento del Quindío y en coordinación con el equipo de trabajo de la UPRA se apoyó la  definición y ajuste de los tipos de utilización de la tierra (TUT) para las apuestas productivas y las metodologías de extensión agropecuaria (PDEA),  la asistencia técnica agropecuaria en la certificación de las BPA, BPG, GAB y BPM con los usuarios de las asociaciones COSPASQUIN Y ASOPROFIL de los municipios de CIRCASIA Y FILANDIA.</t>
  </si>
  <si>
    <t>Cuatro (04) Planes de negociación financiados; en el marco del convenio con el Banco Agrario que será ejecutado en el 2022 y cuenta con vigencias futuras del año 2021, con los siguientes resultados:
1. Capital de trabajo para la transformación y comercialización (Micro finanzas)   
Actividades comerciales y de servicios (Montos desembolsados):  
En el municipio de Armenia: $ 180.0000
En el municipio Calarcá:  $ 19.900.000 
En el municipio de Circasia: $ 7.000.000
En el municipio de Quimbaya $ 20.000.000
En el municipio La Tebaida $ 4.000.000
En el municipio de Salento $ 2.300.000
2. Fortalecimiento capital de trabajo
Pago proveedores y compara de surtido (La Tebaida)
Monto desembolsado $ 21.000.000
3. Capital de trabajo multidestino (Micro finanzas)
Actividades comerciales y de servicios (Montos desembolsados):  
En el municipio de Armenia: $ 341.800.000
En el municipio de Circasia: $ 3.500.000
En el municipio de Quimbaya $ 12.500.000
4. Micro empresarios, capital de trabajo
 En el municipio de Armenia: $ 19.600.000</t>
  </si>
  <si>
    <t>Se apoyaron 4 emprendimientos verdes en la participación de la "Fería Artesanal Armenia 2022" los cuales fueron: MAICHI, GOTA DE ORO, SALSAS Y ADEREZOS DE LA SIERRA Y CACACO. 
También se han realizado las siguientes actividades:
1. Acompañamiento logistico a los emprendimientos verdes que hacen parte del Mercado Agroecológico para la realización del Mercado Mensual en el Centro Cultural Metropolitano.
2. Formulación de una Alianza Productiva para la vida enfocada a la cadena productiva de la Guadua.
3. Apoyo en la formalización de las empresas que hacen parte de la Mesa departamental de Economía Circular.
4. Se apoyó con recusos a la Cooperativa Territorio Nuestro  a través del convenio interinsitucional de asociacion No. 082, para construir e implementar huertas organicas agroempresariales en los Municipios de Buenavista y Cordoba.</t>
  </si>
  <si>
    <t>Se apoyaron  1247 productores agropecuarios en  los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t>
  </si>
  <si>
    <t>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realizo asistencia en el primer trimestre, las asociaciones fortalecidas corresponden a:
1.. Agrocun (Circasia).
2. Asocafecorsa (Salento).
3. Asociación QQ (Armenia).
4. Agrosolidaria (Pijao).
5. Asocampo (Armenia).
6. Asodecir (Circasia).
7. Asorgec (Armenia).
8. Fundación Jiampi (La Tebaida).
9. Asociación Herencia Campesina (Armenia).
10.Asociación Asoproagro (Filandia).
11. Asociación Mujeres Cafeteras de Armenia.
12.Asociación Mujeres Cafeteras de Génova.
13.Asociación Mujeres Cafeteras de La Tebaida.
14. Asociación Mujeres Cafeteras de Circasia.
15. Asociación Mujeres Cafeteras de Buenavista.
16. Asociación Quimquinagro (Quimbaya).
17. Asociación mujeres cafeteras de Barcelona.
18.Asociación de desplazados de Génova Quindío ASDEGEQUIN.
19.Asociación de productores agropecuarios de Génova APRAGEN (GENOVA).
20.Asociación productores frutos de córdoba (Córdoba- Quindío).
21. Se realizó la cofinanciación de 1 proyecto productivo, Convenio No.085-2021 con la ASOCIACIÓN AGROPECUARIA AGROQUIN.
22.Asociación de productores de plátano ASPROFIL (FILANDIA).
23.Fundación centro agro empresarial del sur del Quindío.
24.Asociaciones de mercados campesinos del departamento del Quindío (10 ASOCIACIONES LEGALMENTE CONSTITUIDAS).
25.Asociación mujeres cafeteras de Montenegro.
26.Asociación paisaje mujer y café (Pijao).
27.Asociación mujeres cafeteras (Filandia).
Nota: anualmente se realiza una revisión de las asociaciones priorizadas la cual consiste en verificar su cumplimiento en la Dian (Declaración de Renta), Cámara de Comercio (registro mercantil), y actividad económica que permanezca activa-, de acuerdo a estos criterios algunas asociaciones no se pueden seguir acompañando, por lo tanto se ingregan nuevas organizaciones.</t>
  </si>
  <si>
    <t>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ASOCIACION AGROPLATANERA DEL CACIQUE CALARCÁ.                                                                                                            4.Convenio No. 080-2021 con la ASOCIACIÓN DE RELEVO GENERACIONAL DEL CAMPO ARMENIA – ASORGEC .  
Cabe anotar que son los mismos proyectos de la vigencia 2021 ( los cuales no fueron reportados en ese año ya que quedaron como vigencia futura y se pagaron en esta vigencia)</t>
  </si>
  <si>
    <t>Se beneficiaron 47 unidades productivas. en las asociaciones: ASOCIACION LA MARIELA Y ASOVIP en el municipio de PIJAO, donde se desarrollaron actividades de acompañamiento en la evaluacion de las condiciones agroecologicas, de conocimiento, logística y de comercializacion,  implementación del agronegocio como eje central de las alianzas  para el fomento de la agricultura campesina familiar y comunitaria, en busca de la seguridad y soberanía alimentaria y la nutricion.</t>
  </si>
  <si>
    <t>Se apoyaron  las acciones en la elaboración del documento técnico del proyecto denominado:
1. Fortalecer la cadena productiva del cultivo de plátano variedad dominico hartón en las asociaciones de productores de los municipios de Buenavista, circasia, Filandia, Génova, Pijao y Quimbaya del departamento del Quindío.( musaceas).
2. Seguimiento a la Implementacion de un modelo de economía campesina en produccion sostenible de café y establecimiento de plataformas de interpretación en torno al paisaje cultural cafetero en el Departamento del Quindío.</t>
  </si>
  <si>
    <t>La Secretaría de Agricultura no reportó información sobre este indicador.</t>
  </si>
  <si>
    <t>Para la implementación de los Planes de Desarrollo Agropecuario y Rural se desarrollaron actividades de servicios de extensión agropecuaria aplicando estrategias de productividad control sanitario e inocuidad en los municipios de:  ARMENIA, BUENAVISTA, FILANDIA, GENOVA, PIJAO, CALARCA, CIRCASIA, CORDOBA, LA TEBAIDA, MONTENEGRO  Y SALENTO, asistencia técnica agropecuaria en la certificación de las BPA, BPG, GAB y BPM en la producción apícola del Departamento con los usuarios de las asociaciones APIQUINDIO, Y ASOAGROCORDILLERA de los municipios de FILANDIA, GENOVA Y PIJAO.</t>
  </si>
  <si>
    <t>Se realizó acompañamiento a 7  Planes de Desarrollo Agropecuario y Rural en los siguientes municipios: Pijao, Córdoba, Buenavista,  La Tebaida ,Montenegro, Filandia y Salento; desarrollando actividades preliminares para la elaboración de documentos técnicos en la implementación delos  Planes  y procesos de extensión agropecuaria e inocuidad alimentaria, se apoyaron los Consejos Municipales de Desarrollo Rural (CMDR) y el Consejo Seccional Agropecuario (CONSEA),  atendieron consultas sobre metodología y presupuesto.</t>
  </si>
  <si>
    <t xml:space="preserve">En el  primer  semestre del año 2022, se logró realizar un acompañamiento a (5) cinco emprendimientos que demandaron apoyo en el tema sanitario y principalmente orientación en el proceso para cumplimiento sanitario ante el INVIMA y el trámite gratuito de los registros sanitarios exentos por la ley de emprendimiento 2069 firmada en el año 2020; de igual manera, se realizó un acompañamiento para ubicar plantas de transformación que permitan el desarrollo de procesos de maquila de productos para los que no disponen de infraestructura productiva.  Los emprendimientos beneficiados con asesoría y asistencia técnica fueron:
1. Emprendimiento La Perla de Armenia.
2. Emprendimiento Salsas y Aderezos de La Sierra de Armenia.
3. Emprendimiento Nutrimax de La Tebaida.
4. Emprendimiento Ecogranja La Primavera de Calarcá.
5. Emprendimiento Proplaquin de Armenia.
Nota: La direccion de Emprendimiento Rural, tiene una demanda alta en temas de asesorias técnicas puntuales a nuevos emprendimientos por lo que de manera permanente se atiende nuevas solicitudes (empresarios y emprendedores) que requieren el apoyo en diversos temas relacionados con la mision de la dependencia </t>
  </si>
  <si>
    <t xml:space="preserve">Se apoyaron 39 productores del municipio de Génova,   en  la implementación de mecanismos y herramientas para el conocimiento, reducción y manejo de riesgos agropecuarios,   con la promocion del programa de seguro de cosecha a activos productivos a productores rurales de plátano. </t>
  </si>
  <si>
    <t xml:space="preserve">Cuatro (4) empresas asistidas técnicamente, la secretaría a través de la dirección de industria y comercio ha socializado el programa de asistencia técnica a las Mi Pymes para el acceso a nuevos mercados, el cual consiste en el acompañamiento para la realización del diagnóstico en materia de mercadeo como punto de partida para el apoyo a la posterior formulación del plan de mercadeo de cada una de las siguientes empresas:
1. Avus Senior home del municipio de Circasia
2. Calzado Richi del municipio de Circasia.
3. "Estaka-Muebles” de Armenia
4. "Bufalera Granja Mallorquin" de Armenia.
Las asistencias técnicas mencionadas se realizaron como una primera fase de intervención.  </t>
  </si>
  <si>
    <t>La Secretaría de Turismo, Industria y Comercio no reportó información sobre este indicador.</t>
  </si>
  <si>
    <t>Con avance del 50% en la  campaña de promoción turistica nacional e internacional se han ejecutado las siguientes acciones: 
- Se realizó el arrendamiento de 75 mts2 de área adicional al metraje asignado por FONTUR correspondió al stand No. 120 para la participación los empresarios del Departamento del Quindío en la versión No. 41 de la Vitrina Turística – ANATO 2022 que se llevó a cabo en el Gran Salón del Centro Internacional de Negocios y Exposiciones – CORFERIA en el mes de febrero. 
- Del 23 al 25 de febrero se llevó a cabo la versión 41 de la Vitrina Turística – ANATO 2022, donde el departamento tuvo presencia con un stand de un total de 180 mts2, promocionando su marca destino “Quindío Corazón de Colombia” y la oferta del sector entre los cuales se cuenta seis (6) cafés especiales, tres (3) parques temáticos, cuatro (4) empresas de actividades de aventura, catorce (14) agencias de viajes y el acompañamiento de cinco (5) gremios del sector ; el stand recibió más de seis mil seiscientos (6.600)  visitantes en los tres días de feria.
-  El 26 de febrero se asistió al workshop REMA realizado en el hotel Dann Carton de la ciudad de Cali, donde participaron 26 empresas del sector turismo del departamento, la feria fue visitada por más de 800 personas. 
- Para el mes de mayo se realizó una misión comercial (Estrategia que consiste en promocionar la oferta turística del destino a pares de otras regiones y medios de comunicación en el marco de un evento especifico). Visitando cinco (5) ciudades a nivel nacional, acompañados de diez (10) empresarios del departamento, así: Bogotá –hotel Capital, Ibagué- hotel Sonesta, Cartagena- hotel Corales de Indias, Neiva-hotel GHL Style, Cali-  hotel Movich. En total a los diferentes eventos asistieron noventa y siete (97) personas entre empresarios y medios de comunicación. 
- Cerca de 150 publicaciones de fotografías, videos y likes en redes sociales con el fin de promocionar el destino y sus ventajas competitivas.</t>
  </si>
  <si>
    <t>Se beneficiaron en el primer semestre 15  productores con acceso a maquinaria y equipo, con la entrega de centifugas para los apicultores.</t>
  </si>
  <si>
    <t>Se están adelantando gestiones con el municipio de Circasia, proyecta y la secretaria TICS para aunar esfuerzos financieros y apoyar la construcción de un PIT (Punto de Información Turística) interactivo en dicha localidad.</t>
  </si>
  <si>
    <t>Planes de trabajo concertados con las CRC para su consolidación</t>
  </si>
  <si>
    <t>Con un avance del 50%: en los Planes Concertados con la CRC (Comisión Regional de Competitividad), en el acumulado a la fecha se han llevado a cabo ocho  (8) reuniones del comité PETIT (conformado por el Departamento, Secretaría de Turismo, Industria y Comercio, Secretaría de Planeación y Secretaria de Agricultura, Desarrollo Rural y Medio Ambiente), Cámara de Comercio de Armenia y del Quindío, Universidad La Gran Colombia, Universidad del Quindío y SENA. En las cuales se ha programado:
- En lo corrido de la vigencia 2022, se inició la fase III de la formulación estratégica, la fase IV Plan de Acción y ruta de implementación, la fase V seguimiento y evaluación y la fase VI apropiación y adopción del Plan Regional de Competitividad (PRC).
- Definición de un horizonte temporal, alcance de visión 2035 del Plan Regional de Competitividad.
-Definición estructura del plan (ecosistemas) y objetivos del Plan Regional de Competitividad del Quindío.
- Se realizaron cambios en el documento borrador del Plan Regional de Competitividad del Quindío (2022-2025) de acuerdo a la dinámica competitiva del país, de acuerdo a este análisis se distribuirá el documento en cuatro líneas estratégicas: Entorno competitivo y sostenible, satisfacción del aparato productivo, innovación territorial y el aparte institucional.</t>
  </si>
  <si>
    <t xml:space="preserve">
Con un avance del 0.20% en la implementación del  plan de acción del clúster de Turismo de Salud y Bienestar se han desarrollado las siguientes actividades:
- A través de un proceso de asistencia para la implementación de los planes de acción, se sostuvo una reunión con el clúster de Turismo de Salud y Bienestar, donde se revisó presupuesto y las diferentes estrategias para implementar en este sector para la vigencia 2022.
- Difusión de convocatoria del Ministerio de Comercio Industria y Turismo, donde se invitó a los empresarios a fortalecer las capacidades y consolidación de sus negocios a través del programa conectar clúster. 
- Así mismo, se realizaron  las gestiones pertinentes para la conformación de Clúster de confección, partiendo de experiencias en otros departamentos que lo han conformado.
- Se articuló a los representantes de las iniciativas clúster a través de la invitación a participar en el comité de Competitividad del Quindío con la finalidad de participar de las actividades correspondientes a la actualización del Plan Regional de Competitividad y su agenda.
-Se han realizado las gestiones pertinentes con la Universidad Alexander Von Humboldt para suscribir un convenio de asociación el cual busca beneficiar a los actores de los clúster a cargo del sector de Comercio, industria y Turismo (Cafés especiales, del cuero, Turismo de experiencia, turismo de salud, y bienestar, de la Construcción, de muebles y vanguardistas, de las Tics.). Lo anterior toda vez que la Universidad es pionera en gestión de clúster a nivel nacional.</t>
  </si>
  <si>
    <t>18 instituciones educativas qué participan en programas que fomentan la cultura de la Ciencia, la Tecnología y la Innovación educativa a través de la convocatoria y selección de los proyectos de CIENCIAS Y DE INVESTIGACIÓN ONDAS año 2022. 
- Antonio Nariño - Mun. Calarcá 
- Baudilio Montoya - Mun. Calarcá 
- Hojas Anchas - Mun. Circasia 
- Libre - Mun. Circasia 
- Francisco Miranda - Mun. Filandia 
- Liceo Andino - Mun. Filandia 
- Inst. Génova - Mun. Génova 
- San Vicente de Paul- Mun. Génova 
- Gabriela Mistral - Mun. La Tebaida 
- Luis Arango - Mun. La Tebaida  
- Marco Fidel Suarez - Mun. Montenegro 
- Santa María Goretti - Mun. Montenegro 
- Inst. Pijao - Mun. Pijao 
- Santa teresita - Mun. Pijao 
- El Laurel - Mun. Quimbaya 
- Naranjal - Mun. Quimbaya 
- Bo quía - Mun. Salento 
- Liceo Quindío - Mun. Salento</t>
  </si>
  <si>
    <t>Se han realizado dos (2) reportes, los cuales cuenta con la información consolidada y analizada sobre mercado laboral en el Quindío, con insumos de la Gran Encuesta Integrada de Hogares (GEIH) del DANE, con corte a noviembre de 2021, y febrero de 2022, en el cual se analiza la información estadística del departamento en el reglón laboral, y su comportamiento.</t>
  </si>
  <si>
    <t>EJE ESTRATÉGICO</t>
  </si>
  <si>
    <t>TOTAL METAS</t>
  </si>
  <si>
    <t>CRÍTICO</t>
  </si>
  <si>
    <t>BAJO</t>
  </si>
  <si>
    <t>MEDIO</t>
  </si>
  <si>
    <t>SATISFACTORIO</t>
  </si>
  <si>
    <t>SOBRESALIENTE</t>
  </si>
  <si>
    <t>TOTAL INDICADORES</t>
  </si>
  <si>
    <t>POLÍTICA PÚBLICA DE GENERACIÓN DE INGRESOS DEL DEPARTAMENTO DEL QUINDÍO</t>
  </si>
  <si>
    <t>Desarrollo de Capacidades y Acceso a Servicios</t>
  </si>
  <si>
    <t>Oportunidad para la Formalización, la Inclusión Laboral y el Ahorro</t>
  </si>
  <si>
    <t>Fomento de la Productividad para la Competitividad y el Crecimiento Económico</t>
  </si>
  <si>
    <t>No se cuenta con la información al detalle.</t>
  </si>
  <si>
    <t>Este indicador fue eliminado del plan de desarrollo.</t>
  </si>
  <si>
    <t>% CUMPLIMIENTO FÍSICO</t>
  </si>
  <si>
    <t>% CUMPLIMIENTO ECONÓMICO</t>
  </si>
  <si>
    <t>Con un avance del 0.20% en la implementación del  plan de acción del clúster de Turismo de Salud y Bienestar se han desarrollado las siguientes actividades:
- A través de un proceso de asistencia para la implementación de los planes de acción, se sostuvo una reunión con el clúster de Turismo de Salud y Bienestar, donde se revisó presupuesto y las diferentes estrategias para implementar en este sector para la vigencia 2022.
- Difusión de convocatoria del Ministerio de Comercio Industria y Turismo, donde se invitó a los empresarios a fortalecer las capacidades y consolidación de sus negocios a través del programa conectar clúster. 
- Así mismo, se realizaron  las gestiones pertinentes para la conformación de Clúster de confección, partiendo de experiencias en otros departamentos que lo han conformado.
- Se articuló a los representantes de las iniciativas clúster a través de la invitación a participar en el comité de Competitividad del Quindío con la finalidad de participar de las actividades correspondientes a la actualización del Plan Regional de Competitividad y su agenda.
-Se han realizado las gestiones pertinentes con la Universidad Alexander Von Humboldt para suscribir un convenio de asociación el cual busca beneficiar a los actores de los clúster a cargo del sector de Comercio, industria y Turismo (Cafés especiales, del cuero, Turismo de experiencia, turismo de salud, y bienestar, de la Construcción, de muebles y vanguardistas, de las Tics.). Lo anterior toda vez que la Universidad es pionera en gestión de clúster a nivel nacional.</t>
  </si>
  <si>
    <t>Variación positiva anual ˃80%</t>
  </si>
  <si>
    <t>VIGENCIA 2022</t>
  </si>
  <si>
    <t>148 docentes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</si>
  <si>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t>201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t>
  </si>
  <si>
    <t>115 docentes y agentes educativos de educación inicial, preescolar, básica y media beneficiados con estrategias de mejoramiento de sus capacidades, a través de talleres técnicos realizados durante el II Trimestre del Año 2022.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t>
  </si>
  <si>
    <t>Secretaría de Turismo, Industria y Comercio</t>
  </si>
  <si>
    <t>Indeportes</t>
  </si>
  <si>
    <t>Proyecta</t>
  </si>
  <si>
    <t>Secretaría de Agricultura</t>
  </si>
  <si>
    <t>Secretaría de Aguas e Infraestructura</t>
  </si>
  <si>
    <t>Secretaría de Cultura</t>
  </si>
  <si>
    <t>Secretaría de Educación</t>
  </si>
  <si>
    <t>Secretaría de Familia</t>
  </si>
  <si>
    <t>Secretaría de Salud</t>
  </si>
  <si>
    <t>Secretaría de Interior</t>
  </si>
  <si>
    <t>META FÍSICA 2022</t>
  </si>
  <si>
    <t>DEPENDENCIA</t>
  </si>
  <si>
    <t>META FÍSICA 2021</t>
  </si>
  <si>
    <t>META FÍSICA 2020</t>
  </si>
  <si>
    <t>= o &gt;10%</t>
  </si>
  <si>
    <t>Este programa ya no está en vigencia.</t>
  </si>
  <si>
    <t xml:space="preserve">Con un avance del 100%: en los Planes Concertados con la CRC (Comisión Regional de Competitividad), en el acumulado de la vigencia se llevaron a cabo ocho reuniones del comité PETIT (conformado por el Departamento, Cámara de Comercio, Academia, y los gerentes de los Clúster del Quindío), en las cuales se destaca: 
El seguimiento a los avances y dificultades en la formulación del Plan Regional de Competitividad a 2035. Así mismo se actualizó un documento con los lineamientos e iniciativas de los Clúster por parte de la Cámara de Comercio.
Se finalizó con el proceso de diagnóstico del Plan de Competitividad, como parte esencial de la adecuada formulación y construcción del documento técnico. </t>
  </si>
  <si>
    <t>RESPONSABLE(S)</t>
  </si>
  <si>
    <t>Secretaría de Salud, Secretaría de Educación, Secretaría de Cultura, Indeportes, Proyecta, INCODER, Secretaría de Interior, DPS, ORMET, Secretaría de Familia, Secretaría de Aguas e Infraestructura</t>
  </si>
  <si>
    <t>Secretaría de Agricultura, Secretaría de Turismo, Industria y Comercio, ACOPI, Cámara de Comercio, DPS, Ministerio de Trabajo, Ministerio de Comercio, Industria y Turismo, Comfenalco, SENA</t>
  </si>
  <si>
    <t>Cámara de Comercio, Secretaría de Agricultura, Secretaría de Turismo, Industria y Comercio, Ministerio de Comercio, Industria y Turismo, ACOPI, ProColombia, Agencia de Inversión, SENA, Ministerio de Trabajo, Universidades, Secretaría de Educación</t>
  </si>
  <si>
    <t>Este programa ya no está en vigencia</t>
  </si>
  <si>
    <t>VIGENCIA 2020</t>
  </si>
  <si>
    <t xml:space="preserve"> 2022 T. III (FÍSICA)</t>
  </si>
  <si>
    <t>2022 T. III (ECONÓMICA)</t>
  </si>
  <si>
    <t>Se dió inicio al programa de conectividad III mediante la orden de compra número 93628 con fecha 21/07/2022 con justificación  PRESTACION DE SERVICIO DE CONECTIVIDAD PARA ESTABLECIMIENTOS EDUCATIVOS ADSCRITOS A LA SECRETARÍA DE EDUCACIÓN DEL DEPARTAMENTO DEL QUINDÍO, BAJO LOS CRITERIOS DE CALIDAD EN LAPRESTACION DEL SERVICIO, DISPONIBILIDAD Y COBERTURA, CONFORME A LO SEÑALADO EN EL LINEAMIENTO TECNICO DEL PROGRAMA DE LA ESTRATEGIA DE CONECTIVIDAD ESCOLAR DEL MINISTERIO DE EDUCACIÓN NACIONAL PARA LAVIGENCIA 2022, EN LO COINCIDENTE CON EL ACUERDO MARCO DE SERVICIOS DECONECTIVIDAD DE COLOMBIA COMPRAEFICIENTE para un total de 73 Sedes Educativas conectadas.</t>
  </si>
  <si>
    <t>38 instituciones Educativas Oficiales fortalecidas en competencias comunicativas en un segundo idioma, a través del acompañamiento en la gestión Institucional del Bilingüismo como lengua extranjera, así como apoyo para el uso y apropiación del material pedagógico y didáctico y la aplicación del currículo sugerido por el Ministerio de Educación Nacional para la Enseñanza del Inglés Grados 6 a 11.
• Municipio de Calarcá: Román María Valencia, General Santander, Antonio Nariño, San Rafael, Instituto Tecnológico, Baudilio Montoya.
• Municipio de Quimbaya: Policarpa Salavarrieta, La Mercadotécnica, Inst. Quimbaya, Simón Bolívar, El Laurel, El Naranjal, Ramon Messa.
• Municipio de Génova: Instituto Génova, San Vicente de Paul
• Municipio de Salento: Liceo Quindío, Boquía 
• Municipio de circasia: Libre, Hojas Anchas, San José, Henry Marín Granada, Luis Eduardo Calvo Cano.
• Municipio de Pijao: Luis Granada Mejía, La Mariela 
• Municipio de Buenavista: Rio Verde Bajo, Instituto Buenavista
• Municipio de córdoba:  José María Córdoba 
• Municipio de Filandia: Sagrado Corazón, Liceo Andino
• Municipio de Montenegro: Instituto Montenegro, Santa María Goretti, Los Fundadores, marco Fidel Suárez, Jesús Maestro 
• Municipio de la tebaida: Pedacito de Cielo, La Popa, Santa Teresita, Gabriela Mistral 
Se realizó transferencia de recursos mediante la Resolución No. 06296 del 02/09/2022 a la Institución educativa Román María Valencia para apoyar la olimpiada departamental bilingüe de matemáticas dirigida a todos los estudiantes de los grados 2º a 11º de las instituciones educativas del departamento con el fin de fortalecer estrategias de bilingüismo en instituciones participantes; la olimpiada se realizará en el mes de octubre y noviembre del año 2022.</t>
  </si>
  <si>
    <t>Se apoyaron  las acciones en la elaboración del documento técnico del proyecto denominado:
1. Fortalecer la cadena productiva del cultivo de plátano variedad dominico hartón en las asociaciones de productores de los municipios de Buenavista, circasia, Filandia, Génova, Pijao y Quimbaya del departamento del Quindío.( musáceas).,
2. Seguimiento a la Implementación de un modelo de economía campesina en producción sostenible de café y establecimiento de plataformas de interpretación en torno al paisaje cultural cafetero en el Departamento del Quindío con avance del 75%.</t>
  </si>
  <si>
    <t>Al tercer trimestre del 2022, se logró realizar un acompañamiento a (5) cinco emprendimientos que demandaron apoyo en el tema sanitario y principalmente orientación en el proceso para cumplimiento sanitario ante el INVIMA y el trámite gratuito de los registros sanitarios exentos por la ley de emprendimiento 2069 firmada en el año 2020; de igual manera, se realizó un acompañamiento para ubicar plantas de transformación que permitan el desarrollo de procesos de maquila de productos para los que no disponen de infraestructura productiva.  Los emprendimientos beneficiados con asesoría y asistencia técnica fueron:
1. Emprendimiento La Perla de Armenia.
2. Emprendimiento Salsas y Aderezos de La Sierra de Armenia.
3. Emprendimiento Nutrimax de La Tebaida.
4. Emprendimiento Ecogranja La Primavera de Calarcá.
5. Emprendimiento Proplaquin de Armenia.
Nota: La direccion de Emprendimiento Rural, tiene una demanda alta en temas de asesorías técnicas puntuales a nuevos emprendimientos por lo que de manera permanente se atiende nuevas solicitudes (empresarios y emprendedores) que requieren el apoyo en diversos temas relacionados con la misión de la dependencia.</t>
  </si>
  <si>
    <t>Se han realizado tres (3) reportes, los cuales cuenta con la información consolidada y analizada sobre mercado laboral en el Quindío, con insumos de la Gran Encuesta Integrada de Hogares (GEIH) del DANE, con corte a noviembre de 2021, febrero, y abril- julio de 2022, en el cual se analiza la información estadística del departamento en el reglón laboral, y su comportamiento.</t>
  </si>
  <si>
    <t>META FÍSICA 2022 T. II</t>
  </si>
  <si>
    <t>META FÍSICA AÑO 2022</t>
  </si>
  <si>
    <t>No de Municipios con programa de etno-educación implementado</t>
  </si>
  <si>
    <t xml:space="preserve"> 2022 T. IV (FÍSICA)</t>
  </si>
  <si>
    <t>2022 T. IV (ECONÓMICA)</t>
  </si>
  <si>
    <t>Con corte al tercer trimestre del año 2022, se incremento el numero de afiliados al régimen Subsidiado en 23.650 usuarios,  alcanzando un total de 273.055 personas afiliadas estimadas a este Régimen, a los cuales se les cofinancia su afiliación en las distintas EPS Subsidiadas que operan en el Departamento. Se aclara que la meta programada por error de digitación quedo en 19899, siendo realmente la cifra de 198999.</t>
  </si>
  <si>
    <t>Se verifica el adelanto de campañas de gestión del riesgo para temas de consumo, aprovechamiento biológico con el seguimiento y evaluación de la calidad de la atención nutricional en diez (10) IPS con los siguientes resultados: Ese Hospital Sagrado Corazón de Jesús 43%; ESE Hospital San Vicente-Filandia 57%; ESE Hospital San Roque 57%; ESE Hospital La Misericordia 61%; ESE Hospital San Vicente-Salento 68%; ESE Hospital PIO X 68%; ESE Hospital Roberto Quintero Villa 68%; ESE Hospital San Vicente-Génova 82%.La evaluación de las otras ESE tubo un cumplimiento de 0%.</t>
  </si>
  <si>
    <t>Se han realizado 4 campañas de gestión del riesgo para temas de consumo, aprovechamiento biológico por medio de  acciones orientadas a minimizar los riesgos asociados al consumo de alimentos y bebidas mediante la aplicación del Modelo de IVC-SOA en correspondencia con la Resolución 1229 de 2013 y Resolución 2674 de 2013: 1. Visitas de IVC con emisión de Concepto Sanitario en establecimientos gastronómicos del Departamento. 2. Se ha liderado el Comité de Carnes en la construcción del Plan de Acción 2022. 3. Reunión de concertación con la Alcaldía de Salento para la reubicación de los establecimientos gastronomicos de la Plaza. 4. Reunion con la Alcaldia de La Tebaida para la intervencion del sector gastronomico de la Plaza Principal  y la Plaza de Mercado para defiinir intervencion al manejo integral de plagas que pueden afectar la actividad gastronomica del municipio. 5. Socializacion de la normatividad y alcance con relacion a las acciones de la Policia Nacional mendiante reunion con el cuerpo policial en el :Fuerte de Carabineros. 6. Intervvencion y articulacion con Alcaldia de Montenegro para socializar acciones frente a la actividad del Balsaje y sus riegos frente al consumo de Alimentos. 7. Reunion de concetacion en la Alcaldia de Circasia para la intervencion de los expendedores de carne en la Plaza de Mercado. 8.. Participacion en proceso de concertacion para tratar lo relacionado con la actividad de alimentos en via publica en el Municipio de Calarca. 9.Socializacion de la normativia en coordinacion con la Secretaria de Agricultura para la activididad de Mercados Campesinos en el Departamento. 10. Participacion en procesos de concetacion con el programa PAE orientada al impacto de las acciones de IVC en las unidades de restaurantes y el control de alimentos sobre el operador del programa. 11. Programacion y realizacion del muestreo de alimentos y bebidas en todos los municipios de competencia conforme a programacion concetada con el Laboratorio Departamental de Saludo. 13. Programacion y participacion en  la construccion del Plan de Contigencia para la Vigialncia Epidemiologica y Disponibilidad del Personal Tecnico de Salud en la temporada de Semana Santa. 14. Concertacion intraiinsticuional con Camara de Comercio para la socializacion de los programas de Buenas Practicas de Manufactura para todo el sector gastronomico del Departamento incluido Armenia, 15. Reuniones de concertacion y alcance de la intervencion de las acciones de IVC en la Penitenciaria de Calarca. 16. Las demas inherentes a la aplicacion del Modelo de Inspeccion, Vigilancia y Control de Alimentos y Bebidas en el Departamento del Quindio.</t>
  </si>
  <si>
    <t>Se realizaron en los 12 municipios campañas de gestión del riesgo para temas de consumo, aprovechamiento biológico, calidad e inocuidad de los alimentos en el sector gastronómico del Departamento en: Restaurantes tradicionales, comidas rápidas, asaderos, panaderías, cafeterías, tiendas supermercados, alimentos en vía pública, entre otros. También se realizó la vigilancia del Programa de Alimentación Escolar PAE, se ha intervino y fortalecio la vigilancia de Expendios de Carnes, se realizaron operativos de Control de Ilegalidad de carne con la Policía Nacional con resultados positivos en la incautación de carne. Se atendieron todos los PQRS relacionados con quejas sanitarias, emisión de Conceptos Sanitarios para establecimientos y vehículos, se realizó el muestreo de alimentos acorde a capacidad del LDSP, se realizó actividades de Información, Educación y Comunicación en temas relacionados con el cumplimiento normativo en especial sobre las condiciones sanitarias de los establecimientos. Se realizaron  otras actividades interinstitucionales con Cámara de Comercio de Armenia y el Quindío articulando procesos de capacitación en Manejo Integral de Residuos con énfasis en aceites de frituras, Protocolos de Calidad del Agua y Planes de Capacitación al personal.  
Igualmente se realizó asistencia técnica con la secretaria de Turismo y alcaldías de Tebaida y Pijao sobre la normatividad vigente que deben cumplir los recintos gastronómicos de ambos municipios. De igual manera se realizó acompañamiento a la alcaldía de Salento en la inauguración del recinto gastronómico del municipio donde se llevo a cabo  la reubicación de las ventas de alimentos en vía pública ubicadas en la plaza principal. Se apyo  a la secretaria de Educación en torno al PAE y el Operador sobre el cumplimiento de la normatividad sanitaria. Se ha realizado y participado en reuniones del Comité de Carnes, Comité de Seguridad Alimentaria y Nutricional, Abastecimiento de Alimentos.</t>
  </si>
  <si>
    <t>Se asistieron 42 Instituciones Prestadoras de Servicios de salud  técnicamente. Se realizaron acciones para catorce (14) E.S.E., prestando apoyo en el proceso de captura, consolidación y validación para el análisis de la información para ser reportada mediante la plataforma SIHO del Ministerio de Salud y Protección Social; asi mismo la asitencia técnica por parte d e la Secretaría a las catorce (14) E.S.E. del departamento. Se han realizado visitas de seguimiento de Inspección y vigilancia de la informacion financiera reportada en la plataforma SIHO a corte del  tercer y cuarto trimestre; asistencia técnica en los aspectos relacionados con la circular 030 a las IPS del Departamento del Quindio.  Ademas de lo anterior se han brindado asistencias acerca del tema de la afiliación por oficio y el Sistema de Afiliacion Transaccional - SAT en las E.S.E. del Departamento del Quindio.</t>
  </si>
  <si>
    <t xml:space="preserve"> Se capacitaron  6098  personas en formación informal en áreas artística en las casa de la Cultura en los municipios del Departamento en las áreas de: a)  Teatro, Música, Danzas, Banda y Artes plásticas, b)  Cultura Jurídica y Democrática y Cultura Mental , en  los Centros Educativos de los diferentes colegios en los grados 9,10 y 11. c) Acompañamiento a los  Personeros Estudiantiles en  temas de salud ocupacional que permiten fortalecer a los gestores y artistas en el sector cultural.  d) frmación en banda musical a 60 niños y jóvenes con una intensidad horaria de 180 horas en Pre – Banda, que adelantó la  Asociación de Músicos del Quindío en 6  municipios de Calarcá, Buenavista, Circasia, Filandia, Salento y La Tebaida- e) Formación en trova con un grupo de 31 prisioneros de la centro penitenciario de Peñas Blancas en Calarcá, f) Capacitación  de  grupos de artistas para realizar el proceso de registro en caracterización de los artistas en SOY CULTURA plataforma del Ministerio de Cultura.  </t>
  </si>
  <si>
    <t xml:space="preserve">
El Ministerio de Educación aprobó, la extensión universitaria Universidad de Antioquia  a tres áreas artistas Teatro, Música y Artes Plásticas quedando pendiente por  aprobar para este mismo año el área artisitca de  Danza;  el proceso de  inscripciones se aperturaron el 21 de Septiembre hasta el 21 de Octubre de esta vigencia., se hizo la ampliaciónde fechas para la incripcion hasta el 31 de Diciembre de la vigencia2022., razon por la cual no se reporta avance en el cumplimiento de la meta
</t>
  </si>
  <si>
    <t>Se realizaron  en los  12 municipios  del departamento del Quindio escuelas deportivas  las cuales se beneficiaron un total de 1.088 personas  con actividades como :  baile deportivo , gimnasia, futbol, fútbol de salón, fútbol sala, baloncesto , voleibol, patinaje, y atletismo motociclismo, levantamiento de pesas y badminton. Dentro de las acciones a garantizar el servicio de escuelas deportivas ,se realizaron visitas a los diferentes municipios ( Armenia, la Tebaida, Calarcá, corregimiento de Barcelona, Génova, Buenavista, Quimbaya, Montenegro, Filandia, Circasia, Pijao, Córdoba y Salento)  con el fin de socializar el programa con los coordinadores de deporte y presidentes de juntas de acción comunal, se desarrollo el programa en los sitios mencionados  semanalmente con 9 horas de trabajo, distribuidas así 6 sesiones tres veces a la semana con una duración de 90 minutos  cada sesión , con un mínimo de 30 integrantes en los cuales  se trabajo con implementación deportiva de Indeportes Quindío. se incentivo el Desarrollo  hábitos de vida activos y saludables como :  a)capacidades físicas para desarrollo integral del individuo. b) Práctica de diversas disciplinas deportivas como un medio de ocio y disfrute personal.</t>
  </si>
  <si>
    <t>Se realizó  convenio cuyo objeto es:"AUNAR ESFUERZOS ENTRE EL MUNICIPIO DE QUIMBAYA Y PROYECTA PARA LA CONSTRUCCION DE UN PROYECTO DE VIVIENDA DE INTERES PRIORITARIO". en el cual se ejecutó el contrato interadministrativo con los municipio de Quimbaya para la construcción de dos (2) bloques bifamiliares de (4) viviendas cada uno proyecto llamado  "Ciudadela el Sueño", 4ta Etapa; en total se realizó la construccion de 16 viviendas.</t>
  </si>
  <si>
    <t>Se realizaron ajustes de las visitas técnicas y sociales con el objetivo de  identificar a los beneficiarios de mejoramientos de vivienda y saneamiento básico (cocinas y baños), de ciento trece (113) familias del Municipio de Montenegro. 
Se realizaron , ajustes, visitas técnicas y sociales para identificar a los beneficiarios de los mejoramientos de vivienda y saneamiento básico (cocinas y baños), de ciento trece (161) familias del Municipio  de La Tebaida a la población más vulnerable.
De acuerdo a las necesidades priorizadas en cada una de las viviendas elegidas, se suscribirá convenio interadministrativo con los municipios.para intervenir:
VIVIENDA DE INTERES PRIORITARIO - VIP
Tebaida: 106 
Montenegro: 66</t>
  </si>
  <si>
    <t xml:space="preserve">
Se brindó servicio de asistencia técnica para la implementación de los métodos de resolución de conflicto a:   
 a) Veinticuatro (24) Instituciones Educativas del departamento del Quindío, mediante el acompañamiento en la actualización de Manuales de Convivencia de las IE Santa Teresa de Pijao - IE Marco Fidel Suarez - IE La Popa - IE San José Circasia - IE General Santander - IE Jesús Divino Maestro - IE Instituto Quimbaya - IE Instituto Pijao-  I.E Henry Marín Granada, internado del Amparo de Niños Juan XXIII - I.E Francisco Miranda- I.E San José Vereda Fachadas Filandia - I.E Liceo Quindío - IE San Bernardo - IE Luis Granada Mejía-Barragán - Instituto Quimbaya -  IE O laya Herrera - IE Liceo Andino- IE Antonio Nariño- IE José María Córdoba - IE Vereda la india - IE San José Filandia - IE de Boquía - Ciudadela educativa José María Córdoba,  ubicadas en 12 municipios como lo son Pijao, Génova, Montenegro, Circasia, Calarcá (Corregimiento de Barcelona) Filandia, Salento, , Quimbaya, Armenia, La Tebaida, Buenavista, Córdoba.
b) Veintiséis  (26) instituciones privadas de carácter comunal en lo concerniente a los métodos de resolución de conflictos en Peñas Blancas, Gaitán, Villa Italia, Rio Lejos, Patio Bonito, Los Juanes, Rio Rojo, Villa Éxito, 20 de Julio, Nueva Colombia, Los Cristales, González, Faro San francisco, San Rafael y San Carlos del ICBF y donde se maneja sus programas, ASOCOMUNALES de Calarcá y Salento,  Barrio Miraflores Bajo del Municipio de Armenia, Ciudadela José María Córdoba, en el municipio de Buenavista las Juntas de Acción Comunal Vereda Sauces, Río Verde, La cabaña, La Granja, Placer, Barrio nuevo horizonte y Barrio central. 
Para la actual vigencia se realizaron talleres dirigidos a otros docentes y nuevos alumnos en temas de resolución de conflictos tales como: Condición Tradicional en el conflicto, estrategias de solución de conflictos, mecanismos para la solución de conflictos, Artículo 19 (Consejos de Seguridad, Convivencia y Comité Civil de Convivencia), Artículo 25 (Comportamientos contrarios a la Convivencia y Medidas Correctivas) y artículo 33 (Comportamientos que afectan la tranquilidad y relaciones respetuosas de las personas) del Código Nacional de Policía con acompañamiento de un profesional en psicología de la Secretaría del Interior.
Nota: las instituciones educativas que coinciden con reportes de vigencias anteriores se reportan porque los temas abordados en resolución de métodos de conflictos y poblaciones atendidas son diferentes. En vigencias anteriores se trataron temas de resolución de conflictos con relación la violencia basada en género y su solución, primeros pasos en convivencia en la resolución de conflictos (Ley 1801 de 2016) dirigido a docentes de las Instituciones Educativas y alumnos de grados 9, 10 y 11.</t>
  </si>
  <si>
    <t xml:space="preserve">En materia de responsabilidad penal para adolescentes se atendieron veintiséis (26) jóvenes privados de la libertad; además de brindarles análisis de sus casos, realización de estudios de caso, apoyo psicosocial, acompañamiento y apoyo jurídico a estos jóvenes vinculados al sistema que iniciaron su proceso de resocialización dentro del programa de seguimiento judicial al tratamiento de drogas en el sistema penal para adolescentes.  Igualmente brinda rutas para estos adolescentes en materia de salud y en inclusión social y se brindaron talleres de emprendimiento para quince (15) adolescentes que se encuentran en el CAE la primavera.
- Se realizaron acercamientos con tres (03) establecimientos penitenciarios del Departamento, Reclusión de Mujeres Armenia (Villa Cristina) - Reclusión de Hombres Armenia (San Bernardo) y Reclusión de Hombres Calarcá; con el fin de adelantar acciones con la población privada de la libertad; teniendo en cuenta que ya se encuentran habilitados los ingresos de funcionarios a estos lugares.
- Se asistió al comité que se lleva a cabo cada dos meses, en pro de mejoramiento de los adolescentes privados de la libertad.                                                                                                                                                                        
-Se realizaron reuniones de manera lúdica y jurídica de capacitación en el Código nacional de seguridad y convivencia ciudadana donde se atendieron diecinueve (19) Jóvenes.
</t>
  </si>
  <si>
    <t xml:space="preserve">
Se tramitaron 900 solicitudes relacionadas con los siguientes temas:
- Asistencia técnica en ley 1448 del 2011 y protocolo de participación, rutas de protección a víctimas del conflicto del departamento del Quindío, atención y orientación a las víctimas del conflicto declarantes en el departamento del Quindío, participación en la bolsa de adquisición de elementos tecnológicos adquiriendo un video beam y una impresora con el fin de fortalecer el normal funcionamiento del comité plenario de la mesa departamental de víctimas del Quindío.
- Se culminó con éxito el reporte de la plataforma RUSICST.
- De acuerdo en lo estipulado en la Ley 1448 se brindó asistencia técnica a los 12 municipios del departamento en los comités y subcomités de víctimas.
-Convenio interadministrativo con el Municipio de Génova para la caracterización de las víctimas del conflicto armando del municipio. 
</t>
  </si>
  <si>
    <t>Se brindó acompañamiento a diecinueve (19) excombatientes, con relación a activación de rutas y programas de protección, visitas de fortalecimiento a emprendimientos y articulación con los municipios para el proceso de sisbenización. Los municipios impactados fueron Armenia, Quimbaya, Calarcá y La Tebaida.
Adicionalmente, se realizó apoyo a seis (6) personas pertenecientes a la población excombatiente, a los municipios Calarcá córdoba, Armenia y Quimbaya, con entrega de elementos y herramientas para el fortalecimiento de proyectos productivos.</t>
  </si>
  <si>
    <t>Se realizó entrega de ayudas humanitarias de emergencia a 229 personas víctimas del conflicto armado del departamento, las cuales están compuestas por kit de aseo, kit de cocina, colchonetas y cobijas, entregados de manera física de acuerdo a las existencias que se tienen en bodega para la atención de estos eventos ; cabe precisar que dentro de ese grupo de 229 personas , a través de acto administrativo se entregaron ayudas humanitarias inmediatas a 97 personas víctimas del conflicto armado declarantes en los municipios de Montenegro y Circasia, las cuales corresponden a apoyo en alimentación y alojamiento.</t>
  </si>
  <si>
    <t xml:space="preserve">11.808 estudiantes de grados cuarto a once de las  Instituciones Educativas de los municipios del Quindío beneficiados con estrategias de fortalecimiento y uso del inglés a través del concurso de deletreo en inglés “Spelling Bee Contest”:
* Se apoyó la realización del concurso en las siguientes Instituciones Educativas Santa María Goretti de Montenegro, John F. Kennedy de Calarcá, Hojas Anchas de Circasia, San Vicente de Paul e Instituto Génova, Instituto Pijao, La Mariela, Santa Teresita, Instituto Buenavista, Rio verde Bajo, Liceo Quindío, Boquia, Antonio Nariño, Baudilio Montoya, General Santander, Instituto Calarcá, Jesús María Morales, Jhon f. Kennedy, Rafael Uribe Uribe, Robledo, Román María Valencia, San Bernardo, San José , San Rafael, Segundo Henao, Instituto Tecnológico, Instituto Quimbaya, Mercadotecnia María Inmaculada, naranjal, Policarpa Salavarrieta, Simón Bolívar.
* Se realizó Articulación del bilingüismo con la actividad Emprende Picnic y QuiMun con la participación de 65 estudiantes de básica secundaria y media de las instituciones educativas oficiales del Departamento
* Se realizó transferencia a la Institución Educativa Román María Valencia para desarrollar la estrategia Olimpiadas Bilingües de Matemáticas según Resolución No. 06296 del 2 de septiembre de 2022. </t>
  </si>
  <si>
    <t xml:space="preserve">298 docentes beneficiados con estrategias de promoción del bilingüismo así: 
148 docentes beneficiados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Se brindó asistencia técnica a docentes de Bilingüismo de las Instituciones Educativas San José del Municipio Calarcá, Instituto Génova del Municipio de Génova, Marco Fidel Suarez del Municipio de Montenegro y Boquia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t>
  </si>
  <si>
    <t>Docentes beneficiados con estrategias de promoción del bilingüismo.</t>
  </si>
  <si>
    <t>Se continua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</si>
  <si>
    <t>Nueve (9) Programas y proyectos que articulan la educación media con la educación técnica, tecnológica y superior en el marco del sector productivo: 
1) ARTICULACIÓN SENA el cual vincula los estudiantes de los grados 10 y 11 de 44 instituciones educativas con los tres centros de formación que tiene la entidad, así: Centro para el desarrollo tecnológico de la Construcción y la Industria, Centro de Comercio y Turismo y Centro Agroindustrial.
2) ARTICULACIÓN CON EL SECTOR PRODUCTIVO a través de contrato de donación entre Grupo UMAZF S.A.S (Motos UMA) y el Departamento del Quindío, el cual tiene como objeto entregar a la Institución Educativa Pedacito de Cielo del Municipio de la Tebaida, 3 motocicletas para realizar la formación en técnico de “Mantenimiento de motocicletas y motocarros”, la cual será impartida por el SENA Centro para el desarrollo de la construcción y la industria. Con esta articulación se vincula el sector productivo a la formación de los estudiantes como técnicos en el municipio de la Tebaida.
3) ARTICULACIÓN CON LA UNIVERSIDAD DEL QUINDÍO, proceso de articulación con la Educación superior e Instituciones Educativas focalizadas en los programas de Ingeniería de Sistemas y computación, Tecnología en instrumentación electrónica y Lenguas Modernas. Para ello está en proceso de elaboración de convenio interadministrativo entre la Universidad del Quindío y El Departamento del Quindío.
4) ASISTENCIA TECNICA A LA SECRETARÍA DE EDUCACIÓN CERTIFICADA QUINDIO
- Estrategia para el fortalecimiento del emprendimiento y la empresarialidad por medio de los Proyectos Pedagógicos Productivos (PPP) ETC Quindío; al cual asistieron los directivos docentes y docentes de las I.E.:
o Francisco Miranda del Municipio de Filandia - Laboratorio pedagógico de transformación de alimentos
o Luis Eduardo Calvo Cano del Municipio de Circasia - Laboratorio en control de calidad de alimentos
o Baudilio Montoya del Municipio de Calarcá - Laboratorio de automatización Agropecuaria
o Instituto Montenegro del Municipio de Montenegro - Laboratorio pedagógico de turismo y contenidos
o Instituto Buenavista del Instituto Buenavista - Laboratorio pedagógico agroindustrial
o Instituto Génova del Municipio de Génova - Laboratorio pedagógico de café
o José María Córdoba del Municipio de Córdoba - Laboratorio pedagógico de automatización de procesos agroindustriales
o Luis Granada Mejía del Municipio de Pijao - Laboratorio pedagógico de procesos de transformación de fruver, lácteos y cárnicos 
o Instituto Tebaida del Municipio de La Tebaida - Laboratorio Pedagógica de Robótica y Automatización 
o Naranjal del Municipio de Quimbaya - Laboratorio Pedagógico de Producción y Transformación Agrícola y de Especies menores
5) La Institución educativa Naranjal en articulación con la secretaria de Educación Departamental y la secretaria de Agricultura, presentó la necesidad del laboratorio de café con el objetivo de recibir recursos para su mejoramiento. En dicho laboratorio se realizan proceso de maquila de café con los caficultores de la zona para brindar competitividad y calidad del proceso.
6) La institución educativa Luis Granada Mejía desde su laboratorio pedagógico agroindustrial, conforma una empresa llamada Sabor del Campo en articulación con la fundación Centro Agroempresarial del Sur del Quindío FUCAENSUQUI. La empresa está dedicada a la producción de productos lácteos y cárnicos los cuales son fabricados y comercializados por los estudiantes de grados decimo y once de la institución
7) La Institución Educativa Ramón Mesa Londoño del Municipio de Quimbaya ha construido por medio de recursos de la Secretaría de Educación Departamental, la planta de panadería para realizar procesos agroindustriales en la línea de panificación y pastelería. Los productos transformados son comercializados a la comunidad y a personas externas, y de esta manera se ha logrado llegar al sector productivo.
8) La Institución Educativa Instituto Calarcá del Municipio de Calarcá viene realizando proceso de transformación de café desde la recolección, secado, trilla y tostión del mismo. El producto final es comercializado por los estudiantes a la comunidad y a personas externas.
9) La Institución Educativa Marco Fidel Suarez del Municipio de Montenegro, desarrolla el Proyecto de Producción de contenidos audiovisuales en asocio con la empresa Rotary International.</t>
  </si>
  <si>
    <t xml:space="preserve">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t>
  </si>
  <si>
    <t xml:space="preserve">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t>
  </si>
  <si>
    <r>
      <rPr>
        <sz val="10"/>
        <color theme="1"/>
        <rFont val="Calibri"/>
        <family val="2"/>
        <scheme val="minor"/>
      </rPr>
      <t>Se fortalecieron 5  unidades productivas:  :1- Asociación Abriendo Caminos Filandia apoyo para el inicio de proyecto productivo de Lácteos, 2-Asociación Sembrando Esperanza (Montenegro): Socialización de servicios de fortalecimiento de emprendedores con discapacidad en temas como: Capacitación en marketing digital, manejo de redes sociales, técnicas de ventas, diseño de logos, costos y finanzas, asesoría juridica sobre el estado legal de la Asociación. 3- ASOPECODIS Salento Parqueadero: Se ha finalizado el I Nivel del curso Alfabetización digital, se les ha programado la entrega de los certificados correspondientes. . 4- Organización Manos Fraternas Armenia: se ha generado un espacio para socializar la oferta de servicios de fortalecimiento a emprendedores, buscando su vinculación al mismo, para programar las actividades que lo componen como son: Capacitación en marketing digital, redes sociales y vinculación para feria que realizarán en el mes de diciembre 5- Sandra Lorena Guzman Seferino y Luis Carlos González, Circasia: Acompañamiento en la formulación de proyecto productivo de Arequipes, mediante asesoría para elaboración del logo, técnicas de venta. A estos 5 emprendimientos se les está vinculando a participar de la Feria de Emprendimiento que realizará la Gobernación en el mes de diciembre.a los cuales se les seguira realizando el seguimiento respectivo. 
Adicionalmente se viene realizando capacitaciones  y talleres en cuero, madera, en artes y oficios que permitan generar una inclusión productiva de las personas con discapacidad y sus cuidadores,  asi mismo, se les capacita en elaboración de objetos artesanales, marroquinería manual y manejo de herramientas manuales y eléctricas en los municipios de: Montenegro, Circasia, Pijao y Armenia.</t>
    </r>
    <r>
      <rPr>
        <sz val="10"/>
        <color rgb="FFFF0000"/>
        <rFont val="Calibri"/>
        <family val="2"/>
        <scheme val="minor"/>
      </rPr>
      <t xml:space="preserve">
NO DEJARON REGISTRO</t>
    </r>
  </si>
  <si>
    <t xml:space="preserve">Se brindó asistencia técnica a 95 hogares del departamento del Quindío de familias víctimas del conflicto armado, a través del fortalecimiento a proyectos productivos puestos en marcha. 
Para establecer los beneficiarios del programa se realizó caracterización de los proyectos productivos con los enlaces municipales de víctimas, verificando que estén registrados y reconocidos en la plataforma VIVANTO como víctimas, Así mismo, se determinó a través de fichas técnicas las necesidades en sus emprendimientos para establecer los elementos y apoyos para fortalecer los mismos.
Una vez se establecieron los beneficiarios, se realizó entrega de elementos que fortalecieron proyectos productivos  en líneas de peluquería y belleza, establecimientos de comida, textilería y comercio (ferretería, cacharrería, tiendas, misceláneas), entregando elementos tales como: máquinas planas, máquinas collarines, máquinas fileteadoras, máquinas de poste, mesa para cortar tela, elementos de bisutería, sillas de peluquería, planchas para el cabello, rizadores para el cabello, patilleras, máquinas de peluquería, secadores, freidoras, estufas industriales, congeladores, neveras, estanterías, taladros, sierras, compresores e hidro lavadoras.
</t>
  </si>
  <si>
    <t>Se fortalecieron  10 asociaciones de mujeres en el departamento del Quindio,  con el fin de prestar Servicios de asesoría para el fortalecimiento de la Asociatividad en las mujeres, con  las siguientes acciones:
- Reunión en los municipios de Calarcá y  La Tebaida para generar una base de datos de nuevas asociaciones. 
- Reunión con la Camara de Comercio para lograr la base de datos registradas de asociaciones de mujeres en esta entidad, con el fin de articular actividades con estas organizaciones.
- Apoyo en el fomento y operatividad para nuevas organizaciones con enfoque de derechos para la mujer,  en los Municipios de Pijao,  Circasia y Quimbaya.
-  Acompañamiento, asesoría y seguimiento a las siguientes organizaciones de mujeres: Asociación tejido y diseño artesanal, Asociación mi tierra cafe, Asociación encanto cafetero, Asociación acercate, Asociación Artesanos, Asociación paraiso de mujer, Asociación Chapolera Calarqueña, Asociación Aroma de Campo, Asociación Tumbago Quimbaya, Asociación Maria Antonia, Asociación Paisaje Mujer y Café y Asociación Mucabat.
-  Acompañamiento Encuentro Mundial de Mujeres Cafeteras en el Parque del Café Municipio de Montenegro.
- Acompañamiento a cada una de las asociaciones para la aplicación de la herramienta de autodiagnostico asociativo de mujeres rurales (Montenegro, Armenia, Filandia, Córdoba, Génova, La Tebaida, Buenavista).
- Taller relaciones humanas y comunicación acertiva con la asociación de mujeres cafeteras del corregimiento de Barcelona y en el Municipio de Filandia.</t>
  </si>
  <si>
    <t xml:space="preserve">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Desde el 15 de septiembre al 24 de noviembre de 2022 con el nuevo contrato de PAE se hace entrega de:
• Complemento alimentario am/pm industrializado: IND
De acuerdo a la Resolución No. 0335 de 2021 y en los siguientes rangos de edad:
▪ Rango 1: Transición y Primaria
▪ Rango 2: Secundaria
▪ Rango 3: Media
</t>
  </si>
  <si>
    <t>11.068 personas beneficiadas con estrategias de permanencia con la campaña de matrícula 2023 “Nos vemos en el Cole”, realizando difusión por medio de WhatsApp, correo electrónico de los estudiantes e instituciones educativas, redes sociales de la secretaría de educación y boletín de prensa de gobernación del Quindío.
Igualmente, se realizó otra campaña para impactar a los estudiantes y evitar la deserción escolar “El parche está en el cole” haciendo difusión por los mismos medios digitales, estas campañas también se han socializado en reuniones de inducción y reinducción docente. 
Así mismo se realizaron  las siguientes actividades: 
• Creación de comités de ausentismo en las instituciones educativas del departamento y deserción escolar 
• Socialización estrategia piloto en el municipio de La Tebaida
• Reuniones periódicas del comité de la Secretaría de Educación mensualmente con el fin de recolectar y consolidar información sobre los desertores de las instituciones educativas de los 11 municipios no certificados del Departamento del Quindío.</t>
  </si>
  <si>
    <t xml:space="preserve">
4.813 estudiantes de educación media de todas las instituciones educativas del departamento vinculados a procesos de orientación vocacional mediante Convenio con la Universidad del Quindío.
La Crónica del Quindío con apoyo de la Secretaría de Educación Departamental del Quindío, el Gobierno Departamento "Tú y yo somos Quindío", Gobierno Municipal de Armenia y Secretaría Municipal de Educación se realizó el evento expo U22 - Oportunidad para decidir y aprender; con la  finalidad mostrar a los asistentes toda la oferta académica para acceder a la educación superior que se encuentra disponible en las diferentes universidades del eje cafetero, Cali, Medellín y Bogotá. así mismo las diferentes alternativas de formación complementarias útiles para la vida cotidiana y para el trabajo.
Además, se realizaron reuniones con rectores de instituciones educativas adscritas a la Secretaría de Educación Departamental, con el fin de socializar el diagnóstico del Test Chaside aplicado en el año 2021.
</t>
  </si>
  <si>
    <t>10.350 Estudiantes con acceso a contenidos web en las 54 Instituciones Educativas Oficiales, con apoyo técnico a través del contrato de prestación de servicios profesionales No. 0714 de 2022, con la asistencia técnica y profesional a dichas Instituciones Educativas y sus sedes anexas si lo requieren en todo lo relacionado al proyecto de conectividad (Diagnósticos en Infraestructura Tecnológica, actualizaciones y pruebas de configuración a equipos e infraestructura WiFi, operación de la infraestructura de red y el funcionamiento de la plataforma educativa CAMPUS VIRTUAL - INTEGRATIC.
Asistencia técnica y profesional permanente a las 54 Instituciones Educativas para la ejecución del proyecto de conectividad,  diagnósticos técnicos, actualizaciones y pruebas de configuración a equipos e infraestructura WiFi de las instituciones educativas, para la operación de la infraestructura de red y el funcionamiento de la plataforma educativa, con el fin de que los estudiantes cuenten efectivamente con el acceso a contenidos web educativos como un recurso para fortalecer sus prácticas educativas.</t>
  </si>
  <si>
    <t>Se sensibilizaron 150 personas en la formalización, mediante las acciones de socialización y ajuste al PLAN DE ORDENAMIENTO PRODUCTIVO Y SOCIAL DE LA PROPIEDAD RURAL DEL DEPARTAMENTO DEL QUINDÍO, así como apoyo a convenio de Cooperación Técnica entre la Unidad de Planificación Rural Agropecuaria UPRA, POPSPR, SIPRA y EVAS, además de actividades de apoyo a proceso de evaluación de tierras desde el componente estructural y productivo para el departamento del Quindío y en coordinación con el equipo de trabajo de la UPRA se apoyó la  definición y ajuste de los tipos de utilización de la tierra (TUT) para las apuestas productivas y las metodologías de extensión agropecuaria (PDEA),  la asistencia técnica agropecuaria en la certificación de las BPA, BPG, GAB y BPM con los usuarios de las asociaciones COSPASQUIN Y ASOPROFIL de los municipios de CIRCASIA Y FILANDIA.</t>
  </si>
  <si>
    <t>Se apoyaron 5 emprendimientos verdes en la participación de la "Feria Artesanal Armenia 2022" los cuales fueron: MAICHI, GOTA DE ORO, SALSAS Y ADEREZOS DE LA SIERRA, CACACO Y ASOMERGEN.
También se han realizado las siguientes actividades:
1. Acompañamiento logístico a los emprendimientos verdes que hacen parte del Mercado Agroecológico para la realización del Mercado Mensual en el Centro Cultural Metropolitano beneficiándose 120 emprendimientos verdes del departamento del Quindío.
2. Diligenciamiento de la matriz multicriterio de negocios verdes y sostenibles a 8 emprendimientos verdes de la Asociación Mercado Agroecológico del Quindío - MAGRO.          
3. Implementación de lineamientos técnicos a 3 emprendimientos verdes de la Asociación Mercado Agroecológico del Quindío - MAGRO.     
4. Acompañamiento como Secretaría Técnica al  Comité Departamental de la Cadena Productiva de la Guadua/Bambú y su Agroindustria en el Quindío, donde se está realizando la reglamentación de la ley 2206 del 17 de mayo de 2022.      
5. Realización de evento en el Centro Cultural Metropolitano de Convenciones con el objetivo de fortalecer la incorporación de criterios de sostenibilidad y sustentabilidad en nuestro departamento de manera articulada con la Mesa Departamental de Economía Circular donde participaron 40 emprendimientos verdes del departamento del Quindío.                                                                                                                                                                                                                                                                                                                                                                                                                                               6. Se apoyó con recursos a la Cooperativa Territorio Nuestro a través del convenio interinstitucional de asociación No. 082, para construir e implementar huertas orgánicas agroempresariales en los Municipios de Buenavista y Córdoba.
7. Apoyo a 1 emprendimiento verde de la Asociación Mercado Agroecológico del Quindío - MAGRO, en la gestión de un stand para su participación del festival gastronómico llevado a cabo en el Centro Recreacional Comfenalco - Soleden, en esta oportunidad el emprendedor pudo comercializar sus productos y generar contactos con diferentes restaurantes interesados en su línea gastronómica.                    8. Entrega en comodato a la asociación Mercado Agroecológico del Quindío - MAGRO, de una cabina activa y un congelador horizontal de 2 puertas con el objetivo de fortalecer la asociación. 
9. Celebración del día de la Guadua en el Centro Nacional para el Estudio del Bambú Guadua.
10. Firma del convenio con el Ministerio de Agricultura y Desarrollo Rural para el proyecto de la alianza productiva de Guadua en los municipios de Buenavista y Córdoba donde se beneficiaran 40 familias, esta es la única y primera alianza de guadua a nivel nacional. 
11. Apoyo en articulación con FENALCO a 1 emprendimiento verde de la Asociación Mercado Agroecológico del Quindío - MAGRO para su participación en el Festival Gastronómico de Comfenalco.
12. Se apoyó con recursos a la Asociación de Mercados Campesinos de Génova Asomergen a través del convenio interinstitucional de asociación No.50 del 27 de diciembre</t>
  </si>
  <si>
    <t xml:space="preserve">Se apoyaron  1400 productores agropecuarios en  los municipios de: ARMENIA, BUENAVISTA, CALARCA, CORDOBA, CIRCASIA, FILANDIA,  GENOVA, MONTENEGRO, LA TEBAIDA,  PIJAO, QUIMBAYA Y SALENTO , con el desarrollo de las siguientes  acciones: promoción y difusión de la cartilla de seguridad alimentaria,  el desarrollo de  actividades para la sostenibilidad de las parcelas de agricultura familiar campesina preestablecidas y/o biofabricas para la producción de biopreparados,  con el propósito de consolidar el liderazgo empresarial, la asociatividad, la extensión agropecuaria y las alianzas productivas en  seguridad alimentaria, se </t>
  </si>
  <si>
    <t>Para realizar el servicio de asesoría para el fortalecimiento de la asociatividad, se atendieron 30 Asociaciones del sector rural, a las cuales se les brindó asesoría y asistencia en diversos temas técnicos, comerciales y organizacionales orientados a fortalecer la base social, la generación de productos, el cumplimiento sanitario, la formalización comercial y el apoyo a temas sanitarios de los productos terminados.
 Las asociaciones fortalecidas corresponden a:
1. AGROCUN (Circasia).
2. ASOCAFECORSA (Salento).
3. Asociación QQ (Armenia).
4. AGROSOLIDARIA (Pijao).
5. ASOCAMPO (Armenia).
6. ASODECIR (Circasia).
7. ASORGEC (Armenia).
8. Fundación Jiampi (La Tebaida).
9. Asociación Herencia Campesina (Armenia).
10. Asociación Asoproagro (Filandia).
11. Asociación Mujeres Cafeteras de Armenia.
12. Asociación Mujeres Cafeteras de Génova.
13. Asociación Mujeres Cafeteras de La Tebaida.
14. Asociación Mujeres Cafeteras de Circasia.
15. Asociación Mujeres Cafeteras de Buenavista.
16. Asociación Quimquinagro (Quimbaya).
17. Asociación mujeres cafeteras de Barcelona.
18. Asociación de desplazados de Génova Quindío ASDEGEQUIN.
19. Asociación de productores agropecuarios de Génova APRAGEN (GENOVA).
20. Asociación productores frutos de córdoba (Córdoba- Quindío).
21. Se realizó la cofinanciación de 1 proyecto productivo, Convenio No.085-2021 con la ASOCIACIÓN AGROPECUARIA AGROQUIN.
22. Asociación de productores de plátano ASPROFIL (FILANDIA).
23. Fundación centro agro empresarial del sur del Quindío.
24. Asociaciones de mercados campesinos del departamento del Quindío (10 ASOCIACIONES LEGALMENTE CONSTITUIDAS).
25. Asociación mujeres cafeteras de Montenegro.
26. Asociación paisaje mujer y café (Pijao ).
27. Asociación mujeres cafeteras (Filandia).
28.Asocuacion mujeres cafeteras(córdoba)
29.AGROASOPIJAO
30.ASOCAPAPI
Nota: anualmente se realiza una revisión de las asociaciones priorizadas la cual consiste en verificar su cumplimiento en la Dian (Declaración de Renta), Cámara de Comercio (registro mercantil), y actividad económica que permanezca activa-, de acuerdo a estos criterios algunas asociaciones no se pueden seguir acompañando.</t>
  </si>
  <si>
    <t>Se cofinanciaron 8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087-2021, con la   ASOCIACION AGROPLATANERA DEL CACIQUE CALARCÁ.                                                                                                            4. Convenio No. 080-2021 con la ASOCIACIÓN DE RELEVO GENERACIONAL DEL CAMPO ARMENIA – ASORGEC .
5. Convenio No.  046: AUNAR ESFUERZOS ENTRE LA ORGANIZACIÓN DE PRODUCTORES ASOCIACIÓN EMPRESARIAL AGROPECUARIA DE LA VEREDA LA MARIELA PIJAO Y EL DEPARTAMENTO DEL QUINDÍO.
6. Convenio No. 041   AUNAR ESFUERZOS ENTRE LA ORGANIZACIÓN DE PRODUCTORES ASOCIACIÓN DE JOVENES CAFETEROS DE GÉNOVA “ASOJOCA” Y EL DEPARTAMENTO DEL QUINDÍO.
7- Convenio No. 042: AUNAR ESFUERZOS ENTRE LA ORGANIZACIÓN DE PRODUCTORES ASOCIACIÓN DE DESPLAZADOS DEL MUNICIPIO DE GENOVA QUINDIO “ASDEGEQUIN Y EL DEPARTAMENTO DEL QUINDÍO.
8- Convenio No. 040: AUNAR ESFUERZOS ENTRE LA ORGANIZACIÓN DE PRODUCTORES CORPORACION DE PASSIFLORAS DEL QUINDIO  “CORPASSQUIN Y EL DEPARTAMENTO DEL QUINDÍO.
Cabe anotar que son los mismos proyectos de la vigencia 2021 (los cuales no fueron reportados en ese año ya que quedaron como vigencia futura y se pagaron en esta vigencia).</t>
  </si>
  <si>
    <t>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</si>
  <si>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t xml:space="preserve">Planes de negocio financiados
</t>
  </si>
  <si>
    <t>Para  la actualización  del sistema de información desde de la secretaria de Agricultura, se adquirieron equipos tecnológicos que servirán como herramienta para la comercialización  de sus productos, atención presencial de los asociados o posibles beneficiarios de la plataforma y contamos con una plataforma actualizada.</t>
  </si>
  <si>
    <t>Para la implementación de los Planes de Desarrollo Agropecuario y Rural se desarrollaron actividades de servicios de extensión agropecuaria aplicando estrategias de productividad control sanitario e inocuidad en los municipios de:  ARMENIA, BUENAVISTA, FILANDIA, GENOVA, PIJAO, CALARCA, CIRCASIA, CORDOBA, LA TEBAIDA, MONTENEGRO , QUIMBAYA Y SALENTO, asistencia técnica agropecuaria en la certificación de las BPA (Buenas Prácticas Agrícolas), BPG (Buenas Prácticas Ganaderas) y BPM (Buenas prácticas Manufacturas) .</t>
  </si>
  <si>
    <t>Se realizó acompañamiento a 12  Planes de Desarrollo Agropecuario y Rural en los siguientes municipios: Armenia, Calarcá,  Circasia,  Pijao, Córdoba, Buenavista,  La Tebaida, Montenegro, Génova, Filandia, Quimbaya  y Salento; desarrollando actividades preliminares para la elaboración de documentos técnicos en la implementación de los  Planes  y procesos de extensión agropecuaria e inocuidad alimentaria, se apoyaron los Consejos Municipales de Desarrollo Rural (CMDR) y el Consejo Seccional Agropecuario (CONSEA),  atendieron consultas sobre metodología y presupuesto.</t>
  </si>
  <si>
    <t>Se beneficiaron 70 personas en servicio de apoyo a la implementación de mecanismos y herramientas para el conocimiento, reducción y manejo de riesgos agropecuarios, con pólizas de seguro de cosecha a activos productivos, asegurando cultivos de plátano, banano, aguacate, café, lima., naranja, granadilla y 181 animales bovinos a través del convenio No. 016 de 2021, que se ejecuta con vigencias futuras aprobadas.</t>
  </si>
  <si>
    <t xml:space="preserve">Catorce (14) empresas asistidas técnicamente, a través de la dirección de industria y comercio se socializó el programa de asistencia técnica a las Mi Pymes para el acceso a nuevos mercados, el cual consiste en el acompañamiento para la realización del diagnóstico en materia de mercadeo como punto de partida para el apoyo a la posterior formulación del plan de mercadeo de cada una de las siguientes empresas:
1. Avus Senior home del municipio de Circasia
2. Calzado Richi del municipio de Circasia.
3. "Estaka-Muebles” de Armenia
4. "Bufalera Granja Mallorquin" de Armenia.
5.   "La Delicia del Chocolo" municipio de Calarcá.
6. "Coral", municipio de Armenia.
7."Confecciones Yeitaos", municipio de Armenia.
8. "K Arepas", municipio de Calarcá.
De los días 18 al 22 de agosto de 2022 se realizó la octava versión de la feria regional especial expo eje café con alcance nacional para fomentar el relacionamiento y el acceso a nuevos mercados de los emprendedores y empresarios del sector cafetero y otros sectores del departamento del Quindío, apoyando a: 
9. Red de mujeres cafeteras
10. International Women´s Coffee Alliance (IWCA)
Se finalizó la vigencia con la asistencia técnica a las siguientes Mipymes, donde se identificaron ventajas, desventajas en el área de mercadeo y ventas, además de las estrategias de ampliación y acceso a créditos.  
11. El Maleconn del municipio de Pijao, 
12. Azul Profundó del municipio de Armenia
13. Restaurante Puerta del sol Calarcá
14. Lavandería lava express Armenia.  
Algunos de los emprendimientos que se venían trabajando en vigencias anteriores y de acuerdo al diagnóstico realizado estos no siguieron por falta de recursos e inversión y otros cambiaron de domicilio.   
</t>
  </si>
  <si>
    <t xml:space="preserve">Con un avance del 100% en la campaña de promoción turística nacional e internacional se han ejecutado las siguientes acciones: 
- Se realizó el arrendamiento de 75 mts2 de área adicional al metraje asignado por FONTUR correspondió al stand No. 120 para la participación los empresarios del Departamento del Quindío en la versión No. 41 de la Vitrina Turística – ANATO 2022 que se llevó a cabo en el Gran Salón del Centro Internacional de Negocios y Exposiciones – CORFERIA en el mes de febrero. 
- Del 23 al 25 de febrero se llevó a cabo la versión 41 de la Vitrina Turística – ANATO 2022, donde el departamento tuvo presencia con un stand de un total de 180 mts2, promocionando su marca destino “Quindío Corazón de Colombia” y la oferta del sector entre los cuales se cuenta seis (6) cafés especiales, tres (3) parques temáticos, cuatro (4) empresas de actividades de aventura, catorce (14) agencias de viajes y el acompañamiento de cinco (5) gremios del sector ; el stand recibió más de seis mil seiscientos (6.600)  visitantes en los tres días de feria.
-  El 26 de febrero se asistió al workshop REMA realizado en el hotel Dann Carton de la ciudad de Cali, donde participaron 26 empresas del sector turismo del departamento, la feria fue visitada por más de 800 personas. 
- Para el mes de mayo se realizó una misión comercial (Estrategia que consiste en promocionar la oferta turística del destino a pares de otras regiones y medios de comunicación en el marco de un evento especifico). Visitando cinco (5) ciudades a nivel nacional, acompañados de diez (10) empresarios del departamento, así: Bogotá –hotel Capital, Ibagué- hotel Sonesta, Cartagena- hotel Corales de Indias, Neiva-hotel GHL Style, Cali- hotel Movich. En total a los diferentes eventos asistieron noventa y siete (97) personas entre empresarios y medios de comunicación. 
- Cerca de 400 publicaciones de fotografías, videos y likes en redes sociales con el fin de promocionar el destino y sus ventajas competitivas.
- La Secretaría participó en el evento Colombia Travel Expo 2022 del 8 al 10 de septiembre de 2022, con la imagen visual campaña Quindío Corazón de Colombia, a través de redes sociales, página web del destino, además de la participación de los empresarios turísticos del departamento.   
- Se realizó el diseño del stand de Anato 2023 para la participación del departamento como destino turístico en el evento más importante del país a realizarse en la ciudad de Bogotá. 
- Se realizó el desarrollo y diseño de la página web https://www.quindiocorazondecolombia.com/, como estrategia de promoción y competitividad del destino, donde se podrán dar a conocer los diferentes productos turísticos de los municipios, así como la difusión de los empresarios formales del sector turístico en el departamento. 
- Diseño y elaboración de material promocional digital para redes sociales, e impreso para distribución en evento y ferias del ordena nacional e internacional.   
</t>
  </si>
  <si>
    <t>Se beneficiaron 25  productores con acceso a maquinaria y equipo, con la entrega de centrifugas y equipos con ahumadores, mascaras y equipos de protección para manejo de la alianza productiva apícola, en el municipio de Génova .</t>
  </si>
  <si>
    <t xml:space="preserve">Un proyecto de infraestructura apoyado, a través del mantenimiento de los puntos de información turística móviles tipo remolque que son propiedad del departamento, y que servirán de apoyo informativo a los turistas que llegan en la temporada de vacaciones de final de año 2022 y principio del 2023.
</t>
  </si>
  <si>
    <t xml:space="preserve">Se realizaron treinta y siete (37) reuniones del comité PETIT, conformado por Secretaría de Turismo, Industria y Comercio, Secretaría de Planeación y Secretaria de Agricultura, Desarrollo Rural y Medio Ambiente, Cámara de Comercio de Armenia y del Quindío, Universidad La Gran Colombia, Universidad del Quindío y SENA. En las cuales se realizaron las siguientes actividades: 
- Desarrollo de reuniones de socialización del Plan Regional de Competitividad e Inovación  2022-2035 , en sus diferentes componentes: Generalidades, Diagnóstico, Contexto y tendencias de la Competitividad Territorial, Estratégico e Implementación, Seguimiento y Evaluación 
- Plenarias de la Comisión Regional de Competitividad e Innovación, y el Comité Ejecutivo de la Comisión Regional de Competitividad e Innovación.  
 </t>
  </si>
  <si>
    <t xml:space="preserve">Siete (7) Clústeres asistidos en la implementación de los planes de acción: Confección, Turismo de experiencia, Turismo de Salud y Bienestar, Construcción, TIC, Muebles y Vanguardistas y Cuero. 
Entre la administración departamental y la universidad Alexander Von Humboldt se logró fortalecer a los siete (7) clúster, académicamente en contenidos temáticos, que permitieron acceder a la formación en gestión Clúster, lo que generó a las participantes competencias en el ámbito de las estrategias clúster para profesionales vinculados con las iniciativas clúster del departamento.   
Para lo anterior se desarrollaron las siguientes actividades: 
- Proceso de asistencia para la implementación de los planes de acción, se sostuvo una reunión con el clúster de Turismo de Salud y Bienestar, donde se revisó presupuesto y las diferentes estrategias para implementar en este sector para la vigencia 2022.
- Difusión de convocatoria del Ministerio de Comercio Industria y Turismo, donde se invitó a los empresarios a fortalecer las capacidades y consolidación de sus negocios a través del programa conectar clúster. 
- Así mismo, se realizaron las gestiones pertinentes para la conformación de Clúster de confección, partiendo de experiencias en otros departamentos que lo han conformado.
- Se articuló a los representantes de las iniciativas clúster a través de la invitación a participar en el Comité de Competitividad del Quindío, con la finalidad de participar de las actividades correspondientes a la actualización del Plan Regional de Competitividad y su agenda.
-Gestiones pertinentes con la Universidad Alexander Von Humboldt para suscribir un convenio de asociación el cual busca beneficiar a los actores del clúster a cargo del sector de Comercio, industria y Turismo (Cafés especiales, del cuero, Turismo de experiencia, turismo de salud, y bienestar, de la Construcción, de muebles y vanguardistas, de las Tics.). Lo anterior toda vez que la Universidad es pionera en gestión de clúster a nivel nacional.    
- Invitación al VII Congreso Nacional de Iniciativas Clúster realizado los días 5 al 8 de julio en la ciudad de Medellín, organizada por el Ministerio de Comercio Industria y Turismo, Colombia Productiva y la RED CLUSTER Colombia entre otras entidades, con el objetivo de analizar los avances en materia de competitividad regional, productividad e innovación como herramienta de desarrollo empresarial. Al evento asistieron el clúster de economía circular y de confecciones.
</t>
  </si>
  <si>
    <t xml:space="preserve">18 instituciones educativas qué participan en programas que fomentan la cultura de la Ciencia, la Tecnología y la Innovación educativa a través de la convocatoria y selección de los proyectos de CIENCIAS Y DE INVESTIGACIÓN ONDAS año 2022. 
- Antonio Nariño - Municipio Calarcá 
- Baudilio Montoya - Municipio Calarcá 
- Hojas Anchas - Municipio Circasia 
- Libre - Municipio Circasia 
- Francisco Miranda - Municipio Filandia 
- Liceo Andino - Municipio Filandia 
- Inst. Génova - Municipio Génova 
- San Vicente de Paul- Municipio Génova 
- Gabriela Mistral - Municipio La Tebaida 
- Luis Arango - Municipio La Tebaida  
- Marco Fidel Suarez - Municipio Montenegro 
- Santa María Goretti - Municipio Montenegro 
- Inst. Pijao - Municipio Pijao 
- Santa teresita - Municipio Pijao 
- El Laurel - Municipio Quimbaya 
- Naranjal - Municipio Quimbaya 
- Bo quía - Municipio Salento 
- Liceo Quindío - Municipio Salento
*Mediante Convenio de Asociación No. 045 de 2022 celebrado con la Fundación Universitaria Internacional de la Rioja –UNIR- y la Gobernación del Quindío, se realizó proceso de formación en Investigación Científica a 60 docentes y directivos docentes de 22 instituciones.
*Mediante la resolución No. 07408 del 19/10/2022 se transfirieron recursos a la Institución Educativa Pedacito de Cielo, por valor de $8.514.000 con el fin de fortalecer la vocación científica de los estudiantes que participan en el programa de mantenimiento de Motos y Motocarros que ofrece la institución en articulación con el SENA  </t>
  </si>
  <si>
    <t xml:space="preserve">Infraestructura de Instituciones Educativas   construída y/o Mejorada, y/o Ampliada, y/o Mantenida, Y/o  Reforzada 
</t>
  </si>
  <si>
    <t>No se encuentra relación clara y precisa con los  indicadores del Plan de Desarrollo 2020-2023</t>
  </si>
  <si>
    <t>Se realizó mantenimiento a 8 Instituciones Educativas del departamento:
1. Instituciones Educativas Los Pinos del municipio de Salento: se  realizó cerramiento con malla eslabonada y tubería  galvanizada para la  ampliación del cerramiento a una mayor altura , mantenimiento de cerramiento, templada y fijación de malla para evitar desbordamiento de los balones.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mediante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Se adjudicó obra de mantenimiento y/o mejoramiento de 38 Instituciones  Educativas de los diferentes municipios del departamento del Quindío, quedó pendiente la adjudicación de la interventoría para dar inicio a las obras en el 2023.
Para la vigencia 2023 se dará cumplimiento a esta meta, que será en esta oportunidad de 38 instituciones beneficiadas, a través del proyecto BPIN 2020003630050 “Mantenimiento de la infraestructura Educativa en el Departamento del Quindío” el cual cuenta con un proceso de contratación adjudicado en el año 2022 con objeto “CONTRATO DE OBRA PARA EL MEJORAMIENTO Y ADECUACIÓN DE LA INFRAESTRUCTURA EDUCATIVA EN EL DEPARTAMENTO DEL QUINDIO”. Sobre el proceso contractual mencionado se puede precisar lo siguiente: el contratista de obra se adjudicó el 17 de noviembre del 2022, y la interventoría se encuentra en proceso jurídico, publicación de pliegos próxima a ser adjudicada.
Las intervenciones se realizarán de acuerdo con el cronograma establecido con el supervisor o interventor en los municipios de Armenia, Calarcá, Filandia, Circasia, Córdoba, Génova, La Tebaida, Montenegro, Pijao, Quimbaya y Salento, de manera tal que no supere el plazo de ejecución, específicamente en las siguientes sedes de las instituciones educativas:</t>
  </si>
  <si>
    <t>Cuatro (04) Planes de negociación financiados; en el marco del convenio con el Banco Agrario, los cuales quedaron pendientes de ejecución en la vigencia 2021 (soportados en vigencias futuras). Los cuales fueron entregados en la vigencia 2022 con los siguientes resultados:
1. Capital de trabajo para la transformación y comercialización (Micro finanzas)   
Actividades comerciales y de servicios (Montos desembolsados):  
En el municipio de Armenia: $ 180.0000
En el municipio Calarcá:  $ 19.900.000 
En el municipio de Circasia: $ 7.000.000
En el municipio de Quimbaya $ 20.000.000
En el municipio La Tebaida $ 4.000.000
En el municipio de Salento $ 2.300.000
2. Fortalecimiento capital de trabajo
Pago proveedores y compara de surtido (La Tebaida)
Monto desembolsado $ 21.000.000
3. Capital de trabajo multidestino (Micro finanzas)
Actividades comerciales y de servicios (Montos desembolsados):  
En el municipio de Armenia: $ 341.800.000
En el municipio de Circasia: $ 3.500.000
En el municipio de Quimbaya $ 12.500.000
4. Micro empresarios, capital de trabajo
 En el municipio de Armenia: $ 92.380.000
 En el municipio Calarcá:  $ 7.000.000
 En el corregimiento de Barcelona:  $ 7.000.000
 En el municipio Circasia:  $ 7.000.000 
Así mismo se comprometieron los recursos, para fortalecer un plan de negocios del Fondo Emprender (SENA), que se encuentra en proceso de ejecución. 
FAL</t>
  </si>
  <si>
    <t>Documento  de planeación elaborado al 100%; De acuerdo a informe de ejecución del convenio interadministrativo suscrito entre el Departamento del Quindío, el municipio de Armenia y la Universidad del Quindío, se cuenta con el documento formulado  del plan de internacionalización (Herramienta estratégica que permitirá a los empresarios conocer los tramites y metodologías para la exportación de  sus productos) del departamento del Quindío.
Se formuló el  Plan Estratégico de Turismo (PET), con vigencia de 10 años, el cual brinda herramientas de planificación que permitirán el crecimiento organizado del turismo y su infraestructura complementaria en el Departamento del Quindío, mitigando problemáticas sociales, culturales y ambientales.</t>
  </si>
  <si>
    <t>La dirección Territorial Quindío, dentro de sus competencia funcionales y misionales ejerce inspección, vigilancia y control en el cumplimiento de norma laborales y de seguridad social, llevando a cabo plan de acción de inspección y apertura de procesos administrativos sancionatorio, sin embargo, por las limitaciones en recursos físicosy economicas es materialmente imposibles tener un diagnósticos de las personas que en el treimestre de Octubre, noviembre y diciembre del 2022 se encuentra en este segmento irregular de subempleados.</t>
  </si>
  <si>
    <t>La competencia de este Minsiterio es expedir los certificados de primer empleo para que los empresarios puedan ser beneficiados de los incentivos tributarios otorgados por el gobierno nacional para la dedución de los pagos generados por salario. De esta manera para el periodocomprendido entre el 01 de Octubre al 31 de Diciembre de 2022, no fueron radicados ante nuestra territorial solicitud de certificados de primer empleo.</t>
  </si>
  <si>
    <t>La dirección Territorial Quindío, dentro de sus competencia funcionales y misionales ejerce inspección, vigilancia y control en el cumplimiento de norma laborales y de seguridad social, llevando a cabo plan de acción de inspección y apertura de procesos administrativos sancionatorio, sin embargo, por las limitaciones en recursos físicosy economicas es materialmente imposibles tener un diagnósticos de las personas que en el treimestre de Octubre, noviembre y diciembre del 2022 se encuentra vinculadas laboralmente en el Sector Hotelero.</t>
  </si>
  <si>
    <t>La Direccion Territorial Quindío no cuenta con esta información dentro de sus competencias funcionales y misionales.</t>
  </si>
  <si>
    <t>META FÍSICA 2022 IV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</si>
</sst>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0.0%"/>
    <numFmt numFmtId="166" formatCode="#,##0.0"/>
    <numFmt numFmtId="167" formatCode="&quot;$&quot;\ #,##0"/>
    <numFmt numFmtId="168" formatCode="_ [$€-2]\ * #,##0.00_ ;_ [$€-2]\ * \-#,##0.00_ ;_ [$€-2]\ * &quot;-&quot;??_ "/>
    <numFmt numFmtId="169" formatCode="_-&quot;$&quot;\ * #,##0_-;\-&quot;$&quot;\ * #,##0_-;_-&quot;$&quot;\ * &quot;-&quot;??_-;_-@_-"/>
    <numFmt numFmtId="170" formatCode="_(&quot;$&quot;\ * #,##0_);_(&quot;$&quot;\ * \(#,##0\);_(&quot;$&quot;\ * &quot;-&quot;_);_(@_)"/>
    <numFmt numFmtId="171" formatCode="_-[$$-240A]\ * #,##0_-;\-[$$-240A]\ * #,##0_-;_-[$$-240A]\ * &quot;-&quot;??_-;_-@_-"/>
    <numFmt numFmtId="172" formatCode="_(* #,##0_);_(* \(#,##0\);_(* &quot;-&quot;??_);_(@_)"/>
    <numFmt numFmtId="173" formatCode="[$$-240A]\ #,##0;\-[$$-240A]\ #,##0"/>
  </numFmts>
  <fonts count="2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9"/>
      <color indexed="81"/>
      <name val="Wingdings 3"/>
      <family val="1"/>
      <charset val="2"/>
    </font>
    <font>
      <i/>
      <sz val="9"/>
      <color indexed="81"/>
      <name val="Tahoma"/>
      <family val="2"/>
    </font>
    <font>
      <sz val="10"/>
      <name val="Arial"/>
      <family val="2"/>
    </font>
    <font>
      <b/>
      <sz val="10"/>
      <color rgb="FF000000"/>
      <name val="Calibri"/>
      <family val="2"/>
      <scheme val="minor"/>
    </font>
    <font>
      <sz val="10"/>
      <color theme="1"/>
      <name val="Calibri"/>
      <family val="2"/>
      <scheme val="minor"/>
    </font>
    <font>
      <b/>
      <sz val="10"/>
      <color theme="1"/>
      <name val="Calibri"/>
      <family val="2"/>
      <scheme val="minor"/>
    </font>
    <font>
      <b/>
      <sz val="10"/>
      <color rgb="FF002060"/>
      <name val="Calibri"/>
      <family val="2"/>
      <scheme val="minor"/>
    </font>
    <font>
      <sz val="10"/>
      <color theme="1"/>
      <name val="Arial"/>
      <family val="2"/>
    </font>
    <font>
      <sz val="10"/>
      <name val="Calibri"/>
      <family val="2"/>
      <scheme val="minor"/>
    </font>
    <font>
      <sz val="10"/>
      <color rgb="FF002060"/>
      <name val="Calibri"/>
      <family val="2"/>
      <scheme val="minor"/>
    </font>
    <font>
      <b/>
      <sz val="11"/>
      <color theme="1"/>
      <name val="Calibri"/>
      <family val="2"/>
      <scheme val="minor"/>
    </font>
    <font>
      <sz val="10"/>
      <color rgb="FFFF0000"/>
      <name val="Calibri"/>
      <family val="2"/>
      <scheme val="minor"/>
    </font>
    <font>
      <sz val="12"/>
      <color theme="1"/>
      <name val="Calibri"/>
      <family val="2"/>
      <scheme val="minor"/>
    </font>
    <font>
      <b/>
      <sz val="12"/>
      <color theme="1"/>
      <name val="Calibri"/>
      <family val="2"/>
      <scheme val="minor"/>
    </font>
    <font>
      <sz val="8"/>
      <name val="Calibri"/>
      <family val="2"/>
      <scheme val="minor"/>
    </font>
    <font>
      <sz val="11"/>
      <color indexed="8"/>
      <name val="Calibri"/>
      <family val="2"/>
    </font>
    <font>
      <b/>
      <sz val="11"/>
      <color rgb="FF6F6F6E"/>
      <name val="Calibri"/>
      <family val="2"/>
      <scheme val="minor"/>
    </font>
  </fonts>
  <fills count="19">
    <fill>
      <patternFill patternType="none"/>
    </fill>
    <fill>
      <patternFill patternType="gray125"/>
    </fill>
    <fill>
      <patternFill patternType="solid">
        <fgColor rgb="FFF3DEDD"/>
        <bgColor indexed="64"/>
      </patternFill>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8"/>
        <bgColor indexed="64"/>
      </patternFill>
    </fill>
    <fill>
      <patternFill patternType="solid">
        <fgColor theme="7"/>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rgb="FFECECEC"/>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522B57"/>
      </left>
      <right style="thin">
        <color rgb="FF522B57"/>
      </right>
      <top style="thin">
        <color rgb="FF522B57"/>
      </top>
      <bottom style="thin">
        <color rgb="FF522B57"/>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xf numFmtId="0" fontId="20" fillId="18" borderId="74">
      <alignment horizontal="center" vertical="center" wrapText="1"/>
    </xf>
  </cellStyleXfs>
  <cellXfs count="787">
    <xf numFmtId="0" fontId="0" fillId="0" borderId="0" xfId="0"/>
    <xf numFmtId="0" fontId="8" fillId="0" borderId="0" xfId="0" applyFont="1" applyAlignment="1">
      <alignment horizontal="center"/>
    </xf>
    <xf numFmtId="0" fontId="8" fillId="0" borderId="0" xfId="0" applyFont="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xf numFmtId="10"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2" applyNumberFormat="1" applyFont="1" applyBorder="1" applyAlignment="1">
      <alignment horizontal="center" vertical="center" wrapText="1"/>
    </xf>
    <xf numFmtId="9" fontId="8" fillId="0" borderId="1" xfId="2" applyFont="1" applyBorder="1" applyAlignment="1">
      <alignment horizontal="center" vertical="center"/>
    </xf>
    <xf numFmtId="10" fontId="8" fillId="0" borderId="1" xfId="0" applyNumberFormat="1" applyFont="1" applyBorder="1" applyAlignment="1">
      <alignment horizontal="center" vertical="center"/>
    </xf>
    <xf numFmtId="0" fontId="8" fillId="0" borderId="0" xfId="0" applyFont="1" applyAlignment="1">
      <alignment vertical="center"/>
    </xf>
    <xf numFmtId="165" fontId="8" fillId="0" borderId="0" xfId="0" applyNumberFormat="1" applyFont="1" applyAlignment="1">
      <alignment horizontal="center" vertical="center"/>
    </xf>
    <xf numFmtId="10" fontId="8" fillId="0" borderId="0" xfId="0" applyNumberFormat="1" applyFont="1" applyAlignment="1">
      <alignment horizontal="center" vertical="center"/>
    </xf>
    <xf numFmtId="9" fontId="8"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9" fontId="8" fillId="0" borderId="0" xfId="0" applyNumberFormat="1" applyFont="1" applyAlignment="1">
      <alignment horizontal="center" vertical="center"/>
    </xf>
    <xf numFmtId="9" fontId="8" fillId="0" borderId="0" xfId="2" applyFont="1" applyBorder="1" applyAlignment="1">
      <alignment vertical="center" wrapText="1"/>
    </xf>
    <xf numFmtId="0" fontId="8" fillId="0" borderId="0" xfId="0" applyFont="1" applyAlignment="1">
      <alignment horizontal="left" vertical="center"/>
    </xf>
    <xf numFmtId="165" fontId="8" fillId="0" borderId="1" xfId="2" applyNumberFormat="1" applyFont="1" applyBorder="1" applyAlignment="1">
      <alignment horizontal="center" vertical="center" wrapText="1"/>
    </xf>
    <xf numFmtId="0" fontId="8" fillId="0" borderId="10" xfId="0"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12" xfId="1" applyNumberFormat="1" applyFont="1" applyBorder="1" applyAlignment="1">
      <alignment horizontal="center" vertical="center"/>
    </xf>
    <xf numFmtId="10" fontId="8" fillId="0" borderId="1" xfId="2" applyNumberFormat="1" applyFont="1" applyBorder="1" applyAlignment="1">
      <alignment horizontal="center" vertical="center" wrapText="1"/>
    </xf>
    <xf numFmtId="9" fontId="8" fillId="0" borderId="10"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26"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9" fontId="8" fillId="0" borderId="0" xfId="2" applyFont="1" applyBorder="1" applyAlignment="1">
      <alignment horizontal="left" vertical="center" wrapText="1"/>
    </xf>
    <xf numFmtId="9" fontId="8" fillId="0" borderId="0" xfId="0" applyNumberFormat="1" applyFont="1" applyAlignment="1">
      <alignment horizontal="left" vertical="center" wrapText="1"/>
    </xf>
    <xf numFmtId="49" fontId="8" fillId="0" borderId="23" xfId="0" applyNumberFormat="1" applyFont="1" applyBorder="1" applyAlignment="1">
      <alignment horizontal="left" vertical="center" wrapText="1"/>
    </xf>
    <xf numFmtId="0" fontId="8" fillId="0" borderId="1" xfId="0" applyFont="1" applyBorder="1" applyAlignment="1">
      <alignment vertical="center" wrapText="1"/>
    </xf>
    <xf numFmtId="0" fontId="8" fillId="0" borderId="12" xfId="0" applyFont="1" applyBorder="1" applyAlignment="1">
      <alignment vertical="center" wrapText="1"/>
    </xf>
    <xf numFmtId="0" fontId="8" fillId="0" borderId="1" xfId="0" applyFont="1" applyBorder="1" applyAlignment="1">
      <alignment horizontal="left" vertical="center" wrapText="1"/>
    </xf>
    <xf numFmtId="0" fontId="8" fillId="0" borderId="19" xfId="0" applyFont="1" applyBorder="1" applyAlignment="1">
      <alignment horizontal="left" vertical="center" wrapText="1"/>
    </xf>
    <xf numFmtId="0" fontId="8" fillId="0" borderId="17" xfId="0" applyFont="1" applyBorder="1" applyAlignment="1">
      <alignment horizontal="left" vertical="center" wrapText="1"/>
    </xf>
    <xf numFmtId="37" fontId="8" fillId="0" borderId="10" xfId="1" applyNumberFormat="1" applyFont="1" applyBorder="1" applyAlignment="1">
      <alignment horizontal="left" vertical="center" wrapText="1"/>
    </xf>
    <xf numFmtId="0" fontId="8" fillId="0" borderId="16" xfId="0" applyFont="1" applyBorder="1" applyAlignment="1">
      <alignment horizontal="left" vertical="center" wrapText="1"/>
    </xf>
    <xf numFmtId="0" fontId="8" fillId="0" borderId="19" xfId="0" applyFont="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10" fillId="3" borderId="1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9" fontId="10" fillId="9" borderId="2" xfId="2" applyFont="1" applyFill="1" applyBorder="1" applyAlignment="1">
      <alignment horizontal="center" vertical="center" wrapText="1"/>
    </xf>
    <xf numFmtId="0" fontId="10" fillId="7" borderId="3" xfId="0" applyFont="1" applyFill="1" applyBorder="1" applyAlignment="1">
      <alignment horizontal="center" vertical="center" wrapText="1"/>
    </xf>
    <xf numFmtId="0" fontId="8" fillId="0" borderId="17" xfId="0" applyFont="1" applyBorder="1"/>
    <xf numFmtId="0" fontId="8" fillId="4" borderId="17" xfId="0" applyFont="1" applyFill="1" applyBorder="1" applyAlignment="1">
      <alignment vertical="center" wrapText="1"/>
    </xf>
    <xf numFmtId="0" fontId="8" fillId="4" borderId="18" xfId="0" applyFont="1" applyFill="1" applyBorder="1" applyAlignment="1">
      <alignment horizontal="justify" vertical="center" wrapText="1"/>
    </xf>
    <xf numFmtId="42" fontId="8" fillId="0" borderId="1" xfId="5" applyFont="1" applyBorder="1" applyAlignment="1">
      <alignment horizontal="center" vertical="center"/>
    </xf>
    <xf numFmtId="1" fontId="8" fillId="4" borderId="16" xfId="0" applyNumberFormat="1" applyFont="1" applyFill="1" applyBorder="1" applyAlignment="1">
      <alignment horizontal="center" vertical="center"/>
    </xf>
    <xf numFmtId="1" fontId="8" fillId="4" borderId="17" xfId="0" applyNumberFormat="1" applyFont="1" applyFill="1" applyBorder="1" applyAlignment="1">
      <alignment horizontal="center" vertical="center"/>
    </xf>
    <xf numFmtId="167" fontId="12" fillId="4" borderId="17" xfId="0" applyNumberFormat="1" applyFont="1" applyFill="1" applyBorder="1" applyAlignment="1">
      <alignment horizontal="center" vertical="center" wrapText="1"/>
    </xf>
    <xf numFmtId="0" fontId="8" fillId="4" borderId="29" xfId="0" applyFont="1" applyFill="1" applyBorder="1" applyAlignment="1">
      <alignment horizontal="justify" vertical="center"/>
    </xf>
    <xf numFmtId="1" fontId="13" fillId="4" borderId="17" xfId="0" applyNumberFormat="1" applyFont="1" applyFill="1" applyBorder="1" applyAlignment="1">
      <alignment horizontal="center" vertical="center"/>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9" xfId="0" applyFont="1" applyFill="1" applyBorder="1" applyAlignment="1">
      <alignment horizontal="center" vertical="center"/>
    </xf>
    <xf numFmtId="0" fontId="8" fillId="4" borderId="1" xfId="0" applyFont="1" applyFill="1" applyBorder="1" applyAlignment="1">
      <alignment horizontal="center" vertical="center"/>
    </xf>
    <xf numFmtId="167" fontId="8" fillId="4" borderId="1" xfId="0" applyNumberFormat="1" applyFont="1" applyFill="1" applyBorder="1" applyAlignment="1">
      <alignment horizontal="center" vertical="center" wrapText="1"/>
    </xf>
    <xf numFmtId="0" fontId="8" fillId="4" borderId="30" xfId="0" quotePrefix="1" applyFont="1" applyFill="1" applyBorder="1" applyAlignment="1">
      <alignment horizontal="justify" vertical="center" wrapText="1"/>
    </xf>
    <xf numFmtId="0" fontId="13" fillId="4" borderId="1" xfId="0" applyFont="1" applyFill="1" applyBorder="1" applyAlignment="1">
      <alignment horizontal="center" vertical="center"/>
    </xf>
    <xf numFmtId="0" fontId="8" fillId="4" borderId="1" xfId="0" applyFont="1" applyFill="1" applyBorder="1" applyAlignment="1">
      <alignment horizontal="justify" vertical="center" wrapText="1"/>
    </xf>
    <xf numFmtId="0" fontId="8" fillId="4" borderId="10" xfId="0" applyFont="1" applyFill="1" applyBorder="1" applyAlignment="1">
      <alignment horizontal="justify" vertical="center" wrapText="1"/>
    </xf>
    <xf numFmtId="0" fontId="8" fillId="4" borderId="30" xfId="0" applyFont="1" applyFill="1" applyBorder="1" applyAlignment="1">
      <alignment horizontal="justify" vertical="center"/>
    </xf>
    <xf numFmtId="0" fontId="8" fillId="4" borderId="1" xfId="0" applyFont="1" applyFill="1" applyBorder="1" applyAlignment="1">
      <alignment vertical="center"/>
    </xf>
    <xf numFmtId="0" fontId="8" fillId="4" borderId="10" xfId="0" applyFont="1" applyFill="1" applyBorder="1" applyAlignment="1">
      <alignment vertical="center" wrapText="1"/>
    </xf>
    <xf numFmtId="43" fontId="8" fillId="0" borderId="1" xfId="6" applyFont="1" applyBorder="1" applyAlignment="1">
      <alignment horizontal="center" vertical="center"/>
    </xf>
    <xf numFmtId="0" fontId="8" fillId="0" borderId="1" xfId="0" applyFont="1" applyBorder="1" applyAlignment="1">
      <alignment horizontal="left" vertical="center"/>
    </xf>
    <xf numFmtId="0" fontId="8" fillId="4" borderId="2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30" xfId="0" applyFont="1" applyFill="1" applyBorder="1" applyAlignment="1">
      <alignment horizontal="justify" vertical="center" wrapText="1"/>
    </xf>
    <xf numFmtId="0" fontId="8" fillId="0" borderId="10" xfId="0"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vertical="center"/>
    </xf>
    <xf numFmtId="0" fontId="8" fillId="0" borderId="10" xfId="0" applyFont="1" applyBorder="1" applyAlignment="1">
      <alignment vertical="center" wrapText="1"/>
    </xf>
    <xf numFmtId="0" fontId="8" fillId="4" borderId="13" xfId="0" applyFont="1" applyFill="1" applyBorder="1" applyAlignment="1">
      <alignment horizontal="justify" vertical="center" wrapText="1"/>
    </xf>
    <xf numFmtId="0" fontId="8" fillId="4" borderId="30" xfId="0" applyFont="1" applyFill="1" applyBorder="1" applyAlignment="1">
      <alignment vertical="center" wrapText="1"/>
    </xf>
    <xf numFmtId="10" fontId="8" fillId="4" borderId="1" xfId="2" applyNumberFormat="1" applyFont="1" applyFill="1" applyBorder="1" applyAlignment="1">
      <alignment horizontal="center" vertical="center"/>
    </xf>
    <xf numFmtId="167" fontId="8" fillId="0" borderId="1" xfId="4" applyNumberFormat="1" applyFont="1" applyBorder="1" applyAlignment="1">
      <alignment horizontal="center" vertical="center" wrapText="1"/>
    </xf>
    <xf numFmtId="0" fontId="8" fillId="4" borderId="10" xfId="0" applyFont="1" applyFill="1" applyBorder="1" applyAlignment="1">
      <alignment horizontal="justify" vertical="center"/>
    </xf>
    <xf numFmtId="0" fontId="8" fillId="4" borderId="19" xfId="0" applyFont="1" applyFill="1" applyBorder="1" applyAlignment="1">
      <alignment horizontal="center" vertical="center" wrapText="1"/>
    </xf>
    <xf numFmtId="167" fontId="8" fillId="4" borderId="1" xfId="0" applyNumberFormat="1" applyFont="1" applyFill="1" applyBorder="1" applyAlignment="1">
      <alignment horizontal="center" vertical="center"/>
    </xf>
    <xf numFmtId="0" fontId="8" fillId="4" borderId="12"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26"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3"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8" fillId="0" borderId="19" xfId="0" applyFont="1" applyBorder="1" applyAlignment="1">
      <alignment horizontal="justify" vertical="center" wrapText="1"/>
    </xf>
    <xf numFmtId="167" fontId="8" fillId="4" borderId="12" xfId="0" applyNumberFormat="1" applyFont="1" applyFill="1" applyBorder="1" applyAlignment="1">
      <alignment horizontal="center" vertical="center"/>
    </xf>
    <xf numFmtId="0" fontId="8" fillId="0" borderId="0" xfId="0" applyFont="1" applyAlignment="1">
      <alignment wrapText="1"/>
    </xf>
    <xf numFmtId="0" fontId="8" fillId="0" borderId="0" xfId="0" applyFont="1" applyAlignment="1">
      <alignment horizontal="center" wrapText="1"/>
    </xf>
    <xf numFmtId="165" fontId="8" fillId="0" borderId="1" xfId="0" applyNumberFormat="1" applyFont="1" applyBorder="1" applyAlignment="1">
      <alignment horizontal="center" vertical="center" wrapText="1"/>
    </xf>
    <xf numFmtId="0" fontId="8" fillId="0" borderId="1" xfId="1" applyNumberFormat="1" applyFont="1" applyBorder="1" applyAlignment="1">
      <alignment horizontal="center" vertical="center" wrapText="1"/>
    </xf>
    <xf numFmtId="0" fontId="8" fillId="0" borderId="11" xfId="0" applyFont="1" applyBorder="1" applyAlignment="1">
      <alignment horizontal="center" vertical="center" wrapText="1"/>
    </xf>
    <xf numFmtId="167" fontId="8" fillId="4" borderId="23" xfId="0" applyNumberFormat="1" applyFont="1" applyFill="1" applyBorder="1" applyAlignment="1">
      <alignment horizontal="center" vertical="center" wrapText="1"/>
    </xf>
    <xf numFmtId="9" fontId="6" fillId="10" borderId="38" xfId="7" applyNumberFormat="1" applyFont="1" applyFill="1" applyBorder="1" applyAlignment="1" applyProtection="1">
      <alignment horizontal="center" vertical="center"/>
      <protection locked="0"/>
    </xf>
    <xf numFmtId="9" fontId="6" fillId="11" borderId="38" xfId="7" applyNumberFormat="1" applyFont="1" applyFill="1" applyBorder="1" applyAlignment="1" applyProtection="1">
      <alignment horizontal="center" vertical="center"/>
      <protection locked="0"/>
    </xf>
    <xf numFmtId="9" fontId="6" fillId="10" borderId="11" xfId="7" applyNumberFormat="1" applyFont="1" applyFill="1" applyBorder="1" applyAlignment="1" applyProtection="1">
      <alignment horizontal="center" vertical="center"/>
      <protection locked="0"/>
    </xf>
    <xf numFmtId="0" fontId="8" fillId="0" borderId="19" xfId="0" applyFont="1" applyBorder="1" applyAlignment="1">
      <alignment horizontal="center" vertical="center"/>
    </xf>
    <xf numFmtId="9" fontId="8" fillId="0" borderId="19" xfId="0" applyNumberFormat="1" applyFont="1" applyBorder="1" applyAlignment="1">
      <alignment horizontal="center" vertical="center" wrapText="1"/>
    </xf>
    <xf numFmtId="0" fontId="8" fillId="0" borderId="24" xfId="0" applyFont="1" applyBorder="1" applyAlignment="1">
      <alignment horizontal="left" vertical="center" wrapText="1"/>
    </xf>
    <xf numFmtId="1" fontId="13" fillId="4" borderId="16" xfId="0" applyNumberFormat="1" applyFont="1" applyFill="1" applyBorder="1" applyAlignment="1">
      <alignment horizontal="center" vertical="center"/>
    </xf>
    <xf numFmtId="0" fontId="13" fillId="4" borderId="19" xfId="0" applyFont="1" applyFill="1" applyBorder="1" applyAlignment="1">
      <alignment horizontal="center" vertical="center"/>
    </xf>
    <xf numFmtId="9" fontId="8" fillId="4" borderId="19" xfId="2" applyFont="1" applyFill="1" applyBorder="1" applyAlignment="1">
      <alignment horizontal="center" vertical="center"/>
    </xf>
    <xf numFmtId="9" fontId="8" fillId="0" borderId="11" xfId="2" applyFont="1" applyBorder="1" applyAlignment="1">
      <alignment horizontal="center" vertical="center" wrapText="1"/>
    </xf>
    <xf numFmtId="167" fontId="8" fillId="4" borderId="16" xfId="0" applyNumberFormat="1" applyFont="1" applyFill="1" applyBorder="1" applyAlignment="1">
      <alignment horizontal="center" vertical="center" wrapText="1"/>
    </xf>
    <xf numFmtId="167" fontId="8" fillId="4" borderId="19" xfId="0" applyNumberFormat="1" applyFont="1" applyFill="1" applyBorder="1" applyAlignment="1">
      <alignment horizontal="center" vertical="center" wrapText="1"/>
    </xf>
    <xf numFmtId="9" fontId="6" fillId="10" borderId="38" xfId="2" applyFont="1" applyFill="1" applyBorder="1" applyAlignment="1" applyProtection="1">
      <alignment horizontal="center" vertical="center"/>
      <protection locked="0"/>
    </xf>
    <xf numFmtId="167" fontId="8" fillId="4" borderId="19" xfId="0" applyNumberFormat="1" applyFont="1" applyFill="1" applyBorder="1" applyAlignment="1">
      <alignment horizontal="center" vertical="center"/>
    </xf>
    <xf numFmtId="167" fontId="8" fillId="4" borderId="26" xfId="0" applyNumberFormat="1" applyFont="1" applyFill="1" applyBorder="1" applyAlignment="1">
      <alignment horizontal="center" vertical="center"/>
    </xf>
    <xf numFmtId="0" fontId="8" fillId="0" borderId="0" xfId="0" applyFont="1" applyAlignment="1">
      <alignment horizontal="left"/>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29" xfId="0" quotePrefix="1" applyFont="1" applyFill="1" applyBorder="1" applyAlignment="1">
      <alignment horizontal="left" vertical="center" wrapText="1"/>
    </xf>
    <xf numFmtId="10" fontId="8" fillId="0" borderId="1" xfId="0" applyNumberFormat="1" applyFont="1" applyBorder="1" applyAlignment="1">
      <alignment horizontal="left" vertical="center" wrapText="1"/>
    </xf>
    <xf numFmtId="0" fontId="8" fillId="4" borderId="30" xfId="0" quotePrefix="1" applyFont="1" applyFill="1" applyBorder="1" applyAlignment="1">
      <alignment horizontal="left" vertical="center" wrapText="1"/>
    </xf>
    <xf numFmtId="165" fontId="8" fillId="0" borderId="1" xfId="0" applyNumberFormat="1" applyFont="1" applyBorder="1" applyAlignment="1">
      <alignment horizontal="left" vertical="center"/>
    </xf>
    <xf numFmtId="0" fontId="8" fillId="4" borderId="30" xfId="0" applyFont="1" applyFill="1" applyBorder="1" applyAlignment="1">
      <alignment horizontal="left" vertical="center"/>
    </xf>
    <xf numFmtId="0" fontId="8" fillId="4" borderId="30" xfId="0" applyFont="1" applyFill="1" applyBorder="1" applyAlignment="1">
      <alignment horizontal="left" vertical="center" wrapText="1"/>
    </xf>
    <xf numFmtId="9" fontId="8" fillId="0" borderId="1" xfId="0" applyNumberFormat="1" applyFont="1" applyBorder="1" applyAlignment="1">
      <alignment horizontal="left" vertical="center" wrapText="1"/>
    </xf>
    <xf numFmtId="9" fontId="8" fillId="0" borderId="1" xfId="2" applyFont="1" applyBorder="1" applyAlignment="1">
      <alignment horizontal="left" vertical="center"/>
    </xf>
    <xf numFmtId="0" fontId="8" fillId="0" borderId="1" xfId="1" applyNumberFormat="1" applyFont="1" applyBorder="1" applyAlignment="1">
      <alignment horizontal="left" vertical="center"/>
    </xf>
    <xf numFmtId="165" fontId="8" fillId="0" borderId="1" xfId="2" applyNumberFormat="1" applyFont="1" applyBorder="1" applyAlignment="1">
      <alignment horizontal="left" vertical="center" wrapText="1"/>
    </xf>
    <xf numFmtId="37" fontId="8" fillId="0" borderId="1" xfId="1" applyNumberFormat="1" applyFont="1" applyBorder="1" applyAlignment="1">
      <alignment horizontal="left" vertical="center" wrapText="1"/>
    </xf>
    <xf numFmtId="0" fontId="8" fillId="0" borderId="1" xfId="2" applyNumberFormat="1" applyFont="1" applyBorder="1" applyAlignment="1">
      <alignment horizontal="left" vertical="center" wrapText="1"/>
    </xf>
    <xf numFmtId="49" fontId="8" fillId="0" borderId="0" xfId="0" applyNumberFormat="1" applyFont="1" applyAlignment="1">
      <alignment horizontal="left" vertical="center" wrapText="1"/>
    </xf>
    <xf numFmtId="165" fontId="8" fillId="0" borderId="0" xfId="0" applyNumberFormat="1" applyFont="1" applyAlignment="1">
      <alignment horizontal="left" vertical="center"/>
    </xf>
    <xf numFmtId="9" fontId="8" fillId="0" borderId="0" xfId="0" applyNumberFormat="1" applyFont="1" applyAlignment="1">
      <alignment horizontal="left" vertical="center"/>
    </xf>
    <xf numFmtId="0" fontId="8" fillId="4" borderId="33" xfId="0" applyFont="1" applyFill="1" applyBorder="1" applyAlignment="1">
      <alignment horizontal="left" vertical="center" wrapText="1"/>
    </xf>
    <xf numFmtId="0" fontId="8" fillId="0" borderId="17" xfId="0" applyFont="1" applyBorder="1" applyAlignment="1">
      <alignment horizontal="justify" vertical="center" wrapText="1"/>
    </xf>
    <xf numFmtId="10" fontId="8" fillId="0" borderId="17" xfId="0" applyNumberFormat="1" applyFont="1" applyBorder="1" applyAlignment="1">
      <alignment horizontal="center" vertical="center" wrapText="1"/>
    </xf>
    <xf numFmtId="166" fontId="8" fillId="0" borderId="18" xfId="0" applyNumberFormat="1" applyFont="1" applyBorder="1" applyAlignment="1">
      <alignment horizontal="center" vertical="center" wrapText="1"/>
    </xf>
    <xf numFmtId="0" fontId="8" fillId="0" borderId="12" xfId="0" applyFont="1" applyBorder="1" applyAlignment="1">
      <alignment horizontal="center" vertical="center" wrapText="1"/>
    </xf>
    <xf numFmtId="167" fontId="8" fillId="4" borderId="36" xfId="0" applyNumberFormat="1" applyFont="1" applyFill="1" applyBorder="1" applyAlignment="1">
      <alignment horizontal="center" vertical="center" wrapText="1"/>
    </xf>
    <xf numFmtId="9" fontId="6" fillId="10" borderId="34" xfId="7" applyNumberFormat="1" applyFont="1" applyFill="1" applyBorder="1" applyAlignment="1" applyProtection="1">
      <alignment horizontal="center" vertical="center"/>
      <protection locked="0"/>
    </xf>
    <xf numFmtId="0" fontId="8" fillId="4" borderId="23" xfId="0" applyFont="1" applyFill="1" applyBorder="1" applyAlignment="1">
      <alignment horizontal="center" vertical="center"/>
    </xf>
    <xf numFmtId="167" fontId="8" fillId="4" borderId="27" xfId="0" applyNumberFormat="1" applyFont="1" applyFill="1" applyBorder="1" applyAlignment="1">
      <alignment horizontal="center" vertical="center" wrapText="1"/>
    </xf>
    <xf numFmtId="167" fontId="8" fillId="4" borderId="12" xfId="0" applyNumberFormat="1" applyFont="1" applyFill="1" applyBorder="1" applyAlignment="1">
      <alignment horizontal="center" vertical="center" wrapText="1"/>
    </xf>
    <xf numFmtId="9" fontId="6" fillId="10" borderId="28" xfId="7" applyNumberFormat="1" applyFont="1" applyFill="1" applyBorder="1" applyAlignment="1" applyProtection="1">
      <alignment horizontal="center" vertical="center"/>
      <protection locked="0"/>
    </xf>
    <xf numFmtId="0" fontId="8" fillId="0" borderId="0" xfId="0" applyFont="1" applyAlignment="1">
      <alignment horizontal="left" wrapText="1"/>
    </xf>
    <xf numFmtId="10" fontId="8" fillId="0" borderId="44" xfId="2" applyNumberFormat="1" applyFont="1" applyBorder="1" applyAlignment="1">
      <alignment horizontal="left" vertical="center" wrapText="1"/>
    </xf>
    <xf numFmtId="0" fontId="8" fillId="0" borderId="17" xfId="1" applyNumberFormat="1" applyFont="1" applyBorder="1" applyAlignment="1">
      <alignment horizontal="left" vertical="center"/>
    </xf>
    <xf numFmtId="9" fontId="8" fillId="0" borderId="18" xfId="2" applyFont="1" applyBorder="1" applyAlignment="1">
      <alignment horizontal="left" vertical="center" wrapText="1"/>
    </xf>
    <xf numFmtId="166" fontId="8" fillId="0" borderId="10" xfId="0" applyNumberFormat="1" applyFont="1" applyBorder="1" applyAlignment="1">
      <alignment horizontal="left" vertical="center" wrapText="1"/>
    </xf>
    <xf numFmtId="49" fontId="8" fillId="0" borderId="10" xfId="0" applyNumberFormat="1" applyFont="1" applyBorder="1" applyAlignment="1">
      <alignment horizontal="left" vertical="center" wrapText="1"/>
    </xf>
    <xf numFmtId="9" fontId="8" fillId="0" borderId="10" xfId="2" applyFont="1" applyBorder="1" applyAlignment="1">
      <alignment horizontal="left" vertical="center" wrapText="1"/>
    </xf>
    <xf numFmtId="0" fontId="8" fillId="0" borderId="10" xfId="1" applyNumberFormat="1" applyFont="1" applyBorder="1" applyAlignment="1">
      <alignment horizontal="left" vertical="center" wrapText="1"/>
    </xf>
    <xf numFmtId="9" fontId="8" fillId="0" borderId="10" xfId="0" applyNumberFormat="1" applyFont="1" applyBorder="1" applyAlignment="1">
      <alignment horizontal="left" vertical="center" wrapText="1"/>
    </xf>
    <xf numFmtId="165" fontId="8" fillId="0" borderId="12" xfId="0" applyNumberFormat="1" applyFont="1" applyBorder="1" applyAlignment="1">
      <alignment horizontal="left" vertical="center"/>
    </xf>
    <xf numFmtId="49" fontId="8" fillId="0" borderId="11" xfId="0" applyNumberFormat="1" applyFont="1" applyBorder="1" applyAlignment="1">
      <alignment horizontal="left" vertical="center" wrapText="1"/>
    </xf>
    <xf numFmtId="0" fontId="11" fillId="0" borderId="45" xfId="0" applyFont="1" applyBorder="1" applyAlignment="1">
      <alignment horizontal="left" vertical="center" wrapText="1"/>
    </xf>
    <xf numFmtId="0" fontId="11"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vertical="center" wrapText="1"/>
    </xf>
    <xf numFmtId="0" fontId="9" fillId="5" borderId="14" xfId="0" applyFont="1" applyFill="1" applyBorder="1" applyAlignment="1">
      <alignment horizontal="center" vertical="center" wrapText="1"/>
    </xf>
    <xf numFmtId="9" fontId="8" fillId="0" borderId="38" xfId="2"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7" borderId="2" xfId="0" applyFont="1" applyFill="1" applyBorder="1" applyAlignment="1">
      <alignment horizontal="center" vertical="center" wrapText="1"/>
    </xf>
    <xf numFmtId="9" fontId="9" fillId="9" borderId="2" xfId="2" applyFont="1" applyFill="1" applyBorder="1" applyAlignment="1">
      <alignment horizontal="center" vertical="center" wrapText="1"/>
    </xf>
    <xf numFmtId="0" fontId="9" fillId="8" borderId="2" xfId="0" applyFont="1" applyFill="1" applyBorder="1" applyAlignment="1">
      <alignment horizontal="center" vertical="center" wrapText="1"/>
    </xf>
    <xf numFmtId="9" fontId="9" fillId="8" borderId="2" xfId="2"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3" xfId="0" applyFont="1" applyFill="1" applyBorder="1" applyAlignment="1">
      <alignment horizontal="center" vertical="center" wrapText="1"/>
    </xf>
    <xf numFmtId="9" fontId="11" fillId="10" borderId="38" xfId="7" applyNumberFormat="1" applyFont="1" applyFill="1" applyBorder="1" applyAlignment="1" applyProtection="1">
      <alignment horizontal="center" vertical="center"/>
      <protection locked="0"/>
    </xf>
    <xf numFmtId="167" fontId="8" fillId="4" borderId="17" xfId="0" applyNumberFormat="1" applyFont="1" applyFill="1" applyBorder="1" applyAlignment="1">
      <alignment horizontal="center" vertical="center" wrapText="1"/>
    </xf>
    <xf numFmtId="9" fontId="8" fillId="0" borderId="43" xfId="2" applyFont="1" applyBorder="1" applyAlignment="1">
      <alignment horizontal="center" vertical="center" wrapText="1"/>
    </xf>
    <xf numFmtId="9" fontId="11" fillId="11" borderId="38" xfId="7" applyNumberFormat="1" applyFont="1" applyFill="1" applyBorder="1" applyAlignment="1" applyProtection="1">
      <alignment horizontal="center" vertical="center"/>
      <protection locked="0"/>
    </xf>
    <xf numFmtId="9" fontId="11" fillId="10" borderId="38" xfId="2" applyFont="1" applyFill="1" applyBorder="1" applyAlignment="1" applyProtection="1">
      <alignment horizontal="center" vertical="center"/>
      <protection locked="0"/>
    </xf>
    <xf numFmtId="9" fontId="11" fillId="10" borderId="11" xfId="7" applyNumberFormat="1" applyFont="1" applyFill="1" applyBorder="1" applyAlignment="1" applyProtection="1">
      <alignment horizontal="center" vertical="center"/>
      <protection locked="0"/>
    </xf>
    <xf numFmtId="0" fontId="8" fillId="4" borderId="29" xfId="0" applyFont="1" applyFill="1" applyBorder="1" applyAlignment="1">
      <alignment horizontal="justify" vertical="center" wrapText="1"/>
    </xf>
    <xf numFmtId="169" fontId="8" fillId="4" borderId="23" xfId="4" applyNumberFormat="1" applyFont="1" applyFill="1" applyBorder="1" applyAlignment="1">
      <alignment horizontal="center" vertical="center"/>
    </xf>
    <xf numFmtId="169" fontId="8" fillId="4" borderId="1" xfId="4" applyNumberFormat="1" applyFont="1" applyFill="1" applyBorder="1" applyAlignment="1">
      <alignment horizontal="center" vertical="center"/>
    </xf>
    <xf numFmtId="169" fontId="8" fillId="4" borderId="36" xfId="4" applyNumberFormat="1" applyFont="1" applyFill="1" applyBorder="1" applyAlignment="1">
      <alignment horizontal="center" vertical="center" wrapText="1"/>
    </xf>
    <xf numFmtId="169" fontId="8" fillId="4" borderId="17" xfId="4" applyNumberFormat="1" applyFont="1" applyFill="1" applyBorder="1" applyAlignment="1">
      <alignment horizontal="center" vertical="center" wrapText="1"/>
    </xf>
    <xf numFmtId="169" fontId="8" fillId="4" borderId="23" xfId="4" applyNumberFormat="1" applyFont="1" applyFill="1" applyBorder="1" applyAlignment="1">
      <alignment horizontal="center" vertical="center" wrapText="1"/>
    </xf>
    <xf numFmtId="169" fontId="8" fillId="4" borderId="1" xfId="4" applyNumberFormat="1" applyFont="1" applyFill="1" applyBorder="1" applyAlignment="1">
      <alignment horizontal="center" vertical="center" wrapText="1"/>
    </xf>
    <xf numFmtId="169" fontId="8" fillId="4" borderId="27" xfId="4" applyNumberFormat="1" applyFont="1" applyFill="1" applyBorder="1" applyAlignment="1">
      <alignment horizontal="center" vertical="center"/>
    </xf>
    <xf numFmtId="169" fontId="8" fillId="4" borderId="12" xfId="4" applyNumberFormat="1" applyFont="1" applyFill="1" applyBorder="1" applyAlignment="1">
      <alignment horizontal="center" vertical="center"/>
    </xf>
    <xf numFmtId="9" fontId="8" fillId="0" borderId="34" xfId="2" applyFont="1" applyBorder="1" applyAlignment="1">
      <alignment horizontal="center" vertical="center" wrapText="1"/>
    </xf>
    <xf numFmtId="9" fontId="8" fillId="0" borderId="46" xfId="2" applyFont="1" applyBorder="1" applyAlignment="1">
      <alignment horizontal="center" vertical="center" wrapText="1"/>
    </xf>
    <xf numFmtId="9" fontId="8" fillId="0" borderId="28" xfId="2" applyFont="1" applyBorder="1" applyAlignment="1">
      <alignment horizontal="center" vertical="center" wrapText="1"/>
    </xf>
    <xf numFmtId="169" fontId="13" fillId="4" borderId="36" xfId="4" applyNumberFormat="1" applyFont="1" applyFill="1" applyBorder="1" applyAlignment="1">
      <alignment horizontal="center" vertical="center" wrapText="1"/>
    </xf>
    <xf numFmtId="169" fontId="13" fillId="4" borderId="17" xfId="4" applyNumberFormat="1" applyFont="1" applyFill="1" applyBorder="1" applyAlignment="1">
      <alignment horizontal="center" vertical="center" wrapText="1"/>
    </xf>
    <xf numFmtId="9" fontId="6" fillId="11" borderId="38" xfId="2" applyFont="1" applyFill="1" applyBorder="1" applyAlignment="1" applyProtection="1">
      <alignment horizontal="center" vertical="center"/>
      <protection locked="0"/>
    </xf>
    <xf numFmtId="169" fontId="13" fillId="4" borderId="23" xfId="4" applyNumberFormat="1" applyFont="1" applyFill="1" applyBorder="1" applyAlignment="1">
      <alignment horizontal="center" vertical="center" wrapText="1"/>
    </xf>
    <xf numFmtId="169" fontId="13" fillId="4" borderId="1" xfId="4" applyNumberFormat="1" applyFont="1" applyFill="1" applyBorder="1" applyAlignment="1">
      <alignment horizontal="center" vertical="center" wrapText="1"/>
    </xf>
    <xf numFmtId="9" fontId="6" fillId="10" borderId="11" xfId="2" applyFont="1" applyFill="1" applyBorder="1" applyAlignment="1" applyProtection="1">
      <alignment horizontal="center" vertical="center"/>
      <protection locked="0"/>
    </xf>
    <xf numFmtId="0" fontId="13" fillId="4" borderId="29" xfId="0" applyFont="1" applyFill="1" applyBorder="1" applyAlignment="1">
      <alignment horizontal="left" vertical="center" wrapText="1"/>
    </xf>
    <xf numFmtId="0" fontId="13" fillId="4" borderId="30" xfId="0" applyFont="1" applyFill="1" applyBorder="1" applyAlignment="1">
      <alignment horizontal="left" vertical="center" wrapText="1"/>
    </xf>
    <xf numFmtId="9" fontId="6" fillId="10" borderId="34" xfId="2" applyFont="1" applyFill="1" applyBorder="1" applyAlignment="1" applyProtection="1">
      <alignment horizontal="center" vertical="center"/>
      <protection locked="0"/>
    </xf>
    <xf numFmtId="9" fontId="6" fillId="11" borderId="34" xfId="2" applyFont="1" applyFill="1" applyBorder="1" applyAlignment="1" applyProtection="1">
      <alignment horizontal="center" vertical="center"/>
      <protection locked="0"/>
    </xf>
    <xf numFmtId="9" fontId="6" fillId="10" borderId="28" xfId="2" applyFont="1" applyFill="1" applyBorder="1" applyAlignment="1" applyProtection="1">
      <alignment horizontal="center" vertical="center"/>
      <protection locked="0"/>
    </xf>
    <xf numFmtId="9" fontId="11" fillId="6" borderId="38" xfId="7" applyNumberFormat="1"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17" xfId="0" applyFont="1" applyBorder="1" applyAlignment="1">
      <alignment horizontal="center" vertical="center"/>
    </xf>
    <xf numFmtId="9" fontId="6" fillId="10" borderId="17" xfId="7" applyNumberFormat="1" applyFont="1" applyFill="1" applyBorder="1" applyAlignment="1" applyProtection="1">
      <alignment horizontal="center" vertical="center"/>
      <protection locked="0"/>
    </xf>
    <xf numFmtId="42" fontId="8" fillId="0" borderId="17" xfId="5" applyFont="1" applyBorder="1" applyAlignment="1">
      <alignment horizontal="center" vertical="center"/>
    </xf>
    <xf numFmtId="9" fontId="6" fillId="10" borderId="18" xfId="7" applyNumberFormat="1" applyFont="1" applyFill="1" applyBorder="1" applyAlignment="1" applyProtection="1">
      <alignment horizontal="center" vertical="center"/>
      <protection locked="0"/>
    </xf>
    <xf numFmtId="9" fontId="6" fillId="11" borderId="1" xfId="7" applyNumberFormat="1" applyFont="1" applyFill="1" applyBorder="1" applyAlignment="1" applyProtection="1">
      <alignment horizontal="center" vertical="center"/>
      <protection locked="0"/>
    </xf>
    <xf numFmtId="9" fontId="6" fillId="11" borderId="10" xfId="7" applyNumberFormat="1" applyFont="1" applyFill="1" applyBorder="1" applyAlignment="1" applyProtection="1">
      <alignment horizontal="center" vertical="center"/>
      <protection locked="0"/>
    </xf>
    <xf numFmtId="9" fontId="6" fillId="10" borderId="1" xfId="7" applyNumberFormat="1" applyFont="1" applyFill="1" applyBorder="1" applyAlignment="1" applyProtection="1">
      <alignment horizontal="center" vertical="center"/>
      <protection locked="0"/>
    </xf>
    <xf numFmtId="9" fontId="6" fillId="10" borderId="10" xfId="7" applyNumberFormat="1" applyFont="1" applyFill="1" applyBorder="1" applyAlignment="1" applyProtection="1">
      <alignment horizontal="center" vertical="center"/>
      <protection locked="0"/>
    </xf>
    <xf numFmtId="9" fontId="8" fillId="0" borderId="19" xfId="2" applyFont="1" applyBorder="1" applyAlignment="1">
      <alignment horizontal="center" vertical="center" wrapText="1"/>
    </xf>
    <xf numFmtId="9" fontId="8" fillId="0" borderId="1" xfId="2" applyFont="1" applyBorder="1" applyAlignment="1">
      <alignment horizontal="center" vertical="center" wrapText="1"/>
    </xf>
    <xf numFmtId="167" fontId="8" fillId="0" borderId="12" xfId="4" applyNumberFormat="1" applyFont="1" applyBorder="1" applyAlignment="1">
      <alignment horizontal="center" vertical="center" wrapText="1"/>
    </xf>
    <xf numFmtId="0" fontId="11" fillId="4" borderId="53" xfId="0" applyFont="1" applyFill="1" applyBorder="1" applyAlignment="1">
      <alignment horizontal="left" vertical="center" wrapText="1"/>
    </xf>
    <xf numFmtId="0" fontId="8" fillId="0" borderId="26" xfId="0" applyFont="1" applyBorder="1" applyAlignment="1">
      <alignment horizontal="center" vertical="center" wrapText="1"/>
    </xf>
    <xf numFmtId="9" fontId="6" fillId="11" borderId="12" xfId="7" applyNumberFormat="1" applyFont="1" applyFill="1" applyBorder="1" applyAlignment="1" applyProtection="1">
      <alignment horizontal="center" vertical="center"/>
      <protection locked="0"/>
    </xf>
    <xf numFmtId="9" fontId="6" fillId="11" borderId="11" xfId="7" applyNumberFormat="1" applyFont="1" applyFill="1" applyBorder="1" applyAlignment="1" applyProtection="1">
      <alignment horizontal="center" vertical="center"/>
      <protection locked="0"/>
    </xf>
    <xf numFmtId="0" fontId="8" fillId="0" borderId="42" xfId="0" applyFont="1" applyBorder="1" applyAlignment="1">
      <alignment horizontal="left" vertical="center" wrapText="1"/>
    </xf>
    <xf numFmtId="49" fontId="15" fillId="12" borderId="23" xfId="0" applyNumberFormat="1" applyFont="1" applyFill="1" applyBorder="1" applyAlignment="1">
      <alignment horizontal="left" vertical="center" wrapText="1"/>
    </xf>
    <xf numFmtId="0" fontId="15" fillId="12" borderId="1" xfId="0" applyFont="1" applyFill="1" applyBorder="1" applyAlignment="1">
      <alignment horizontal="left" vertical="center" wrapText="1"/>
    </xf>
    <xf numFmtId="0" fontId="15" fillId="12" borderId="10" xfId="0" applyFont="1" applyFill="1" applyBorder="1" applyAlignment="1">
      <alignment horizontal="left" vertical="center" wrapText="1"/>
    </xf>
    <xf numFmtId="0" fontId="15" fillId="12" borderId="6" xfId="0" applyFont="1" applyFill="1" applyBorder="1" applyAlignment="1">
      <alignment horizontal="left" vertical="center" wrapText="1"/>
    </xf>
    <xf numFmtId="0" fontId="15" fillId="12" borderId="9" xfId="0" applyFont="1" applyFill="1" applyBorder="1" applyAlignment="1">
      <alignment horizontal="left" vertical="center" wrapText="1"/>
    </xf>
    <xf numFmtId="49" fontId="15" fillId="12" borderId="22" xfId="0" applyNumberFormat="1" applyFont="1" applyFill="1" applyBorder="1" applyAlignment="1">
      <alignment horizontal="left" vertical="center" wrapText="1"/>
    </xf>
    <xf numFmtId="49" fontId="15" fillId="12" borderId="19" xfId="0" applyNumberFormat="1" applyFont="1" applyFill="1" applyBorder="1" applyAlignment="1">
      <alignment horizontal="left" vertical="center" wrapText="1"/>
    </xf>
    <xf numFmtId="49" fontId="8" fillId="0" borderId="19" xfId="0" applyNumberFormat="1" applyFont="1" applyBorder="1" applyAlignment="1">
      <alignment horizontal="left" vertical="center" wrapText="1"/>
    </xf>
    <xf numFmtId="37" fontId="8" fillId="0" borderId="19" xfId="1" applyNumberFormat="1" applyFont="1" applyBorder="1" applyAlignment="1">
      <alignment vertical="center" wrapText="1"/>
    </xf>
    <xf numFmtId="0" fontId="8" fillId="4" borderId="19" xfId="0" applyFont="1" applyFill="1" applyBorder="1" applyAlignment="1">
      <alignment horizontal="left" vertical="center" wrapText="1"/>
    </xf>
    <xf numFmtId="9" fontId="8" fillId="0" borderId="19" xfId="0" applyNumberFormat="1" applyFont="1" applyBorder="1" applyAlignment="1">
      <alignment vertical="center" wrapText="1"/>
    </xf>
    <xf numFmtId="49" fontId="15" fillId="12" borderId="26" xfId="0" applyNumberFormat="1" applyFont="1" applyFill="1" applyBorder="1" applyAlignment="1">
      <alignment horizontal="left" vertical="center" wrapText="1"/>
    </xf>
    <xf numFmtId="0" fontId="15" fillId="12" borderId="12" xfId="0" applyFont="1" applyFill="1" applyBorder="1" applyAlignment="1">
      <alignment horizontal="left" vertical="center" wrapText="1"/>
    </xf>
    <xf numFmtId="0" fontId="15" fillId="12" borderId="1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2" xfId="0" applyBorder="1" applyAlignment="1">
      <alignment wrapText="1"/>
    </xf>
    <xf numFmtId="9" fontId="6" fillId="10" borderId="38" xfId="7" applyNumberFormat="1"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9" fontId="6" fillId="10" borderId="34" xfId="7" applyNumberFormat="1" applyFont="1" applyFill="1" applyBorder="1" applyAlignment="1" applyProtection="1">
      <alignment horizontal="center" vertical="center" wrapText="1"/>
      <protection locked="0"/>
    </xf>
    <xf numFmtId="9" fontId="6" fillId="11" borderId="38" xfId="7" applyNumberFormat="1" applyFont="1" applyFill="1" applyBorder="1" applyAlignment="1" applyProtection="1">
      <alignment horizontal="center" vertical="center" wrapText="1"/>
      <protection locked="0"/>
    </xf>
    <xf numFmtId="49" fontId="8" fillId="0" borderId="59" xfId="0" applyNumberFormat="1" applyFont="1" applyBorder="1" applyAlignment="1">
      <alignment horizontal="center" vertical="center" wrapText="1"/>
    </xf>
    <xf numFmtId="0" fontId="8" fillId="4" borderId="23" xfId="0" applyFont="1" applyFill="1" applyBorder="1" applyAlignment="1">
      <alignment vertical="center"/>
    </xf>
    <xf numFmtId="10" fontId="8" fillId="0" borderId="59" xfId="2" applyNumberFormat="1" applyFont="1" applyFill="1" applyBorder="1" applyAlignment="1">
      <alignment horizontal="center" vertical="center" wrapText="1"/>
    </xf>
    <xf numFmtId="9" fontId="8" fillId="0" borderId="59" xfId="0" applyNumberFormat="1" applyFont="1" applyBorder="1" applyAlignment="1">
      <alignment horizontal="center" vertical="center" wrapText="1"/>
    </xf>
    <xf numFmtId="0" fontId="8" fillId="4" borderId="7" xfId="0" applyFont="1" applyFill="1" applyBorder="1" applyAlignment="1">
      <alignment horizontal="justify" vertical="center" wrapText="1"/>
    </xf>
    <xf numFmtId="0" fontId="8" fillId="4" borderId="7" xfId="0" applyFont="1" applyFill="1" applyBorder="1" applyAlignment="1">
      <alignment vertical="center" wrapText="1"/>
    </xf>
    <xf numFmtId="0" fontId="8" fillId="4" borderId="38" xfId="0" applyFont="1" applyFill="1" applyBorder="1" applyAlignment="1">
      <alignment horizontal="justify" vertical="center" wrapText="1"/>
    </xf>
    <xf numFmtId="9" fontId="11" fillId="0" borderId="38" xfId="7" applyNumberFormat="1" applyFont="1" applyBorder="1" applyAlignment="1" applyProtection="1">
      <alignment horizontal="center" vertical="center"/>
      <protection locked="0"/>
    </xf>
    <xf numFmtId="169" fontId="8" fillId="4" borderId="19" xfId="4" applyNumberFormat="1" applyFont="1" applyFill="1" applyBorder="1" applyAlignment="1">
      <alignment vertical="center"/>
    </xf>
    <xf numFmtId="171" fontId="8" fillId="4" borderId="19" xfId="0" applyNumberFormat="1" applyFont="1" applyFill="1" applyBorder="1" applyAlignment="1">
      <alignment vertical="center"/>
    </xf>
    <xf numFmtId="0" fontId="9" fillId="5" borderId="5" xfId="0" applyFont="1" applyFill="1" applyBorder="1" applyAlignment="1">
      <alignment horizontal="center" vertical="center" wrapText="1"/>
    </xf>
    <xf numFmtId="0" fontId="8" fillId="0" borderId="37" xfId="0" applyFont="1" applyBorder="1" applyAlignment="1">
      <alignment horizontal="left" vertical="center" wrapText="1"/>
    </xf>
    <xf numFmtId="0" fontId="9" fillId="13" borderId="2" xfId="0" applyFont="1" applyFill="1" applyBorder="1" applyAlignment="1">
      <alignment horizontal="center" vertical="center" wrapText="1"/>
    </xf>
    <xf numFmtId="9" fontId="9" fillId="13" borderId="2" xfId="2"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3" borderId="3" xfId="0" applyFont="1" applyFill="1" applyBorder="1" applyAlignment="1">
      <alignment horizontal="center" vertical="center" wrapText="1"/>
    </xf>
    <xf numFmtId="9" fontId="8" fillId="10" borderId="34" xfId="2" applyFont="1" applyFill="1" applyBorder="1" applyAlignment="1">
      <alignment horizontal="center" vertical="center" wrapText="1"/>
    </xf>
    <xf numFmtId="0" fontId="9" fillId="2" borderId="60" xfId="0" applyFont="1" applyFill="1" applyBorder="1" applyAlignment="1">
      <alignment horizontal="center" vertical="center"/>
    </xf>
    <xf numFmtId="10" fontId="8" fillId="0" borderId="61" xfId="2" applyNumberFormat="1" applyFont="1" applyBorder="1" applyAlignment="1">
      <alignment horizontal="center" vertical="center" wrapText="1"/>
    </xf>
    <xf numFmtId="10" fontId="8" fillId="0" borderId="59" xfId="2" applyNumberFormat="1" applyFont="1" applyBorder="1" applyAlignment="1">
      <alignment horizontal="center" vertical="center" wrapText="1"/>
    </xf>
    <xf numFmtId="0" fontId="8" fillId="0" borderId="59" xfId="0" applyFont="1" applyBorder="1" applyAlignment="1">
      <alignment horizontal="center" vertical="center" wrapText="1"/>
    </xf>
    <xf numFmtId="9" fontId="8" fillId="0" borderId="59" xfId="2" applyFont="1" applyBorder="1" applyAlignment="1">
      <alignment horizontal="center" vertical="center" wrapText="1"/>
    </xf>
    <xf numFmtId="49" fontId="8" fillId="0" borderId="28" xfId="0" applyNumberFormat="1" applyFont="1" applyBorder="1" applyAlignment="1">
      <alignment horizontal="center" vertical="center" wrapText="1"/>
    </xf>
    <xf numFmtId="1" fontId="8" fillId="4" borderId="36" xfId="0" applyNumberFormat="1" applyFont="1" applyFill="1" applyBorder="1" applyAlignment="1">
      <alignment horizontal="center" vertical="center"/>
    </xf>
    <xf numFmtId="0" fontId="8" fillId="4" borderId="21" xfId="0" applyFont="1" applyFill="1" applyBorder="1" applyAlignment="1">
      <alignment horizontal="center" vertical="center"/>
    </xf>
    <xf numFmtId="0" fontId="8" fillId="4" borderId="27" xfId="0" applyFont="1" applyFill="1" applyBorder="1" applyAlignment="1">
      <alignment horizontal="center" vertical="center"/>
    </xf>
    <xf numFmtId="10" fontId="8" fillId="0" borderId="16" xfId="2" applyNumberFormat="1" applyFont="1" applyBorder="1" applyAlignment="1">
      <alignment horizontal="left" vertical="center" wrapText="1"/>
    </xf>
    <xf numFmtId="10" fontId="8" fillId="0" borderId="19" xfId="2" applyNumberFormat="1" applyFont="1" applyBorder="1" applyAlignment="1">
      <alignment horizontal="left" vertical="center" wrapText="1"/>
    </xf>
    <xf numFmtId="0" fontId="8" fillId="0" borderId="10" xfId="0" applyFont="1" applyBorder="1" applyAlignment="1">
      <alignment vertical="center"/>
    </xf>
    <xf numFmtId="10" fontId="8" fillId="0" borderId="22" xfId="2" applyNumberFormat="1" applyFont="1" applyFill="1" applyBorder="1" applyAlignment="1">
      <alignment horizontal="left" vertical="center" wrapText="1"/>
    </xf>
    <xf numFmtId="10" fontId="8" fillId="0" borderId="19" xfId="2" applyNumberFormat="1" applyFont="1" applyFill="1" applyBorder="1" applyAlignment="1">
      <alignment horizontal="left" vertical="center" wrapText="1"/>
    </xf>
    <xf numFmtId="49" fontId="8" fillId="0" borderId="26" xfId="0" applyNumberFormat="1" applyFont="1" applyBorder="1" applyAlignment="1">
      <alignment horizontal="left" vertical="center" wrapText="1"/>
    </xf>
    <xf numFmtId="0" fontId="0" fillId="0" borderId="0" xfId="0" applyAlignment="1">
      <alignment horizontal="center" vertical="center" wrapText="1"/>
    </xf>
    <xf numFmtId="0" fontId="0" fillId="6" borderId="21" xfId="0" applyFill="1" applyBorder="1" applyAlignment="1">
      <alignment horizontal="center" vertical="center" wrapText="1"/>
    </xf>
    <xf numFmtId="0" fontId="0" fillId="14" borderId="6" xfId="0" applyFill="1" applyBorder="1" applyAlignment="1">
      <alignment horizontal="center" vertical="center" wrapText="1"/>
    </xf>
    <xf numFmtId="0" fontId="0" fillId="10" borderId="6" xfId="0" applyFill="1" applyBorder="1" applyAlignment="1">
      <alignment horizontal="center" vertical="center" wrapText="1"/>
    </xf>
    <xf numFmtId="0" fontId="0" fillId="5" borderId="6" xfId="0" applyFill="1" applyBorder="1" applyAlignment="1">
      <alignment horizontal="center" vertical="center" wrapText="1"/>
    </xf>
    <xf numFmtId="0" fontId="0" fillId="6" borderId="23" xfId="0" applyFill="1" applyBorder="1" applyAlignment="1">
      <alignment horizontal="center" vertical="center" wrapText="1"/>
    </xf>
    <xf numFmtId="0" fontId="0" fillId="14"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20" xfId="0" applyFill="1" applyBorder="1" applyAlignment="1">
      <alignment horizontal="center" vertical="center" wrapText="1"/>
    </xf>
    <xf numFmtId="0" fontId="0" fillId="14" borderId="7" xfId="0" applyFill="1" applyBorder="1" applyAlignment="1">
      <alignment horizontal="center" vertical="center" wrapText="1"/>
    </xf>
    <xf numFmtId="0" fontId="0" fillId="10" borderId="7" xfId="0" applyFill="1" applyBorder="1" applyAlignment="1">
      <alignment horizontal="center" vertical="center" wrapText="1"/>
    </xf>
    <xf numFmtId="0" fontId="0" fillId="5" borderId="7" xfId="0" applyFill="1" applyBorder="1" applyAlignment="1">
      <alignment horizontal="center" vertical="center" wrapText="1"/>
    </xf>
    <xf numFmtId="0" fontId="0" fillId="0" borderId="22" xfId="0" applyBorder="1" applyAlignment="1">
      <alignment horizontal="left" vertical="center" wrapText="1"/>
    </xf>
    <xf numFmtId="0" fontId="0" fillId="0" borderId="19" xfId="0" applyBorder="1" applyAlignment="1">
      <alignment horizontal="left" vertical="center" wrapText="1"/>
    </xf>
    <xf numFmtId="0" fontId="14" fillId="6" borderId="66" xfId="0" applyFont="1" applyFill="1" applyBorder="1" applyAlignment="1">
      <alignment horizontal="center" vertical="center" wrapText="1"/>
    </xf>
    <xf numFmtId="0" fontId="14" fillId="14" borderId="64" xfId="0" applyFont="1" applyFill="1" applyBorder="1" applyAlignment="1">
      <alignment horizontal="center" vertical="center" wrapText="1"/>
    </xf>
    <xf numFmtId="0" fontId="14" fillId="10" borderId="64" xfId="0" applyFont="1" applyFill="1" applyBorder="1" applyAlignment="1">
      <alignment horizontal="center" vertical="center" wrapText="1"/>
    </xf>
    <xf numFmtId="0" fontId="14" fillId="5" borderId="64" xfId="0" applyFont="1" applyFill="1" applyBorder="1" applyAlignment="1">
      <alignment horizontal="center" vertical="center" wrapText="1"/>
    </xf>
    <xf numFmtId="37" fontId="8" fillId="0" borderId="1" xfId="1" applyNumberFormat="1" applyFont="1" applyBorder="1" applyAlignment="1">
      <alignment horizontal="center" vertical="center" wrapText="1"/>
    </xf>
    <xf numFmtId="9" fontId="8" fillId="0" borderId="1" xfId="0" applyNumberFormat="1" applyFont="1" applyBorder="1" applyAlignment="1">
      <alignment horizontal="center" vertical="center"/>
    </xf>
    <xf numFmtId="49" fontId="12" fillId="0" borderId="54" xfId="0" applyNumberFormat="1" applyFont="1" applyBorder="1" applyAlignment="1">
      <alignment vertical="center" wrapText="1"/>
    </xf>
    <xf numFmtId="49" fontId="12" fillId="0" borderId="55" xfId="0" applyNumberFormat="1" applyFont="1" applyBorder="1" applyAlignment="1">
      <alignment vertical="center" wrapText="1"/>
    </xf>
    <xf numFmtId="49" fontId="12" fillId="0" borderId="13" xfId="0" applyNumberFormat="1" applyFont="1" applyBorder="1" applyAlignment="1">
      <alignment vertical="center" wrapText="1"/>
    </xf>
    <xf numFmtId="0" fontId="9" fillId="7" borderId="5" xfId="0" applyFont="1" applyFill="1" applyBorder="1" applyAlignment="1">
      <alignment horizontal="center" vertical="center" wrapText="1"/>
    </xf>
    <xf numFmtId="49" fontId="8" fillId="0" borderId="37" xfId="0" applyNumberFormat="1" applyFont="1" applyBorder="1" applyAlignment="1">
      <alignment horizontal="left" vertical="center" wrapText="1"/>
    </xf>
    <xf numFmtId="0" fontId="8" fillId="0" borderId="7" xfId="0" applyFont="1" applyBorder="1" applyAlignment="1">
      <alignment horizontal="center" vertical="center" wrapText="1"/>
    </xf>
    <xf numFmtId="37" fontId="8" fillId="0" borderId="59" xfId="1" applyNumberFormat="1" applyFont="1" applyBorder="1" applyAlignment="1">
      <alignment horizontal="left" vertical="center" wrapText="1"/>
    </xf>
    <xf numFmtId="49" fontId="8" fillId="0" borderId="34" xfId="0" applyNumberFormat="1" applyFont="1" applyBorder="1" applyAlignment="1">
      <alignment horizontal="center" vertical="center" wrapText="1"/>
    </xf>
    <xf numFmtId="0" fontId="8" fillId="4" borderId="31"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0" borderId="38" xfId="0" applyFont="1" applyBorder="1" applyAlignment="1">
      <alignment horizontal="center" vertical="center" wrapText="1"/>
    </xf>
    <xf numFmtId="0" fontId="8" fillId="0" borderId="7" xfId="0" applyFont="1" applyBorder="1" applyAlignment="1">
      <alignment horizontal="left" vertical="center" wrapText="1"/>
    </xf>
    <xf numFmtId="0" fontId="14" fillId="15" borderId="63" xfId="0" applyFont="1" applyFill="1" applyBorder="1" applyAlignment="1">
      <alignment horizontal="center" vertical="center" wrapText="1"/>
    </xf>
    <xf numFmtId="0" fontId="8" fillId="0" borderId="16" xfId="0" applyFont="1" applyBorder="1" applyAlignment="1">
      <alignment vertical="center" wrapText="1"/>
    </xf>
    <xf numFmtId="0" fontId="8" fillId="0" borderId="19" xfId="0" applyFont="1" applyBorder="1" applyAlignment="1">
      <alignment vertical="center" wrapText="1"/>
    </xf>
    <xf numFmtId="37" fontId="8" fillId="0" borderId="59" xfId="1" applyNumberFormat="1" applyFont="1" applyBorder="1" applyAlignment="1">
      <alignment vertical="center" wrapText="1"/>
    </xf>
    <xf numFmtId="0" fontId="8" fillId="0" borderId="37" xfId="0" applyFont="1" applyBorder="1" applyAlignment="1">
      <alignment vertical="center" wrapText="1"/>
    </xf>
    <xf numFmtId="0" fontId="8" fillId="0" borderId="26" xfId="0" applyFont="1" applyBorder="1" applyAlignment="1">
      <alignment vertical="center" wrapText="1"/>
    </xf>
    <xf numFmtId="9" fontId="8" fillId="0" borderId="45" xfId="2" applyFont="1" applyBorder="1" applyAlignment="1">
      <alignment horizontal="center" vertical="center" wrapText="1"/>
    </xf>
    <xf numFmtId="9" fontId="6" fillId="11" borderId="45" xfId="2" applyFont="1" applyFill="1" applyBorder="1" applyAlignment="1" applyProtection="1">
      <alignment horizontal="center" vertical="center"/>
      <protection locked="0"/>
    </xf>
    <xf numFmtId="9" fontId="8" fillId="0" borderId="58" xfId="2" applyFont="1" applyBorder="1" applyAlignment="1">
      <alignment horizontal="center" vertical="center" wrapText="1"/>
    </xf>
    <xf numFmtId="9" fontId="6" fillId="10" borderId="45" xfId="2" applyFont="1" applyFill="1" applyBorder="1" applyAlignment="1" applyProtection="1">
      <alignment horizontal="center" vertical="center"/>
      <protection locked="0"/>
    </xf>
    <xf numFmtId="9" fontId="6" fillId="10" borderId="58" xfId="2" applyFont="1" applyFill="1" applyBorder="1" applyAlignment="1" applyProtection="1">
      <alignment horizontal="center" vertical="center"/>
      <protection locked="0"/>
    </xf>
    <xf numFmtId="49" fontId="12" fillId="0" borderId="10" xfId="0" applyNumberFormat="1" applyFont="1" applyBorder="1" applyAlignment="1">
      <alignment vertical="center" wrapText="1"/>
    </xf>
    <xf numFmtId="9" fontId="8" fillId="0" borderId="10" xfId="0" applyNumberFormat="1" applyFont="1" applyBorder="1" applyAlignment="1">
      <alignment vertical="center" wrapText="1"/>
    </xf>
    <xf numFmtId="49" fontId="8" fillId="0" borderId="10" xfId="0" applyNumberFormat="1" applyFont="1" applyBorder="1" applyAlignment="1">
      <alignment vertical="center" wrapText="1"/>
    </xf>
    <xf numFmtId="10" fontId="8" fillId="0" borderId="23" xfId="2" applyNumberFormat="1" applyFont="1" applyBorder="1" applyAlignment="1">
      <alignment horizontal="left" vertical="center" wrapText="1"/>
    </xf>
    <xf numFmtId="49" fontId="12" fillId="0" borderId="23" xfId="0" applyNumberFormat="1" applyFont="1" applyBorder="1" applyAlignment="1">
      <alignment vertical="center" wrapText="1"/>
    </xf>
    <xf numFmtId="0" fontId="8" fillId="0" borderId="23" xfId="0" applyFont="1" applyBorder="1" applyAlignment="1">
      <alignment horizontal="left" vertical="center" wrapText="1"/>
    </xf>
    <xf numFmtId="37" fontId="8" fillId="0" borderId="23" xfId="1" applyNumberFormat="1" applyFont="1" applyBorder="1" applyAlignment="1">
      <alignment vertical="center" wrapText="1"/>
    </xf>
    <xf numFmtId="0" fontId="8" fillId="4" borderId="23" xfId="0" applyFont="1" applyFill="1" applyBorder="1" applyAlignment="1">
      <alignment vertical="center" wrapText="1"/>
    </xf>
    <xf numFmtId="0" fontId="8" fillId="0" borderId="23" xfId="0" applyFont="1" applyBorder="1" applyAlignment="1">
      <alignment vertical="center" wrapText="1"/>
    </xf>
    <xf numFmtId="9" fontId="8" fillId="0" borderId="23" xfId="0" applyNumberFormat="1" applyFont="1" applyBorder="1" applyAlignment="1">
      <alignment vertical="center" wrapText="1"/>
    </xf>
    <xf numFmtId="49" fontId="8" fillId="0" borderId="23" xfId="0" applyNumberFormat="1" applyFont="1" applyBorder="1" applyAlignment="1">
      <alignment vertical="center" wrapText="1"/>
    </xf>
    <xf numFmtId="10" fontId="8" fillId="0" borderId="23" xfId="2" applyNumberFormat="1"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0" borderId="1" xfId="0" applyFont="1" applyBorder="1"/>
    <xf numFmtId="0" fontId="8" fillId="0" borderId="1" xfId="1" applyNumberFormat="1" applyFont="1" applyBorder="1" applyAlignment="1">
      <alignment horizontal="center" vertical="center"/>
    </xf>
    <xf numFmtId="10" fontId="8" fillId="0" borderId="10" xfId="2" applyNumberFormat="1" applyFont="1" applyBorder="1" applyAlignment="1">
      <alignment horizontal="center" vertical="center" wrapText="1"/>
    </xf>
    <xf numFmtId="9" fontId="8" fillId="0" borderId="10" xfId="2" applyFont="1" applyBorder="1" applyAlignment="1">
      <alignment horizontal="center" vertical="center" wrapText="1"/>
    </xf>
    <xf numFmtId="37" fontId="8" fillId="0" borderId="10" xfId="1" applyNumberFormat="1" applyFont="1" applyBorder="1" applyAlignment="1">
      <alignment vertical="center" wrapText="1"/>
    </xf>
    <xf numFmtId="166" fontId="8" fillId="0" borderId="10" xfId="0" applyNumberFormat="1" applyFont="1" applyBorder="1" applyAlignment="1">
      <alignment horizontal="center" vertical="center" wrapText="1"/>
    </xf>
    <xf numFmtId="9" fontId="6" fillId="10" borderId="31" xfId="2" applyFont="1" applyFill="1" applyBorder="1" applyAlignment="1" applyProtection="1">
      <alignment horizontal="center" vertical="center"/>
      <protection locked="0"/>
    </xf>
    <xf numFmtId="0" fontId="8" fillId="4" borderId="31" xfId="0" applyFont="1" applyFill="1" applyBorder="1" applyAlignment="1">
      <alignment vertical="center" wrapText="1"/>
    </xf>
    <xf numFmtId="9" fontId="8" fillId="0" borderId="36" xfId="0" applyNumberFormat="1" applyFont="1" applyBorder="1" applyAlignment="1">
      <alignment vertical="center" wrapText="1"/>
    </xf>
    <xf numFmtId="9" fontId="8" fillId="0" borderId="27" xfId="0" applyNumberFormat="1" applyFont="1" applyBorder="1" applyAlignment="1">
      <alignment vertical="center" wrapText="1"/>
    </xf>
    <xf numFmtId="0" fontId="8" fillId="0" borderId="17" xfId="0" applyFont="1" applyBorder="1" applyAlignment="1">
      <alignment horizontal="center" vertical="center" wrapText="1"/>
    </xf>
    <xf numFmtId="9" fontId="8" fillId="0" borderId="12"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9" fontId="8" fillId="0" borderId="18" xfId="0" applyNumberFormat="1" applyFont="1" applyBorder="1" applyAlignment="1">
      <alignment vertical="center" wrapText="1"/>
    </xf>
    <xf numFmtId="9" fontId="8" fillId="0" borderId="11" xfId="0" applyNumberFormat="1" applyFont="1" applyBorder="1" applyAlignment="1">
      <alignment vertical="center" wrapText="1"/>
    </xf>
    <xf numFmtId="9" fontId="6" fillId="10" borderId="41" xfId="2" applyFont="1" applyFill="1" applyBorder="1" applyAlignment="1" applyProtection="1">
      <alignment horizontal="center" vertical="center"/>
      <protection locked="0"/>
    </xf>
    <xf numFmtId="9" fontId="8" fillId="0" borderId="31" xfId="2" applyFont="1" applyBorder="1" applyAlignment="1">
      <alignment horizontal="center" vertical="center" wrapText="1"/>
    </xf>
    <xf numFmtId="9" fontId="6" fillId="10" borderId="46" xfId="2" applyFont="1" applyFill="1" applyBorder="1" applyAlignment="1" applyProtection="1">
      <alignment horizontal="center" vertical="center"/>
      <protection locked="0"/>
    </xf>
    <xf numFmtId="0" fontId="8" fillId="4" borderId="29" xfId="0" applyFont="1" applyFill="1" applyBorder="1" applyAlignment="1">
      <alignment horizontal="left" vertical="center" wrapText="1"/>
    </xf>
    <xf numFmtId="0" fontId="8" fillId="4" borderId="31" xfId="0" applyFont="1" applyFill="1" applyBorder="1" applyAlignment="1">
      <alignment horizontal="justify" vertical="center"/>
    </xf>
    <xf numFmtId="0" fontId="8" fillId="4" borderId="31" xfId="0" applyFont="1" applyFill="1" applyBorder="1" applyAlignment="1">
      <alignment horizontal="justify" vertical="center" wrapText="1"/>
    </xf>
    <xf numFmtId="49" fontId="12" fillId="0" borderId="30" xfId="0" applyNumberFormat="1" applyFont="1" applyBorder="1" applyAlignment="1">
      <alignment vertical="center" wrapText="1"/>
    </xf>
    <xf numFmtId="0" fontId="8" fillId="4" borderId="30" xfId="0" applyFont="1" applyFill="1" applyBorder="1" applyAlignment="1">
      <alignment vertical="center"/>
    </xf>
    <xf numFmtId="0" fontId="9" fillId="7" borderId="3" xfId="0" applyFont="1" applyFill="1" applyBorder="1" applyAlignment="1">
      <alignment horizontal="center" vertical="center" wrapText="1"/>
    </xf>
    <xf numFmtId="9" fontId="6" fillId="11" borderId="31" xfId="2" applyFont="1" applyFill="1" applyBorder="1" applyAlignment="1" applyProtection="1">
      <alignment horizontal="center" vertical="center"/>
      <protection locked="0"/>
    </xf>
    <xf numFmtId="9" fontId="8" fillId="11" borderId="45" xfId="2" applyFont="1" applyFill="1" applyBorder="1" applyAlignment="1">
      <alignment horizontal="center" vertical="center" wrapText="1"/>
    </xf>
    <xf numFmtId="0" fontId="8" fillId="0" borderId="62" xfId="0" applyFont="1" applyBorder="1"/>
    <xf numFmtId="0" fontId="0" fillId="0" borderId="0" xfId="0" applyAlignment="1">
      <alignment horizontal="center" vertical="center"/>
    </xf>
    <xf numFmtId="172" fontId="0" fillId="0" borderId="0" xfId="1" applyNumberFormat="1" applyFont="1" applyAlignment="1">
      <alignment horizontal="center" vertical="center"/>
    </xf>
    <xf numFmtId="172" fontId="0" fillId="0" borderId="1" xfId="1" applyNumberFormat="1" applyFont="1" applyBorder="1" applyAlignment="1">
      <alignment horizontal="center" vertical="center"/>
    </xf>
    <xf numFmtId="0" fontId="0" fillId="0" borderId="16" xfId="0" applyBorder="1"/>
    <xf numFmtId="172" fontId="0" fillId="0" borderId="17" xfId="1" applyNumberFormat="1" applyFont="1" applyBorder="1" applyAlignment="1">
      <alignment horizontal="center" vertical="center"/>
    </xf>
    <xf numFmtId="172" fontId="0" fillId="0" borderId="18" xfId="1" applyNumberFormat="1" applyFont="1" applyBorder="1" applyAlignment="1">
      <alignment horizontal="center" vertical="center"/>
    </xf>
    <xf numFmtId="0" fontId="0" fillId="0" borderId="19" xfId="0" applyBorder="1"/>
    <xf numFmtId="172" fontId="0" fillId="0" borderId="10" xfId="1" applyNumberFormat="1" applyFont="1" applyBorder="1" applyAlignment="1">
      <alignment horizontal="center" vertical="center"/>
    </xf>
    <xf numFmtId="0" fontId="0" fillId="0" borderId="26" xfId="0" applyBorder="1"/>
    <xf numFmtId="172" fontId="0" fillId="0" borderId="12" xfId="1" applyNumberFormat="1" applyFont="1" applyBorder="1" applyAlignment="1">
      <alignment horizontal="center" vertical="center"/>
    </xf>
    <xf numFmtId="172" fontId="0" fillId="0" borderId="11" xfId="1" applyNumberFormat="1" applyFont="1" applyBorder="1" applyAlignment="1">
      <alignment horizontal="center" vertical="center"/>
    </xf>
    <xf numFmtId="172" fontId="14" fillId="15" borderId="65" xfId="0" applyNumberFormat="1" applyFont="1" applyFill="1" applyBorder="1" applyAlignment="1">
      <alignment vertical="center" wrapText="1"/>
    </xf>
    <xf numFmtId="172" fontId="0" fillId="0" borderId="36" xfId="1" applyNumberFormat="1" applyFont="1" applyBorder="1" applyAlignment="1">
      <alignment horizontal="center" vertical="center"/>
    </xf>
    <xf numFmtId="172" fontId="0" fillId="0" borderId="23" xfId="1" applyNumberFormat="1" applyFont="1" applyBorder="1" applyAlignment="1">
      <alignment horizontal="center" vertical="center"/>
    </xf>
    <xf numFmtId="172" fontId="0" fillId="0" borderId="27" xfId="1" applyNumberFormat="1" applyFont="1" applyBorder="1" applyAlignment="1">
      <alignment horizontal="center" vertical="center"/>
    </xf>
    <xf numFmtId="0" fontId="14" fillId="6" borderId="67"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11" borderId="62" xfId="0" applyFont="1" applyFill="1" applyBorder="1" applyAlignment="1">
      <alignment horizontal="center" vertical="center" wrapText="1"/>
    </xf>
    <xf numFmtId="172" fontId="0" fillId="0" borderId="61" xfId="1" applyNumberFormat="1" applyFont="1" applyBorder="1" applyAlignment="1">
      <alignment horizontal="center" vertical="center"/>
    </xf>
    <xf numFmtId="172" fontId="0" fillId="0" borderId="59" xfId="1" applyNumberFormat="1" applyFont="1" applyBorder="1" applyAlignment="1">
      <alignment horizontal="center" vertical="center"/>
    </xf>
    <xf numFmtId="172" fontId="0" fillId="0" borderId="28" xfId="1" applyNumberFormat="1" applyFont="1" applyBorder="1" applyAlignment="1">
      <alignment horizontal="center" vertical="center"/>
    </xf>
    <xf numFmtId="0" fontId="14" fillId="11" borderId="68"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4" fillId="15" borderId="2" xfId="0" applyFont="1" applyFill="1" applyBorder="1" applyAlignment="1">
      <alignment horizontal="center" vertical="center" wrapText="1"/>
    </xf>
    <xf numFmtId="172" fontId="14" fillId="0" borderId="29" xfId="1" applyNumberFormat="1" applyFont="1" applyBorder="1" applyAlignment="1">
      <alignment horizontal="center" vertical="center"/>
    </xf>
    <xf numFmtId="172" fontId="14" fillId="0" borderId="30" xfId="1" applyNumberFormat="1" applyFont="1" applyBorder="1" applyAlignment="1">
      <alignment horizontal="center" vertical="center"/>
    </xf>
    <xf numFmtId="172" fontId="14" fillId="0" borderId="33" xfId="1" applyNumberFormat="1" applyFont="1" applyBorder="1" applyAlignment="1">
      <alignment horizontal="center" vertical="center"/>
    </xf>
    <xf numFmtId="37" fontId="8" fillId="0" borderId="37" xfId="1" applyNumberFormat="1" applyFont="1" applyBorder="1" applyAlignment="1">
      <alignment vertical="center" wrapText="1"/>
    </xf>
    <xf numFmtId="0" fontId="8" fillId="4" borderId="13" xfId="0" applyFont="1" applyFill="1" applyBorder="1" applyAlignment="1">
      <alignment vertical="center" wrapText="1"/>
    </xf>
    <xf numFmtId="0" fontId="8" fillId="4" borderId="37" xfId="0" applyFont="1" applyFill="1" applyBorder="1" applyAlignment="1">
      <alignment vertical="center" wrapText="1"/>
    </xf>
    <xf numFmtId="9" fontId="8" fillId="0" borderId="37" xfId="0" applyNumberFormat="1" applyFont="1" applyBorder="1" applyAlignment="1">
      <alignment vertical="center" wrapText="1"/>
    </xf>
    <xf numFmtId="49" fontId="8" fillId="0" borderId="37" xfId="0" applyNumberFormat="1" applyFont="1" applyBorder="1" applyAlignment="1">
      <alignment vertical="center" wrapText="1"/>
    </xf>
    <xf numFmtId="49" fontId="8" fillId="0" borderId="22" xfId="0" applyNumberFormat="1" applyFont="1" applyBorder="1" applyAlignment="1">
      <alignment vertical="center" wrapText="1"/>
    </xf>
    <xf numFmtId="0" fontId="8" fillId="4" borderId="38" xfId="0" applyFont="1" applyFill="1" applyBorder="1" applyAlignment="1">
      <alignment vertical="center" wrapText="1"/>
    </xf>
    <xf numFmtId="9" fontId="6" fillId="10" borderId="38" xfId="7" applyNumberFormat="1" applyFont="1" applyFill="1" applyBorder="1" applyAlignment="1" applyProtection="1">
      <alignment vertical="center"/>
      <protection locked="0"/>
    </xf>
    <xf numFmtId="0" fontId="8" fillId="4" borderId="47" xfId="0" applyFont="1" applyFill="1" applyBorder="1" applyAlignment="1">
      <alignment vertical="center" wrapText="1"/>
    </xf>
    <xf numFmtId="49" fontId="8" fillId="0" borderId="10" xfId="0" quotePrefix="1" applyNumberFormat="1" applyFont="1" applyBorder="1" applyAlignment="1">
      <alignment horizontal="center" vertical="center" wrapText="1"/>
    </xf>
    <xf numFmtId="0" fontId="8" fillId="4" borderId="31" xfId="0" applyFont="1" applyFill="1" applyBorder="1" applyAlignment="1">
      <alignment vertical="top" wrapText="1"/>
    </xf>
    <xf numFmtId="0" fontId="8" fillId="4" borderId="16" xfId="0" applyFont="1" applyFill="1" applyBorder="1" applyAlignment="1">
      <alignment vertical="center" wrapText="1"/>
    </xf>
    <xf numFmtId="10" fontId="8" fillId="0" borderId="37" xfId="2" applyNumberFormat="1" applyFont="1" applyFill="1" applyBorder="1" applyAlignment="1">
      <alignment horizontal="left" vertical="center" wrapText="1"/>
    </xf>
    <xf numFmtId="49" fontId="8" fillId="0" borderId="26" xfId="0" applyNumberFormat="1" applyFont="1" applyBorder="1" applyAlignment="1">
      <alignment vertical="center" wrapText="1"/>
    </xf>
    <xf numFmtId="0" fontId="8" fillId="4" borderId="19" xfId="0" applyFont="1" applyFill="1" applyBorder="1" applyAlignment="1">
      <alignment vertical="center" wrapText="1"/>
    </xf>
    <xf numFmtId="10" fontId="8" fillId="0" borderId="37" xfId="2" applyNumberFormat="1" applyFont="1" applyBorder="1" applyAlignment="1">
      <alignment horizontal="left" vertical="center" wrapText="1"/>
    </xf>
    <xf numFmtId="49" fontId="8" fillId="0" borderId="44" xfId="0" applyNumberFormat="1" applyFont="1" applyBorder="1" applyAlignment="1">
      <alignment vertical="center" wrapText="1"/>
    </xf>
    <xf numFmtId="49" fontId="15" fillId="12" borderId="37" xfId="0" applyNumberFormat="1" applyFont="1" applyFill="1" applyBorder="1" applyAlignment="1">
      <alignment horizontal="left" vertical="center" wrapText="1"/>
    </xf>
    <xf numFmtId="9" fontId="8" fillId="0" borderId="26" xfId="0" applyNumberFormat="1" applyFont="1" applyBorder="1" applyAlignment="1">
      <alignment vertical="center" wrapText="1"/>
    </xf>
    <xf numFmtId="0" fontId="8" fillId="0" borderId="37"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17" xfId="0" applyFont="1" applyBorder="1" applyAlignment="1">
      <alignment vertical="center" wrapText="1"/>
    </xf>
    <xf numFmtId="9" fontId="8" fillId="0" borderId="7" xfId="2" applyFont="1" applyBorder="1" applyAlignment="1">
      <alignment horizontal="left" vertical="center"/>
    </xf>
    <xf numFmtId="10" fontId="8" fillId="0" borderId="7" xfId="2" applyNumberFormat="1" applyFont="1" applyBorder="1" applyAlignment="1">
      <alignment horizontal="center" vertical="center" wrapText="1"/>
    </xf>
    <xf numFmtId="0" fontId="8" fillId="0" borderId="7" xfId="1" applyNumberFormat="1" applyFont="1" applyBorder="1" applyAlignment="1">
      <alignment horizontal="left" vertical="center"/>
    </xf>
    <xf numFmtId="49" fontId="8" fillId="0" borderId="17" xfId="0" applyNumberFormat="1" applyFont="1" applyBorder="1" applyAlignment="1">
      <alignment horizontal="center" vertical="center" wrapText="1"/>
    </xf>
    <xf numFmtId="165" fontId="8" fillId="0" borderId="7" xfId="0" applyNumberFormat="1" applyFont="1" applyBorder="1" applyAlignment="1">
      <alignment horizontal="left" vertical="center"/>
    </xf>
    <xf numFmtId="10" fontId="8" fillId="0" borderId="7" xfId="0" applyNumberFormat="1" applyFont="1" applyBorder="1" applyAlignment="1">
      <alignment horizontal="center" vertical="center" wrapText="1"/>
    </xf>
    <xf numFmtId="165" fontId="8" fillId="0" borderId="12" xfId="0" applyNumberFormat="1" applyFont="1" applyBorder="1" applyAlignment="1">
      <alignment horizontal="center" vertical="center"/>
    </xf>
    <xf numFmtId="165" fontId="8" fillId="0" borderId="7" xfId="0" applyNumberFormat="1" applyFont="1" applyBorder="1" applyAlignment="1">
      <alignment horizontal="center" vertical="center" wrapText="1"/>
    </xf>
    <xf numFmtId="49" fontId="8" fillId="0" borderId="61" xfId="0" applyNumberFormat="1" applyFont="1" applyBorder="1" applyAlignment="1">
      <alignment horizontal="center" vertical="center" wrapText="1"/>
    </xf>
    <xf numFmtId="0" fontId="8" fillId="0" borderId="34" xfId="0" applyFont="1" applyBorder="1" applyAlignment="1">
      <alignment horizontal="left" vertical="center" wrapText="1"/>
    </xf>
    <xf numFmtId="49" fontId="8" fillId="0" borderId="59" xfId="0" applyNumberFormat="1" applyFont="1" applyBorder="1" applyAlignment="1">
      <alignment horizontal="left" vertical="center" wrapText="1"/>
    </xf>
    <xf numFmtId="0" fontId="8" fillId="0" borderId="59" xfId="0" applyFont="1" applyBorder="1" applyAlignment="1">
      <alignment horizontal="left" vertical="center" wrapText="1"/>
    </xf>
    <xf numFmtId="0" fontId="8" fillId="0" borderId="28" xfId="0" applyFont="1" applyBorder="1" applyAlignment="1">
      <alignment horizontal="center" vertical="center" wrapText="1"/>
    </xf>
    <xf numFmtId="9" fontId="8" fillId="0" borderId="34" xfId="0" applyNumberFormat="1" applyFont="1" applyBorder="1" applyAlignment="1">
      <alignment horizontal="left" vertical="center" wrapText="1"/>
    </xf>
    <xf numFmtId="9" fontId="8" fillId="0" borderId="59" xfId="2" applyFont="1" applyBorder="1" applyAlignment="1">
      <alignment horizontal="left" vertical="center" wrapText="1"/>
    </xf>
    <xf numFmtId="0" fontId="8" fillId="0" borderId="18" xfId="0" applyFont="1" applyBorder="1" applyAlignment="1">
      <alignment horizontal="center" vertical="center" wrapText="1"/>
    </xf>
    <xf numFmtId="9" fontId="8" fillId="0" borderId="38" xfId="0" applyNumberFormat="1" applyFont="1" applyBorder="1" applyAlignment="1">
      <alignment horizontal="center" vertical="center" wrapText="1"/>
    </xf>
    <xf numFmtId="49" fontId="8" fillId="0" borderId="34" xfId="0" applyNumberFormat="1" applyFont="1" applyBorder="1" applyAlignment="1">
      <alignment horizontal="left" vertical="center" wrapText="1"/>
    </xf>
    <xf numFmtId="10" fontId="8" fillId="0" borderId="10" xfId="2" applyNumberFormat="1" applyFont="1" applyFill="1" applyBorder="1" applyAlignment="1">
      <alignment horizontal="center" vertical="center" wrapText="1"/>
    </xf>
    <xf numFmtId="49" fontId="8" fillId="0" borderId="38" xfId="0" applyNumberFormat="1" applyFont="1" applyBorder="1" applyAlignment="1">
      <alignment horizontal="center" vertical="center" wrapText="1"/>
    </xf>
    <xf numFmtId="0" fontId="8" fillId="0" borderId="59" xfId="1" applyNumberFormat="1" applyFont="1" applyBorder="1" applyAlignment="1">
      <alignment horizontal="left" vertical="center" wrapText="1"/>
    </xf>
    <xf numFmtId="10" fontId="8" fillId="0" borderId="11" xfId="2" applyNumberFormat="1" applyFont="1" applyBorder="1" applyAlignment="1">
      <alignment horizontal="center" vertical="center" wrapText="1"/>
    </xf>
    <xf numFmtId="0" fontId="8" fillId="0" borderId="34" xfId="0" applyFont="1" applyBorder="1" applyAlignment="1">
      <alignment horizontal="center" vertical="center" wrapText="1"/>
    </xf>
    <xf numFmtId="0" fontId="8" fillId="0" borderId="59" xfId="0" applyFont="1" applyBorder="1" applyAlignment="1">
      <alignment vertical="center" wrapText="1"/>
    </xf>
    <xf numFmtId="0" fontId="8" fillId="4" borderId="18" xfId="0" applyFont="1" applyFill="1" applyBorder="1" applyAlignment="1">
      <alignment vertical="center" wrapText="1"/>
    </xf>
    <xf numFmtId="0" fontId="15" fillId="12" borderId="38" xfId="0" applyFont="1" applyFill="1" applyBorder="1" applyAlignment="1">
      <alignment horizontal="left" vertical="center" wrapText="1"/>
    </xf>
    <xf numFmtId="0" fontId="8" fillId="4" borderId="23" xfId="0" applyFont="1" applyFill="1" applyBorder="1" applyAlignment="1">
      <alignment horizontal="justify" vertical="center"/>
    </xf>
    <xf numFmtId="0" fontId="8" fillId="4" borderId="38" xfId="0" applyFont="1" applyFill="1" applyBorder="1" applyAlignment="1">
      <alignment horizontal="justify" vertical="center"/>
    </xf>
    <xf numFmtId="0" fontId="8" fillId="4" borderId="9" xfId="0" applyFont="1" applyFill="1" applyBorder="1" applyAlignment="1">
      <alignment horizontal="justify" vertical="center" wrapText="1"/>
    </xf>
    <xf numFmtId="0" fontId="8" fillId="4" borderId="23" xfId="0" applyFont="1" applyFill="1" applyBorder="1" applyAlignment="1">
      <alignment horizontal="justify" vertical="center" wrapText="1"/>
    </xf>
    <xf numFmtId="49" fontId="8" fillId="0" borderId="38" xfId="0" applyNumberFormat="1" applyFont="1" applyBorder="1" applyAlignment="1">
      <alignment horizontal="left" vertical="center" wrapText="1"/>
    </xf>
    <xf numFmtId="0" fontId="8" fillId="4" borderId="11" xfId="0" applyFont="1" applyFill="1" applyBorder="1" applyAlignment="1">
      <alignment horizontal="justify" vertical="center"/>
    </xf>
    <xf numFmtId="9" fontId="11" fillId="10" borderId="34" xfId="7" applyNumberFormat="1" applyFont="1" applyFill="1" applyBorder="1" applyAlignment="1" applyProtection="1">
      <alignment horizontal="center" vertical="center"/>
      <protection locked="0"/>
    </xf>
    <xf numFmtId="9" fontId="6" fillId="10" borderId="34" xfId="7" applyNumberFormat="1" applyFont="1" applyFill="1" applyBorder="1" applyAlignment="1" applyProtection="1">
      <alignment vertical="center"/>
      <protection locked="0"/>
    </xf>
    <xf numFmtId="9" fontId="11" fillId="10" borderId="34" xfId="2" applyFont="1" applyFill="1" applyBorder="1" applyAlignment="1" applyProtection="1">
      <alignment horizontal="center" vertical="center"/>
      <protection locked="0"/>
    </xf>
    <xf numFmtId="9" fontId="11" fillId="10" borderId="28" xfId="7" applyNumberFormat="1" applyFont="1" applyFill="1" applyBorder="1" applyAlignment="1" applyProtection="1">
      <alignment horizontal="center" vertical="center"/>
      <protection locked="0"/>
    </xf>
    <xf numFmtId="0" fontId="8" fillId="4" borderId="30" xfId="0" applyFont="1" applyFill="1" applyBorder="1" applyAlignment="1">
      <alignment vertical="top" wrapText="1"/>
    </xf>
    <xf numFmtId="0" fontId="8" fillId="4" borderId="31" xfId="0" applyFont="1" applyFill="1" applyBorder="1" applyAlignment="1">
      <alignment horizontal="left" vertical="center"/>
    </xf>
    <xf numFmtId="0" fontId="0" fillId="0" borderId="1" xfId="0" applyBorder="1" applyAlignment="1">
      <alignment horizontal="center" vertical="center" wrapText="1"/>
    </xf>
    <xf numFmtId="0" fontId="0" fillId="0" borderId="26" xfId="0" applyBorder="1" applyAlignment="1">
      <alignment horizontal="left"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4" fillId="6" borderId="71" xfId="0" applyFont="1" applyFill="1" applyBorder="1" applyAlignment="1">
      <alignment horizontal="center" vertical="center" wrapText="1"/>
    </xf>
    <xf numFmtId="0" fontId="14" fillId="14" borderId="72" xfId="0" applyFont="1" applyFill="1" applyBorder="1" applyAlignment="1">
      <alignment horizontal="center" vertical="center" wrapText="1"/>
    </xf>
    <xf numFmtId="0" fontId="14" fillId="10" borderId="72"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11" borderId="73" xfId="0" applyFont="1" applyFill="1" applyBorder="1" applyAlignment="1">
      <alignment horizontal="center" vertical="center" wrapText="1"/>
    </xf>
    <xf numFmtId="0" fontId="0" fillId="11" borderId="25" xfId="0" applyFill="1" applyBorder="1" applyAlignment="1">
      <alignment horizontal="center" vertical="center" wrapText="1"/>
    </xf>
    <xf numFmtId="0" fontId="0" fillId="11" borderId="59" xfId="0" applyFill="1" applyBorder="1" applyAlignment="1">
      <alignment horizontal="center" vertical="center" wrapText="1"/>
    </xf>
    <xf numFmtId="0" fontId="0" fillId="11" borderId="34" xfId="0" applyFill="1" applyBorder="1" applyAlignment="1">
      <alignment horizontal="center" vertical="center" wrapText="1"/>
    </xf>
    <xf numFmtId="0" fontId="0" fillId="15" borderId="32" xfId="0" applyFill="1" applyBorder="1" applyAlignment="1">
      <alignment horizontal="center" vertical="center" wrapText="1"/>
    </xf>
    <xf numFmtId="0" fontId="0" fillId="0" borderId="9" xfId="0" applyBorder="1" applyAlignment="1">
      <alignment horizontal="left" vertical="center" wrapText="1"/>
    </xf>
    <xf numFmtId="9" fontId="6" fillId="6" borderId="38" xfId="7" applyNumberFormat="1" applyFont="1" applyFill="1" applyBorder="1" applyAlignment="1" applyProtection="1">
      <alignment horizontal="center" vertical="center"/>
      <protection locked="0"/>
    </xf>
    <xf numFmtId="0" fontId="8" fillId="0" borderId="31" xfId="0" applyFont="1" applyBorder="1" applyAlignment="1">
      <alignment vertical="center" wrapText="1"/>
    </xf>
    <xf numFmtId="0" fontId="8" fillId="0" borderId="31" xfId="0" applyFont="1" applyBorder="1" applyAlignment="1">
      <alignment horizontal="left" vertical="center" wrapText="1"/>
    </xf>
    <xf numFmtId="9" fontId="6" fillId="10" borderId="7" xfId="7" applyNumberFormat="1" applyFont="1" applyFill="1" applyBorder="1" applyAlignment="1" applyProtection="1">
      <alignment horizontal="center" vertical="center"/>
      <protection locked="0"/>
    </xf>
    <xf numFmtId="9" fontId="6" fillId="11" borderId="7" xfId="7" applyNumberFormat="1" applyFont="1" applyFill="1" applyBorder="1" applyAlignment="1" applyProtection="1">
      <alignment horizontal="center" vertical="center"/>
      <protection locked="0"/>
    </xf>
    <xf numFmtId="9" fontId="11" fillId="10" borderId="1" xfId="7" applyNumberFormat="1" applyFont="1" applyFill="1" applyBorder="1" applyAlignment="1" applyProtection="1">
      <alignment horizontal="center" vertical="center"/>
      <protection locked="0"/>
    </xf>
    <xf numFmtId="9" fontId="11" fillId="11" borderId="7" xfId="7" applyNumberFormat="1" applyFont="1" applyFill="1" applyBorder="1" applyAlignment="1" applyProtection="1">
      <alignment horizontal="center" vertical="center"/>
      <protection locked="0"/>
    </xf>
    <xf numFmtId="9" fontId="11" fillId="11" borderId="1" xfId="7" applyNumberFormat="1" applyFont="1" applyFill="1" applyBorder="1" applyAlignment="1" applyProtection="1">
      <alignment horizontal="center" vertical="center"/>
      <protection locked="0"/>
    </xf>
    <xf numFmtId="9" fontId="6" fillId="6" borderId="1" xfId="7" applyNumberFormat="1" applyFont="1" applyFill="1" applyBorder="1" applyAlignment="1" applyProtection="1">
      <alignment horizontal="center" vertical="center"/>
      <protection locked="0"/>
    </xf>
    <xf numFmtId="9" fontId="11" fillId="11" borderId="17" xfId="7" applyNumberFormat="1" applyFont="1" applyFill="1" applyBorder="1" applyAlignment="1" applyProtection="1">
      <alignment horizontal="center" vertical="center"/>
      <protection locked="0"/>
    </xf>
    <xf numFmtId="9" fontId="6" fillId="6" borderId="11" xfId="7" applyNumberFormat="1" applyFont="1" applyFill="1" applyBorder="1" applyAlignment="1" applyProtection="1">
      <alignment horizontal="center" vertical="center"/>
      <protection locked="0"/>
    </xf>
    <xf numFmtId="9" fontId="11" fillId="10" borderId="10" xfId="7" applyNumberFormat="1" applyFont="1" applyFill="1" applyBorder="1" applyAlignment="1" applyProtection="1">
      <alignment horizontal="center" vertical="center"/>
      <protection locked="0"/>
    </xf>
    <xf numFmtId="9" fontId="11" fillId="6" borderId="10" xfId="7" applyNumberFormat="1" applyFont="1" applyFill="1" applyBorder="1" applyAlignment="1" applyProtection="1">
      <alignment horizontal="center" vertical="center"/>
      <protection locked="0"/>
    </xf>
    <xf numFmtId="9" fontId="6" fillId="11" borderId="34" xfId="7" applyNumberFormat="1" applyFont="1" applyFill="1" applyBorder="1" applyAlignment="1" applyProtection="1">
      <alignment horizontal="center" vertical="center"/>
      <protection locked="0"/>
    </xf>
    <xf numFmtId="9" fontId="11" fillId="0" borderId="10" xfId="7" applyNumberFormat="1" applyFont="1" applyBorder="1" applyAlignment="1" applyProtection="1">
      <alignment horizontal="center" vertical="center"/>
      <protection locked="0"/>
    </xf>
    <xf numFmtId="9" fontId="11" fillId="10" borderId="18" xfId="7" applyNumberFormat="1" applyFont="1" applyFill="1" applyBorder="1" applyAlignment="1" applyProtection="1">
      <alignment horizontal="center" vertical="center"/>
      <protection locked="0"/>
    </xf>
    <xf numFmtId="0" fontId="8" fillId="0" borderId="29" xfId="0" applyFont="1" applyBorder="1" applyAlignment="1">
      <alignment horizontal="left" vertical="center" wrapText="1"/>
    </xf>
    <xf numFmtId="0" fontId="8" fillId="0" borderId="33" xfId="0" applyFont="1" applyBorder="1" applyAlignment="1">
      <alignment horizontal="left" vertical="center" wrapText="1"/>
    </xf>
    <xf numFmtId="0" fontId="8" fillId="0" borderId="13" xfId="0" applyFont="1" applyBorder="1" applyAlignment="1">
      <alignment vertical="center" wrapText="1"/>
    </xf>
    <xf numFmtId="0" fontId="8" fillId="0" borderId="24" xfId="0" applyFont="1" applyBorder="1" applyAlignment="1">
      <alignment vertical="center" wrapText="1"/>
    </xf>
    <xf numFmtId="0" fontId="8" fillId="0" borderId="31" xfId="0" applyFont="1" applyBorder="1" applyAlignment="1">
      <alignment horizontal="left" vertical="center"/>
    </xf>
    <xf numFmtId="0" fontId="8" fillId="4" borderId="13" xfId="0" quotePrefix="1" applyFont="1" applyFill="1" applyBorder="1" applyAlignment="1">
      <alignment horizontal="justify" vertical="center" wrapText="1"/>
    </xf>
    <xf numFmtId="0" fontId="8" fillId="0" borderId="30" xfId="0" applyFont="1" applyBorder="1" applyAlignment="1">
      <alignment horizontal="left" vertical="center" wrapText="1"/>
    </xf>
    <xf numFmtId="0" fontId="8" fillId="4" borderId="13" xfId="0" applyFont="1" applyFill="1" applyBorder="1" applyAlignment="1">
      <alignment horizontal="left" vertical="center" wrapText="1"/>
    </xf>
    <xf numFmtId="0" fontId="8" fillId="0" borderId="30" xfId="0" applyFont="1" applyBorder="1" applyAlignment="1">
      <alignment vertical="center" wrapText="1"/>
    </xf>
    <xf numFmtId="0" fontId="8" fillId="4" borderId="24" xfId="0" applyFont="1" applyFill="1" applyBorder="1" applyAlignment="1">
      <alignment horizontal="justify" vertical="center"/>
    </xf>
    <xf numFmtId="0" fontId="8" fillId="4" borderId="13" xfId="0" applyFont="1" applyFill="1" applyBorder="1" applyAlignment="1">
      <alignment horizontal="justify" vertical="center"/>
    </xf>
    <xf numFmtId="0" fontId="11" fillId="4" borderId="24" xfId="0" applyFont="1" applyFill="1" applyBorder="1" applyAlignment="1">
      <alignment horizontal="left" vertical="center" wrapText="1"/>
    </xf>
    <xf numFmtId="0" fontId="8" fillId="4" borderId="53" xfId="0" applyFont="1" applyFill="1" applyBorder="1" applyAlignment="1">
      <alignment horizontal="justify" vertical="center" wrapText="1"/>
    </xf>
    <xf numFmtId="0" fontId="11" fillId="0" borderId="24" xfId="0" applyFont="1" applyBorder="1" applyAlignment="1">
      <alignment horizontal="left" vertical="center" wrapText="1"/>
    </xf>
    <xf numFmtId="0" fontId="8" fillId="4" borderId="45" xfId="0" applyFont="1" applyFill="1" applyBorder="1" applyAlignment="1">
      <alignment horizontal="justify" vertical="center" wrapText="1"/>
    </xf>
    <xf numFmtId="0" fontId="8" fillId="4" borderId="24" xfId="0" applyFont="1" applyFill="1" applyBorder="1" applyAlignment="1">
      <alignment horizontal="left" vertical="center" wrapText="1"/>
    </xf>
    <xf numFmtId="0" fontId="11" fillId="0" borderId="31" xfId="0" applyFont="1" applyBorder="1" applyAlignment="1">
      <alignment horizontal="left" vertical="center" wrapText="1"/>
    </xf>
    <xf numFmtId="0" fontId="8" fillId="4" borderId="33" xfId="0" applyFont="1" applyFill="1" applyBorder="1" applyAlignment="1">
      <alignment horizontal="justify" vertical="center"/>
    </xf>
    <xf numFmtId="0" fontId="8" fillId="4" borderId="13" xfId="0" quotePrefix="1"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17" borderId="2" xfId="0" applyFont="1" applyFill="1" applyBorder="1" applyAlignment="1">
      <alignment horizontal="center" vertical="center" wrapText="1"/>
    </xf>
    <xf numFmtId="9" fontId="9" fillId="17" borderId="2" xfId="2"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3" xfId="0" applyFont="1" applyFill="1" applyBorder="1" applyAlignment="1">
      <alignment horizontal="center" vertical="center" wrapText="1"/>
    </xf>
    <xf numFmtId="9" fontId="9" fillId="17" borderId="2" xfId="2" applyFont="1" applyFill="1" applyBorder="1" applyAlignment="1">
      <alignment horizontal="center" vertical="center"/>
    </xf>
    <xf numFmtId="172" fontId="8" fillId="4" borderId="19" xfId="1" applyNumberFormat="1" applyFont="1" applyFill="1" applyBorder="1" applyAlignment="1">
      <alignment horizontal="center" vertical="center"/>
    </xf>
    <xf numFmtId="172" fontId="8" fillId="4" borderId="1" xfId="1" applyNumberFormat="1" applyFont="1" applyFill="1" applyBorder="1" applyAlignment="1">
      <alignment horizontal="center" vertical="center"/>
    </xf>
    <xf numFmtId="172" fontId="8" fillId="4" borderId="22" xfId="1" applyNumberFormat="1" applyFont="1" applyFill="1" applyBorder="1" applyAlignment="1">
      <alignment horizontal="center" vertical="center"/>
    </xf>
    <xf numFmtId="172" fontId="8" fillId="4" borderId="6" xfId="1" applyNumberFormat="1" applyFont="1" applyFill="1" applyBorder="1" applyAlignment="1">
      <alignment horizontal="center" vertical="center"/>
    </xf>
    <xf numFmtId="172" fontId="8" fillId="4" borderId="16" xfId="1" applyNumberFormat="1" applyFont="1" applyFill="1" applyBorder="1" applyAlignment="1">
      <alignment horizontal="center" vertical="center"/>
    </xf>
    <xf numFmtId="172" fontId="8" fillId="4" borderId="17" xfId="1" applyNumberFormat="1" applyFont="1" applyFill="1" applyBorder="1" applyAlignment="1">
      <alignment horizontal="center" vertical="center"/>
    </xf>
    <xf numFmtId="172" fontId="8" fillId="4" borderId="1" xfId="1" applyNumberFormat="1" applyFont="1" applyFill="1" applyBorder="1" applyAlignment="1">
      <alignment horizontal="center" vertical="center" wrapText="1"/>
    </xf>
    <xf numFmtId="172" fontId="8" fillId="4" borderId="19" xfId="1" applyNumberFormat="1" applyFont="1" applyFill="1" applyBorder="1" applyAlignment="1">
      <alignment horizontal="center" vertical="center" wrapText="1"/>
    </xf>
    <xf numFmtId="172" fontId="8" fillId="4" borderId="26" xfId="1" applyNumberFormat="1" applyFont="1" applyFill="1" applyBorder="1" applyAlignment="1">
      <alignment horizontal="center" vertical="center"/>
    </xf>
    <xf numFmtId="172" fontId="8" fillId="4" borderId="12" xfId="1" applyNumberFormat="1" applyFont="1" applyFill="1" applyBorder="1" applyAlignment="1">
      <alignment horizontal="center" vertical="center"/>
    </xf>
    <xf numFmtId="173" fontId="8" fillId="4" borderId="36" xfId="4" applyNumberFormat="1" applyFont="1" applyFill="1" applyBorder="1" applyAlignment="1">
      <alignment horizontal="center" vertical="center" wrapText="1"/>
    </xf>
    <xf numFmtId="173" fontId="8" fillId="4" borderId="17" xfId="4" applyNumberFormat="1" applyFont="1" applyFill="1" applyBorder="1" applyAlignment="1">
      <alignment horizontal="center" vertical="center" wrapText="1"/>
    </xf>
    <xf numFmtId="173" fontId="8" fillId="4" borderId="23" xfId="4" applyNumberFormat="1" applyFont="1" applyFill="1" applyBorder="1" applyAlignment="1">
      <alignment horizontal="center" vertical="center" wrapText="1"/>
    </xf>
    <xf numFmtId="173" fontId="8" fillId="4" borderId="1" xfId="4" applyNumberFormat="1" applyFont="1" applyFill="1" applyBorder="1" applyAlignment="1">
      <alignment horizontal="center" vertical="center" wrapText="1"/>
    </xf>
    <xf numFmtId="173" fontId="8" fillId="4" borderId="23" xfId="4" applyNumberFormat="1" applyFont="1" applyFill="1" applyBorder="1" applyAlignment="1">
      <alignment horizontal="center" vertical="center"/>
    </xf>
    <xf numFmtId="173" fontId="8" fillId="4" borderId="1" xfId="4" applyNumberFormat="1" applyFont="1" applyFill="1" applyBorder="1" applyAlignment="1">
      <alignment horizontal="center" vertical="center"/>
    </xf>
    <xf numFmtId="173" fontId="8" fillId="4" borderId="27" xfId="4" applyNumberFormat="1" applyFont="1" applyFill="1" applyBorder="1" applyAlignment="1">
      <alignment horizontal="center" vertical="center"/>
    </xf>
    <xf numFmtId="173" fontId="8" fillId="4" borderId="12" xfId="4" applyNumberFormat="1" applyFont="1" applyFill="1" applyBorder="1" applyAlignment="1">
      <alignment horizontal="center" vertical="center"/>
    </xf>
    <xf numFmtId="9" fontId="8" fillId="16" borderId="38" xfId="2" applyFont="1" applyFill="1" applyBorder="1" applyAlignment="1">
      <alignment horizontal="center" vertical="center" wrapText="1"/>
    </xf>
    <xf numFmtId="172" fontId="13" fillId="4" borderId="16" xfId="1" applyNumberFormat="1" applyFont="1" applyFill="1" applyBorder="1" applyAlignment="1">
      <alignment horizontal="center" vertical="center"/>
    </xf>
    <xf numFmtId="172" fontId="13" fillId="4" borderId="17" xfId="1" applyNumberFormat="1" applyFont="1" applyFill="1" applyBorder="1" applyAlignment="1">
      <alignment horizontal="center" vertical="center"/>
    </xf>
    <xf numFmtId="172" fontId="13" fillId="4" borderId="19" xfId="1" applyNumberFormat="1" applyFont="1" applyFill="1" applyBorder="1" applyAlignment="1">
      <alignment horizontal="center" vertical="center"/>
    </xf>
    <xf numFmtId="172" fontId="13" fillId="4" borderId="1" xfId="1" applyNumberFormat="1" applyFont="1" applyFill="1" applyBorder="1" applyAlignment="1">
      <alignment horizontal="center" vertical="center"/>
    </xf>
    <xf numFmtId="173" fontId="13" fillId="4" borderId="36" xfId="4" applyNumberFormat="1" applyFont="1" applyFill="1" applyBorder="1" applyAlignment="1">
      <alignment horizontal="center" vertical="center" wrapText="1"/>
    </xf>
    <xf numFmtId="173" fontId="13" fillId="4" borderId="17" xfId="4" applyNumberFormat="1" applyFont="1" applyFill="1" applyBorder="1" applyAlignment="1">
      <alignment horizontal="center" vertical="center" wrapText="1"/>
    </xf>
    <xf numFmtId="173" fontId="13" fillId="4" borderId="23" xfId="4" applyNumberFormat="1" applyFont="1" applyFill="1" applyBorder="1" applyAlignment="1">
      <alignment horizontal="center" vertical="center" wrapText="1"/>
    </xf>
    <xf numFmtId="173" fontId="13" fillId="4" borderId="1" xfId="4" applyNumberFormat="1" applyFont="1" applyFill="1" applyBorder="1" applyAlignment="1">
      <alignment horizontal="center" vertical="center" wrapText="1"/>
    </xf>
    <xf numFmtId="9" fontId="0" fillId="0" borderId="0" xfId="2" applyFont="1" applyAlignment="1">
      <alignment horizontal="center" vertical="center" wrapText="1"/>
    </xf>
    <xf numFmtId="0" fontId="8" fillId="4" borderId="29" xfId="0" quotePrefix="1" applyFont="1" applyFill="1" applyBorder="1" applyAlignment="1">
      <alignment horizontal="justify" vertical="center" wrapText="1"/>
    </xf>
    <xf numFmtId="0" fontId="15" fillId="4" borderId="30" xfId="0" applyFont="1" applyFill="1" applyBorder="1" applyAlignment="1">
      <alignment horizontal="justify" vertical="center" wrapText="1"/>
    </xf>
    <xf numFmtId="49" fontId="8" fillId="4" borderId="19" xfId="0" applyNumberFormat="1" applyFont="1" applyFill="1" applyBorder="1" applyAlignment="1">
      <alignment horizontal="left"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5" xfId="0" applyFont="1" applyBorder="1" applyAlignment="1">
      <alignment horizontal="center" vertical="center" wrapText="1"/>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49" fontId="8" fillId="0" borderId="37" xfId="0" applyNumberFormat="1" applyFont="1" applyBorder="1" applyAlignment="1">
      <alignment horizontal="left" vertical="center" wrapText="1"/>
    </xf>
    <xf numFmtId="49" fontId="8" fillId="0" borderId="39" xfId="0" applyNumberFormat="1"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4" borderId="37"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22" xfId="0" applyFont="1" applyFill="1" applyBorder="1" applyAlignment="1">
      <alignment horizontal="center" vertical="center" wrapText="1"/>
    </xf>
    <xf numFmtId="37" fontId="8" fillId="0" borderId="37" xfId="1" applyNumberFormat="1" applyFont="1" applyBorder="1" applyAlignment="1">
      <alignment horizontal="left" vertical="center" wrapText="1"/>
    </xf>
    <xf numFmtId="37" fontId="8" fillId="0" borderId="22" xfId="1" applyNumberFormat="1" applyFont="1" applyBorder="1" applyAlignment="1">
      <alignment horizontal="left" vertical="center" wrapText="1"/>
    </xf>
    <xf numFmtId="0" fontId="8" fillId="4" borderId="7"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49" fontId="8" fillId="0" borderId="22" xfId="0" applyNumberFormat="1" applyFont="1" applyBorder="1" applyAlignment="1">
      <alignment horizontal="left" vertical="center" wrapText="1"/>
    </xf>
    <xf numFmtId="49" fontId="8" fillId="0" borderId="59"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9" fontId="8" fillId="0" borderId="59"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34" xfId="2" applyFont="1" applyBorder="1" applyAlignment="1">
      <alignment horizontal="center" vertical="center" wrapText="1"/>
    </xf>
    <xf numFmtId="9" fontId="8" fillId="0" borderId="62" xfId="2" applyFont="1" applyBorder="1" applyAlignment="1">
      <alignment horizontal="center" vertical="center" wrapText="1"/>
    </xf>
    <xf numFmtId="9" fontId="8" fillId="0" borderId="25" xfId="2" applyFont="1" applyBorder="1" applyAlignment="1">
      <alignment horizontal="center" vertical="center" wrapText="1"/>
    </xf>
    <xf numFmtId="9" fontId="8" fillId="0" borderId="7" xfId="2" applyFont="1" applyBorder="1" applyAlignment="1">
      <alignment horizontal="center" vertical="center"/>
    </xf>
    <xf numFmtId="9" fontId="8" fillId="0" borderId="8" xfId="2" applyFont="1" applyBorder="1" applyAlignment="1">
      <alignment horizontal="center" vertical="center"/>
    </xf>
    <xf numFmtId="9" fontId="8" fillId="0" borderId="6" xfId="2" applyFont="1" applyBorder="1" applyAlignment="1">
      <alignment horizontal="center" vertical="center"/>
    </xf>
    <xf numFmtId="37" fontId="8" fillId="0" borderId="1" xfId="1" applyNumberFormat="1"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Border="1" applyAlignment="1">
      <alignment horizontal="left" vertical="center" wrapText="1"/>
    </xf>
    <xf numFmtId="37" fontId="8" fillId="0" borderId="59" xfId="1" applyNumberFormat="1"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4" borderId="19" xfId="0" applyFont="1" applyFill="1" applyBorder="1" applyAlignment="1">
      <alignment horizontal="left" vertical="center" wrapText="1"/>
    </xf>
    <xf numFmtId="0" fontId="8" fillId="0" borderId="3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2" xfId="0" applyFont="1" applyBorder="1" applyAlignment="1">
      <alignment horizontal="center" vertical="center" wrapText="1"/>
    </xf>
    <xf numFmtId="0" fontId="8" fillId="4" borderId="55"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49" fontId="8" fillId="0" borderId="34"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14" xfId="0" applyFont="1" applyFill="1" applyBorder="1" applyAlignment="1">
      <alignment horizontal="center" vertical="center"/>
    </xf>
    <xf numFmtId="0" fontId="9" fillId="17" borderId="15"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4"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54"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13" xfId="0" applyFont="1" applyFill="1" applyBorder="1" applyAlignment="1">
      <alignment horizontal="center" vertical="center"/>
    </xf>
    <xf numFmtId="49" fontId="12" fillId="0" borderId="55"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8" fillId="4" borderId="54" xfId="0" applyFont="1" applyFill="1" applyBorder="1" applyAlignment="1">
      <alignment horizontal="center" vertical="center" wrapText="1"/>
    </xf>
    <xf numFmtId="0" fontId="8" fillId="4" borderId="23" xfId="0" applyFont="1" applyFill="1" applyBorder="1" applyAlignment="1">
      <alignment horizontal="center" vertical="center"/>
    </xf>
    <xf numFmtId="9" fontId="8" fillId="0" borderId="37"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0" fontId="9" fillId="13" borderId="3"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3" borderId="14" xfId="0" applyFont="1" applyFill="1" applyBorder="1" applyAlignment="1">
      <alignment horizontal="center" vertical="center"/>
    </xf>
    <xf numFmtId="0" fontId="9" fillId="13" borderId="15"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13" borderId="14"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9" fontId="8" fillId="0" borderId="56" xfId="0" applyNumberFormat="1" applyFont="1" applyBorder="1" applyAlignment="1">
      <alignment horizontal="center" vertical="center" wrapText="1"/>
    </xf>
    <xf numFmtId="9" fontId="8" fillId="0" borderId="57" xfId="0" applyNumberFormat="1" applyFont="1" applyBorder="1" applyAlignment="1">
      <alignment horizontal="center" vertical="center" wrapText="1"/>
    </xf>
    <xf numFmtId="9" fontId="8" fillId="0" borderId="58"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8" fillId="0" borderId="55"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9" fontId="8" fillId="0" borderId="54" xfId="0" applyNumberFormat="1" applyFont="1" applyBorder="1" applyAlignment="1">
      <alignment horizontal="center" vertical="center" wrapText="1"/>
    </xf>
    <xf numFmtId="9" fontId="8" fillId="0" borderId="55" xfId="0" applyNumberFormat="1" applyFont="1" applyBorder="1" applyAlignment="1">
      <alignment horizontal="center" vertical="center" wrapText="1"/>
    </xf>
    <xf numFmtId="9" fontId="8" fillId="0" borderId="13" xfId="0" applyNumberFormat="1" applyFont="1" applyBorder="1" applyAlignment="1">
      <alignment horizontal="center" vertical="center" wrapText="1"/>
    </xf>
    <xf numFmtId="172" fontId="8" fillId="4" borderId="54" xfId="1" applyNumberFormat="1" applyFont="1" applyFill="1" applyBorder="1" applyAlignment="1">
      <alignment horizontal="center" vertical="center" wrapText="1"/>
    </xf>
    <xf numFmtId="172" fontId="8" fillId="4" borderId="23" xfId="1"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4" borderId="37"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6" xfId="0" applyFont="1" applyFill="1" applyBorder="1" applyAlignment="1">
      <alignment horizontal="center" vertical="center"/>
    </xf>
    <xf numFmtId="9" fontId="6" fillId="10" borderId="38" xfId="2" applyFont="1" applyFill="1" applyBorder="1" applyAlignment="1" applyProtection="1">
      <alignment horizontal="center" vertical="center"/>
      <protection locked="0"/>
    </xf>
    <xf numFmtId="9" fontId="6" fillId="10" borderId="9" xfId="2" applyFont="1" applyFill="1" applyBorder="1" applyAlignment="1" applyProtection="1">
      <alignment horizontal="center" vertical="center"/>
      <protection locked="0"/>
    </xf>
    <xf numFmtId="169" fontId="8" fillId="4" borderId="37" xfId="4" applyNumberFormat="1" applyFont="1" applyFill="1" applyBorder="1" applyAlignment="1">
      <alignment horizontal="center" vertical="center"/>
    </xf>
    <xf numFmtId="169" fontId="8" fillId="4" borderId="22" xfId="4" applyNumberFormat="1" applyFont="1" applyFill="1" applyBorder="1" applyAlignment="1">
      <alignment horizontal="center" vertical="center"/>
    </xf>
    <xf numFmtId="169" fontId="8" fillId="4" borderId="7" xfId="4" applyNumberFormat="1" applyFont="1" applyFill="1" applyBorder="1" applyAlignment="1">
      <alignment horizontal="center" vertical="center"/>
    </xf>
    <xf numFmtId="169" fontId="8" fillId="4" borderId="6" xfId="4" applyNumberFormat="1" applyFont="1" applyFill="1" applyBorder="1" applyAlignment="1">
      <alignment horizontal="center" vertical="center"/>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9" xfId="0" applyFont="1" applyFill="1" applyBorder="1" applyAlignment="1">
      <alignment horizontal="center" vertical="center"/>
    </xf>
    <xf numFmtId="0" fontId="8" fillId="4" borderId="8" xfId="0" applyFont="1" applyFill="1" applyBorder="1" applyAlignment="1">
      <alignment horizontal="center" vertical="center"/>
    </xf>
    <xf numFmtId="9" fontId="6" fillId="10" borderId="40" xfId="2" applyFont="1" applyFill="1" applyBorder="1" applyAlignment="1" applyProtection="1">
      <alignment horizontal="center" vertical="center"/>
      <protection locked="0"/>
    </xf>
    <xf numFmtId="169" fontId="8" fillId="4" borderId="39" xfId="4" applyNumberFormat="1" applyFont="1" applyFill="1" applyBorder="1" applyAlignment="1">
      <alignment horizontal="center" vertical="center"/>
    </xf>
    <xf numFmtId="169" fontId="8" fillId="4" borderId="8" xfId="4" applyNumberFormat="1" applyFont="1" applyFill="1" applyBorder="1" applyAlignment="1">
      <alignment horizontal="center" vertical="center"/>
    </xf>
    <xf numFmtId="0" fontId="8" fillId="4" borderId="35" xfId="0" applyFont="1" applyFill="1" applyBorder="1" applyAlignment="1">
      <alignment horizontal="left" vertical="center" wrapText="1"/>
    </xf>
    <xf numFmtId="9" fontId="6" fillId="11" borderId="38" xfId="2" applyFont="1" applyFill="1" applyBorder="1" applyAlignment="1" applyProtection="1">
      <alignment horizontal="center" vertical="center"/>
      <protection locked="0"/>
    </xf>
    <xf numFmtId="9" fontId="6" fillId="11" borderId="40" xfId="2" applyFont="1" applyFill="1" applyBorder="1" applyAlignment="1" applyProtection="1">
      <alignment horizontal="center" vertical="center"/>
      <protection locked="0"/>
    </xf>
    <xf numFmtId="9" fontId="6" fillId="11" borderId="9" xfId="2" applyFont="1" applyFill="1" applyBorder="1" applyAlignment="1" applyProtection="1">
      <alignment horizontal="center" vertical="center"/>
      <protection locked="0"/>
    </xf>
    <xf numFmtId="0" fontId="9" fillId="13" borderId="35" xfId="0" applyFont="1" applyFill="1" applyBorder="1" applyAlignment="1">
      <alignment horizontal="center" vertical="center" wrapText="1"/>
    </xf>
    <xf numFmtId="169" fontId="8" fillId="4" borderId="37" xfId="4" applyNumberFormat="1" applyFont="1" applyFill="1" applyBorder="1" applyAlignment="1">
      <alignment horizontal="center" vertical="center" wrapText="1"/>
    </xf>
    <xf numFmtId="169" fontId="8" fillId="4" borderId="22" xfId="4" applyNumberFormat="1" applyFont="1" applyFill="1" applyBorder="1" applyAlignment="1">
      <alignment horizontal="center" vertical="center" wrapText="1"/>
    </xf>
    <xf numFmtId="169" fontId="8" fillId="4" borderId="7" xfId="4" applyNumberFormat="1" applyFont="1" applyFill="1" applyBorder="1" applyAlignment="1">
      <alignment horizontal="center" vertical="center" wrapText="1"/>
    </xf>
    <xf numFmtId="169" fontId="8" fillId="4" borderId="6" xfId="4" applyNumberFormat="1" applyFont="1" applyFill="1" applyBorder="1" applyAlignment="1">
      <alignment horizontal="center" vertical="center" wrapText="1"/>
    </xf>
    <xf numFmtId="9" fontId="6" fillId="10" borderId="34" xfId="2" applyFont="1" applyFill="1" applyBorder="1" applyAlignment="1" applyProtection="1">
      <alignment horizontal="center" vertical="center"/>
      <protection locked="0"/>
    </xf>
    <xf numFmtId="9" fontId="6" fillId="10" borderId="25" xfId="2" applyFont="1" applyFill="1" applyBorder="1" applyAlignment="1" applyProtection="1">
      <alignment horizontal="center" vertical="center"/>
      <protection locked="0"/>
    </xf>
    <xf numFmtId="9" fontId="6" fillId="11" borderId="7" xfId="7" applyNumberFormat="1" applyFont="1" applyFill="1" applyBorder="1" applyAlignment="1" applyProtection="1">
      <alignment horizontal="center" vertical="center"/>
      <protection locked="0"/>
    </xf>
    <xf numFmtId="9" fontId="6" fillId="11" borderId="6" xfId="7" applyNumberFormat="1" applyFont="1" applyFill="1" applyBorder="1" applyAlignment="1" applyProtection="1">
      <alignment horizontal="center" vertical="center"/>
      <protection locked="0"/>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9" fontId="6" fillId="11" borderId="38" xfId="7" applyNumberFormat="1" applyFont="1" applyFill="1" applyBorder="1" applyAlignment="1" applyProtection="1">
      <alignment horizontal="center" vertical="center"/>
      <protection locked="0"/>
    </xf>
    <xf numFmtId="9" fontId="6" fillId="11" borderId="9" xfId="7" applyNumberFormat="1" applyFont="1" applyFill="1" applyBorder="1" applyAlignment="1" applyProtection="1">
      <alignment horizontal="center" vertical="center"/>
      <protection locked="0"/>
    </xf>
    <xf numFmtId="167" fontId="8" fillId="0" borderId="7" xfId="4" applyNumberFormat="1" applyFont="1" applyBorder="1" applyAlignment="1">
      <alignment horizontal="center" vertical="center" wrapText="1"/>
    </xf>
    <xf numFmtId="167" fontId="8" fillId="0" borderId="6" xfId="4" applyNumberFormat="1" applyFont="1" applyBorder="1" applyAlignment="1">
      <alignment horizontal="center" vertical="center" wrapText="1"/>
    </xf>
    <xf numFmtId="0" fontId="8" fillId="4" borderId="3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0" borderId="35" xfId="0" applyFont="1" applyBorder="1" applyAlignment="1">
      <alignment horizontal="left" vertical="center" wrapText="1"/>
    </xf>
    <xf numFmtId="9" fontId="6" fillId="11" borderId="40" xfId="7" applyNumberFormat="1" applyFont="1" applyFill="1" applyBorder="1" applyAlignment="1" applyProtection="1">
      <alignment horizontal="center" vertical="center"/>
      <protection locked="0"/>
    </xf>
    <xf numFmtId="167" fontId="8" fillId="0" borderId="8" xfId="4" applyNumberFormat="1" applyFont="1" applyBorder="1" applyAlignment="1">
      <alignment horizontal="center" vertical="center" wrapText="1"/>
    </xf>
    <xf numFmtId="9" fontId="6" fillId="11" borderId="8" xfId="7" applyNumberFormat="1" applyFont="1" applyFill="1" applyBorder="1" applyAlignment="1" applyProtection="1">
      <alignment horizontal="center" vertical="center"/>
      <protection locked="0"/>
    </xf>
    <xf numFmtId="0" fontId="8" fillId="4" borderId="8"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40" xfId="0" applyFont="1" applyFill="1" applyBorder="1" applyAlignment="1">
      <alignment horizontal="left" vertical="center" wrapText="1"/>
    </xf>
    <xf numFmtId="9" fontId="6" fillId="10" borderId="38" xfId="7" applyNumberFormat="1" applyFont="1" applyFill="1" applyBorder="1" applyAlignment="1" applyProtection="1">
      <alignment horizontal="center" vertical="center"/>
      <protection locked="0"/>
    </xf>
    <xf numFmtId="9" fontId="6" fillId="10" borderId="40" xfId="7" applyNumberFormat="1" applyFont="1" applyFill="1" applyBorder="1" applyAlignment="1" applyProtection="1">
      <alignment horizontal="center" vertical="center"/>
      <protection locked="0"/>
    </xf>
    <xf numFmtId="9" fontId="6" fillId="10" borderId="9" xfId="7" applyNumberFormat="1" applyFont="1" applyFill="1" applyBorder="1" applyAlignment="1" applyProtection="1">
      <alignment horizontal="center" vertical="center"/>
      <protection locked="0"/>
    </xf>
    <xf numFmtId="167" fontId="8" fillId="4" borderId="7" xfId="0" applyNumberFormat="1" applyFont="1" applyFill="1" applyBorder="1" applyAlignment="1">
      <alignment horizontal="center" vertical="center" wrapText="1"/>
    </xf>
    <xf numFmtId="167" fontId="8" fillId="4" borderId="8" xfId="0" applyNumberFormat="1" applyFont="1" applyFill="1" applyBorder="1" applyAlignment="1">
      <alignment horizontal="center" vertical="center" wrapText="1"/>
    </xf>
    <xf numFmtId="167" fontId="8" fillId="4" borderId="6" xfId="0" applyNumberFormat="1" applyFont="1" applyFill="1" applyBorder="1" applyAlignment="1">
      <alignment horizontal="center" vertical="center" wrapText="1"/>
    </xf>
    <xf numFmtId="167" fontId="8" fillId="4" borderId="37" xfId="0" applyNumberFormat="1" applyFont="1" applyFill="1" applyBorder="1" applyAlignment="1">
      <alignment horizontal="center" vertical="center" wrapText="1"/>
    </xf>
    <xf numFmtId="167" fontId="8" fillId="4" borderId="39" xfId="0" applyNumberFormat="1" applyFont="1" applyFill="1" applyBorder="1" applyAlignment="1">
      <alignment horizontal="center" vertical="center" wrapText="1"/>
    </xf>
    <xf numFmtId="167" fontId="8" fillId="4" borderId="22" xfId="0" applyNumberFormat="1" applyFont="1" applyFill="1" applyBorder="1" applyAlignment="1">
      <alignment horizontal="center" vertical="center" wrapText="1"/>
    </xf>
    <xf numFmtId="0" fontId="8" fillId="0" borderId="16"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3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38" xfId="0" applyFont="1" applyBorder="1" applyAlignment="1">
      <alignment horizontal="left" vertical="center" wrapText="1"/>
    </xf>
    <xf numFmtId="0" fontId="8" fillId="0" borderId="9" xfId="0" applyFont="1" applyBorder="1" applyAlignment="1">
      <alignment horizontal="left" vertical="center" wrapText="1"/>
    </xf>
    <xf numFmtId="9" fontId="8" fillId="0" borderId="7" xfId="0" applyNumberFormat="1" applyFont="1" applyBorder="1" applyAlignment="1">
      <alignment horizontal="left" vertical="center" wrapText="1"/>
    </xf>
    <xf numFmtId="9" fontId="8" fillId="0" borderId="6" xfId="0" applyNumberFormat="1" applyFont="1" applyBorder="1" applyAlignment="1">
      <alignment horizontal="left" vertical="center" wrapText="1"/>
    </xf>
    <xf numFmtId="0" fontId="8" fillId="0" borderId="37" xfId="0" applyFont="1" applyBorder="1" applyAlignment="1">
      <alignment horizontal="left" vertical="center" wrapText="1"/>
    </xf>
    <xf numFmtId="0" fontId="8" fillId="0" borderId="22" xfId="0" applyFont="1" applyBorder="1" applyAlignment="1">
      <alignment horizontal="left" vertical="center" wrapText="1"/>
    </xf>
    <xf numFmtId="0" fontId="8" fillId="0" borderId="26" xfId="0" applyFont="1" applyBorder="1" applyAlignment="1">
      <alignment horizontal="justify" vertical="center" wrapText="1"/>
    </xf>
    <xf numFmtId="0" fontId="8" fillId="0" borderId="12" xfId="0" applyFont="1" applyBorder="1" applyAlignment="1">
      <alignment horizontal="justify" vertical="center" wrapText="1"/>
    </xf>
    <xf numFmtId="0" fontId="9" fillId="8" borderId="35" xfId="0" applyFont="1" applyFill="1" applyBorder="1" applyAlignment="1">
      <alignment horizontal="center" vertical="center" wrapText="1"/>
    </xf>
    <xf numFmtId="0" fontId="8" fillId="4" borderId="32" xfId="0" applyFont="1" applyFill="1" applyBorder="1" applyAlignment="1">
      <alignment horizontal="left" vertical="center"/>
    </xf>
    <xf numFmtId="9" fontId="6" fillId="10" borderId="7" xfId="7" applyNumberFormat="1" applyFont="1" applyFill="1" applyBorder="1" applyAlignment="1" applyProtection="1">
      <alignment horizontal="center" vertical="center"/>
      <protection locked="0"/>
    </xf>
    <xf numFmtId="9" fontId="6" fillId="10" borderId="6" xfId="7" applyNumberFormat="1" applyFont="1" applyFill="1" applyBorder="1" applyAlignment="1" applyProtection="1">
      <alignment horizontal="center" vertical="center"/>
      <protection locked="0"/>
    </xf>
    <xf numFmtId="9" fontId="8" fillId="0" borderId="47" xfId="0" applyNumberFormat="1" applyFont="1" applyBorder="1" applyAlignment="1">
      <alignment horizontal="center" vertical="center" wrapText="1"/>
    </xf>
    <xf numFmtId="9" fontId="8" fillId="0" borderId="48" xfId="0" applyNumberFormat="1" applyFont="1" applyBorder="1" applyAlignment="1">
      <alignment horizontal="center" vertical="center" wrapText="1"/>
    </xf>
    <xf numFmtId="9" fontId="8" fillId="0" borderId="45" xfId="0" applyNumberFormat="1" applyFont="1" applyBorder="1" applyAlignment="1">
      <alignment horizontal="center" vertical="center" wrapText="1"/>
    </xf>
    <xf numFmtId="9" fontId="8" fillId="0" borderId="49" xfId="0" applyNumberFormat="1" applyFont="1" applyBorder="1" applyAlignment="1">
      <alignment horizontal="center" vertical="center" wrapText="1"/>
    </xf>
    <xf numFmtId="9" fontId="8" fillId="0" borderId="50" xfId="0" applyNumberFormat="1" applyFont="1" applyBorder="1" applyAlignment="1">
      <alignment horizontal="center" vertical="center" wrapText="1"/>
    </xf>
    <xf numFmtId="9" fontId="8" fillId="0" borderId="24" xfId="0" applyNumberFormat="1" applyFont="1" applyBorder="1" applyAlignment="1">
      <alignment horizontal="center" vertical="center" wrapText="1"/>
    </xf>
    <xf numFmtId="9" fontId="8" fillId="0" borderId="51" xfId="0" applyNumberFormat="1" applyFont="1" applyBorder="1" applyAlignment="1">
      <alignment horizontal="center" vertical="center" wrapText="1"/>
    </xf>
    <xf numFmtId="9" fontId="8" fillId="0" borderId="0" xfId="0" applyNumberFormat="1" applyFont="1" applyAlignment="1">
      <alignment horizontal="center" vertical="center" wrapText="1"/>
    </xf>
    <xf numFmtId="9" fontId="8" fillId="0" borderId="52" xfId="0" applyNumberFormat="1" applyFont="1" applyBorder="1" applyAlignment="1">
      <alignment horizontal="center" vertical="center" wrapText="1"/>
    </xf>
    <xf numFmtId="0" fontId="8" fillId="4" borderId="31" xfId="0" applyFont="1" applyFill="1" applyBorder="1" applyAlignment="1">
      <alignment horizontal="left" vertical="top" wrapText="1"/>
    </xf>
    <xf numFmtId="0" fontId="8" fillId="4" borderId="35" xfId="0" applyFont="1" applyFill="1" applyBorder="1" applyAlignment="1">
      <alignment horizontal="left" vertical="top" wrapText="1"/>
    </xf>
    <xf numFmtId="0" fontId="8" fillId="4" borderId="32" xfId="0" applyFont="1" applyFill="1" applyBorder="1" applyAlignment="1">
      <alignment horizontal="left" vertical="top" wrapText="1"/>
    </xf>
    <xf numFmtId="0" fontId="8" fillId="4" borderId="47"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24" xfId="0" applyFont="1" applyFill="1" applyBorder="1" applyAlignment="1">
      <alignment horizontal="center" vertical="center" wrapText="1"/>
    </xf>
    <xf numFmtId="172" fontId="8" fillId="4" borderId="37" xfId="1" applyNumberFormat="1" applyFont="1" applyFill="1" applyBorder="1" applyAlignment="1">
      <alignment horizontal="center" vertical="center"/>
    </xf>
    <xf numFmtId="172" fontId="8" fillId="4" borderId="22" xfId="1" applyNumberFormat="1" applyFont="1" applyFill="1" applyBorder="1" applyAlignment="1">
      <alignment horizontal="center" vertical="center"/>
    </xf>
    <xf numFmtId="172" fontId="8" fillId="4" borderId="7" xfId="1" applyNumberFormat="1" applyFont="1" applyFill="1" applyBorder="1" applyAlignment="1">
      <alignment horizontal="center" vertical="center"/>
    </xf>
    <xf numFmtId="172" fontId="8" fillId="4" borderId="6" xfId="1" applyNumberFormat="1" applyFont="1" applyFill="1" applyBorder="1" applyAlignment="1">
      <alignment horizontal="center" vertical="center"/>
    </xf>
    <xf numFmtId="173" fontId="8" fillId="4" borderId="37" xfId="4" applyNumberFormat="1" applyFont="1" applyFill="1" applyBorder="1" applyAlignment="1">
      <alignment horizontal="center" vertical="center" wrapText="1"/>
    </xf>
    <xf numFmtId="173" fontId="8" fillId="4" borderId="22" xfId="4" applyNumberFormat="1" applyFont="1" applyFill="1" applyBorder="1" applyAlignment="1">
      <alignment horizontal="center" vertical="center" wrapText="1"/>
    </xf>
    <xf numFmtId="173" fontId="8" fillId="4" borderId="7" xfId="4" applyNumberFormat="1" applyFont="1" applyFill="1" applyBorder="1" applyAlignment="1">
      <alignment horizontal="center" vertical="center" wrapText="1"/>
    </xf>
    <xf numFmtId="173" fontId="8" fillId="4" borderId="6" xfId="4" applyNumberFormat="1" applyFont="1" applyFill="1" applyBorder="1" applyAlignment="1">
      <alignment horizontal="center" vertical="center" wrapText="1"/>
    </xf>
    <xf numFmtId="172" fontId="8" fillId="4" borderId="39" xfId="1" applyNumberFormat="1" applyFont="1" applyFill="1" applyBorder="1" applyAlignment="1">
      <alignment horizontal="center" vertical="center"/>
    </xf>
    <xf numFmtId="172" fontId="8" fillId="4" borderId="8" xfId="1" applyNumberFormat="1" applyFont="1" applyFill="1" applyBorder="1" applyAlignment="1">
      <alignment horizontal="center" vertical="center"/>
    </xf>
    <xf numFmtId="173" fontId="8" fillId="4" borderId="37" xfId="4" applyNumberFormat="1" applyFont="1" applyFill="1" applyBorder="1" applyAlignment="1">
      <alignment horizontal="center" vertical="center"/>
    </xf>
    <xf numFmtId="173" fontId="8" fillId="4" borderId="39" xfId="4" applyNumberFormat="1" applyFont="1" applyFill="1" applyBorder="1" applyAlignment="1">
      <alignment horizontal="center" vertical="center"/>
    </xf>
    <xf numFmtId="173" fontId="8" fillId="4" borderId="22" xfId="4" applyNumberFormat="1" applyFont="1" applyFill="1" applyBorder="1" applyAlignment="1">
      <alignment horizontal="center" vertical="center"/>
    </xf>
    <xf numFmtId="173" fontId="8" fillId="4" borderId="7" xfId="4" applyNumberFormat="1" applyFont="1" applyFill="1" applyBorder="1" applyAlignment="1">
      <alignment horizontal="center" vertical="center"/>
    </xf>
    <xf numFmtId="173" fontId="8" fillId="4" borderId="8" xfId="4" applyNumberFormat="1" applyFont="1" applyFill="1" applyBorder="1" applyAlignment="1">
      <alignment horizontal="center" vertical="center"/>
    </xf>
    <xf numFmtId="173" fontId="8" fillId="4" borderId="6" xfId="4" applyNumberFormat="1" applyFont="1" applyFill="1" applyBorder="1" applyAlignment="1">
      <alignment horizontal="center" vertical="center"/>
    </xf>
    <xf numFmtId="0" fontId="14" fillId="15" borderId="3" xfId="0"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15" borderId="16" xfId="0" applyFont="1" applyFill="1" applyBorder="1" applyAlignment="1">
      <alignment horizontal="center" vertical="center" wrapText="1"/>
    </xf>
    <xf numFmtId="0" fontId="14" fillId="15" borderId="26" xfId="0" applyFont="1" applyFill="1" applyBorder="1" applyAlignment="1">
      <alignment horizontal="center" vertical="center" wrapText="1"/>
    </xf>
    <xf numFmtId="0" fontId="14" fillId="15" borderId="17" xfId="0" applyFont="1" applyFill="1" applyBorder="1" applyAlignment="1">
      <alignment horizontal="center" vertical="center" wrapText="1"/>
    </xf>
    <xf numFmtId="0" fontId="14" fillId="15" borderId="12" xfId="0" applyFont="1" applyFill="1" applyBorder="1" applyAlignment="1">
      <alignment horizontal="center" vertical="center" wrapText="1"/>
    </xf>
    <xf numFmtId="0" fontId="14" fillId="15" borderId="18" xfId="0" applyFont="1" applyFill="1" applyBorder="1" applyAlignment="1">
      <alignment horizontal="center" vertical="center" wrapText="1"/>
    </xf>
    <xf numFmtId="0" fontId="14" fillId="15" borderId="11" xfId="0" applyFont="1" applyFill="1" applyBorder="1" applyAlignment="1">
      <alignment horizontal="center" vertical="center" wrapText="1"/>
    </xf>
    <xf numFmtId="0" fontId="14" fillId="12" borderId="63" xfId="0" applyFont="1" applyFill="1" applyBorder="1" applyAlignment="1">
      <alignment horizontal="center" vertical="center" wrapText="1"/>
    </xf>
    <xf numFmtId="0" fontId="14" fillId="12" borderId="64"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14" fillId="0" borderId="63" xfId="0" applyFont="1" applyBorder="1" applyAlignment="1">
      <alignment horizontal="center" vertical="center" wrapText="1"/>
    </xf>
    <xf numFmtId="0" fontId="14" fillId="15" borderId="37" xfId="0" applyFont="1" applyFill="1" applyBorder="1" applyAlignment="1">
      <alignment horizontal="center" vertical="center" wrapText="1"/>
    </xf>
    <xf numFmtId="0" fontId="14" fillId="15" borderId="38" xfId="0" applyFont="1" applyFill="1" applyBorder="1" applyAlignment="1">
      <alignment horizontal="center" vertical="center" wrapText="1"/>
    </xf>
  </cellXfs>
  <cellStyles count="15">
    <cellStyle name="KPT04 2" xfId="14" xr:uid="{00000000-0005-0000-0000-000000000000}"/>
    <cellStyle name="Millares" xfId="1" builtinId="3"/>
    <cellStyle name="Millares 2 2 2 2" xfId="12" xr:uid="{00000000-0005-0000-0000-000002000000}"/>
    <cellStyle name="Millares 2 2 3" xfId="13" xr:uid="{00000000-0005-0000-0000-000003000000}"/>
    <cellStyle name="Millares 5" xfId="6" xr:uid="{00000000-0005-0000-0000-000004000000}"/>
    <cellStyle name="Millares 5 2" xfId="8" xr:uid="{00000000-0005-0000-0000-000005000000}"/>
    <cellStyle name="Millares 5 2 2" xfId="11" xr:uid="{00000000-0005-0000-0000-000006000000}"/>
    <cellStyle name="Millares 5 3" xfId="10" xr:uid="{00000000-0005-0000-0000-000007000000}"/>
    <cellStyle name="Moneda" xfId="4" builtinId="4"/>
    <cellStyle name="Moneda [0]" xfId="5" builtinId="7"/>
    <cellStyle name="Moneda [0] 2" xfId="9" xr:uid="{00000000-0005-0000-0000-00000A000000}"/>
    <cellStyle name="Normal" xfId="0" builtinId="0"/>
    <cellStyle name="Normal 2" xfId="3" xr:uid="{00000000-0005-0000-0000-00000C000000}"/>
    <cellStyle name="Normal 2 3" xfId="7" xr:uid="{00000000-0005-0000-0000-00000D000000}"/>
    <cellStyle name="Porcentaje" xfId="2" builtinId="5"/>
  </cellStyles>
  <dxfs count="91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3DEDD"/>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112059</xdr:colOff>
      <xdr:row>0</xdr:row>
      <xdr:rowOff>70037</xdr:rowOff>
    </xdr:from>
    <xdr:ext cx="1008529" cy="994522"/>
    <xdr:pic>
      <xdr:nvPicPr>
        <xdr:cNvPr id="2" name="Imagen 1" descr="C:\Users\AUXPLANEACION03\Desktop\Gobernacion_del_quindio.jpg">
          <a:extLst>
            <a:ext uri="{FF2B5EF4-FFF2-40B4-BE49-F238E27FC236}">
              <a16:creationId xmlns:a16="http://schemas.microsoft.com/office/drawing/2014/main" id="{87B2CC13-681E-4C0A-9603-92022FF3A6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9" y="238125"/>
          <a:ext cx="1008529" cy="994522"/>
        </a:xfrm>
        <a:prstGeom prst="rect">
          <a:avLst/>
        </a:prstGeom>
        <a:noFill/>
        <a:ln>
          <a:noFill/>
        </a:ln>
      </xdr:spPr>
    </xdr:pic>
    <xdr:clientData/>
  </xdr:oneCellAnchor>
  <xdr:twoCellAnchor editAs="oneCell">
    <xdr:from>
      <xdr:col>8</xdr:col>
      <xdr:colOff>70037</xdr:colOff>
      <xdr:row>0</xdr:row>
      <xdr:rowOff>196103</xdr:rowOff>
    </xdr:from>
    <xdr:to>
      <xdr:col>8</xdr:col>
      <xdr:colOff>1540809</xdr:colOff>
      <xdr:row>0</xdr:row>
      <xdr:rowOff>783548</xdr:rowOff>
    </xdr:to>
    <xdr:pic>
      <xdr:nvPicPr>
        <xdr:cNvPr id="3" name="Imagen 2">
          <a:extLst>
            <a:ext uri="{FF2B5EF4-FFF2-40B4-BE49-F238E27FC236}">
              <a16:creationId xmlns:a16="http://schemas.microsoft.com/office/drawing/2014/main" id="{EA9A5665-6876-42EB-90C5-1F3ADDB02B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2684" y="364191"/>
          <a:ext cx="1470772" cy="58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174625</xdr:colOff>
      <xdr:row>0</xdr:row>
      <xdr:rowOff>63500</xdr:rowOff>
    </xdr:from>
    <xdr:ext cx="1008529" cy="994522"/>
    <xdr:pic>
      <xdr:nvPicPr>
        <xdr:cNvPr id="4" name="Imagen 3" descr="C:\Users\AUXPLANEACION03\Desktop\Gobernacion_del_quindio.jpg">
          <a:extLst>
            <a:ext uri="{FF2B5EF4-FFF2-40B4-BE49-F238E27FC236}">
              <a16:creationId xmlns:a16="http://schemas.microsoft.com/office/drawing/2014/main" id="{19BFA482-0C46-4459-AD8F-E812630E32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63500"/>
          <a:ext cx="1008529" cy="994522"/>
        </a:xfrm>
        <a:prstGeom prst="rect">
          <a:avLst/>
        </a:prstGeom>
        <a:noFill/>
        <a:ln>
          <a:noFill/>
        </a:ln>
      </xdr:spPr>
    </xdr:pic>
    <xdr:clientData/>
  </xdr:oneCellAnchor>
  <xdr:twoCellAnchor editAs="oneCell">
    <xdr:from>
      <xdr:col>6</xdr:col>
      <xdr:colOff>354853</xdr:colOff>
      <xdr:row>0</xdr:row>
      <xdr:rowOff>189566</xdr:rowOff>
    </xdr:from>
    <xdr:to>
      <xdr:col>7</xdr:col>
      <xdr:colOff>79374</xdr:colOff>
      <xdr:row>0</xdr:row>
      <xdr:rowOff>777011</xdr:rowOff>
    </xdr:to>
    <xdr:pic>
      <xdr:nvPicPr>
        <xdr:cNvPr id="5" name="Imagen 4">
          <a:extLst>
            <a:ext uri="{FF2B5EF4-FFF2-40B4-BE49-F238E27FC236}">
              <a16:creationId xmlns:a16="http://schemas.microsoft.com/office/drawing/2014/main" id="{41DBD7F6-4A4C-4B58-A552-D153FDD805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85103" y="189566"/>
          <a:ext cx="1470772" cy="58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354853</xdr:colOff>
      <xdr:row>0</xdr:row>
      <xdr:rowOff>189566</xdr:rowOff>
    </xdr:from>
    <xdr:to>
      <xdr:col>7</xdr:col>
      <xdr:colOff>463550</xdr:colOff>
      <xdr:row>0</xdr:row>
      <xdr:rowOff>777011</xdr:rowOff>
    </xdr:to>
    <xdr:pic>
      <xdr:nvPicPr>
        <xdr:cNvPr id="2" name="Imagen 1">
          <a:extLst>
            <a:ext uri="{FF2B5EF4-FFF2-40B4-BE49-F238E27FC236}">
              <a16:creationId xmlns:a16="http://schemas.microsoft.com/office/drawing/2014/main" id="{06A7D008-8F76-4214-AF8D-655A61501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6503" y="189566"/>
          <a:ext cx="1467597" cy="58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008529" cy="994522"/>
    <xdr:pic>
      <xdr:nvPicPr>
        <xdr:cNvPr id="3" name="Imagen 2" descr="C:\Users\AUXPLANEACION03\Desktop\Gobernacion_del_quindio.jpg">
          <a:extLst>
            <a:ext uri="{FF2B5EF4-FFF2-40B4-BE49-F238E27FC236}">
              <a16:creationId xmlns:a16="http://schemas.microsoft.com/office/drawing/2014/main" id="{095980CB-D297-4D56-AF9F-71103F9A6C4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8529" cy="994522"/>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7</xdr:col>
      <xdr:colOff>190499</xdr:colOff>
      <xdr:row>16</xdr:row>
      <xdr:rowOff>114301</xdr:rowOff>
    </xdr:from>
    <xdr:to>
      <xdr:col>8</xdr:col>
      <xdr:colOff>1247774</xdr:colOff>
      <xdr:row>16</xdr:row>
      <xdr:rowOff>533401</xdr:rowOff>
    </xdr:to>
    <xdr:grpSp>
      <xdr:nvGrpSpPr>
        <xdr:cNvPr id="5" name="Grupo 4">
          <a:extLst>
            <a:ext uri="{FF2B5EF4-FFF2-40B4-BE49-F238E27FC236}">
              <a16:creationId xmlns:a16="http://schemas.microsoft.com/office/drawing/2014/main" id="{2671586C-75C9-A84B-9DDE-54ACDE738177}"/>
            </a:ext>
          </a:extLst>
        </xdr:cNvPr>
        <xdr:cNvGrpSpPr/>
      </xdr:nvGrpSpPr>
      <xdr:grpSpPr>
        <a:xfrm>
          <a:off x="7458074" y="9963151"/>
          <a:ext cx="2047875" cy="419100"/>
          <a:chOff x="8382000" y="1266825"/>
          <a:chExt cx="3257550" cy="661035"/>
        </a:xfrm>
      </xdr:grpSpPr>
      <xdr:pic>
        <xdr:nvPicPr>
          <xdr:cNvPr id="3" name="Imagen 2">
            <a:extLst>
              <a:ext uri="{FF2B5EF4-FFF2-40B4-BE49-F238E27FC236}">
                <a16:creationId xmlns:a16="http://schemas.microsoft.com/office/drawing/2014/main" id="{7FF87814-2612-332F-AC87-71771C55C0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649"/>
          <a:stretch/>
        </xdr:blipFill>
        <xdr:spPr bwMode="auto">
          <a:xfrm>
            <a:off x="8382000" y="1276350"/>
            <a:ext cx="1220470" cy="651510"/>
          </a:xfrm>
          <a:prstGeom prst="rect">
            <a:avLst/>
          </a:prstGeom>
          <a:noFill/>
        </xdr:spPr>
      </xdr:pic>
      <xdr:pic>
        <xdr:nvPicPr>
          <xdr:cNvPr id="4" name="Imagen 3">
            <a:extLst>
              <a:ext uri="{FF2B5EF4-FFF2-40B4-BE49-F238E27FC236}">
                <a16:creationId xmlns:a16="http://schemas.microsoft.com/office/drawing/2014/main" id="{39AF8329-C1A1-4598-2314-C1AC681759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92" r="30015"/>
          <a:stretch/>
        </xdr:blipFill>
        <xdr:spPr bwMode="auto">
          <a:xfrm>
            <a:off x="9639300" y="1266825"/>
            <a:ext cx="2000250" cy="651510"/>
          </a:xfrm>
          <a:prstGeom prst="rect">
            <a:avLst/>
          </a:prstGeom>
          <a:noFill/>
        </xdr:spPr>
      </xdr:pic>
    </xdr:grpSp>
    <xdr:clientData/>
  </xdr:twoCellAnchor>
  <xdr:twoCellAnchor editAs="oneCell">
    <xdr:from>
      <xdr:col>0</xdr:col>
      <xdr:colOff>161925</xdr:colOff>
      <xdr:row>16</xdr:row>
      <xdr:rowOff>57150</xdr:rowOff>
    </xdr:from>
    <xdr:to>
      <xdr:col>2</xdr:col>
      <xdr:colOff>55340</xdr:colOff>
      <xdr:row>16</xdr:row>
      <xdr:rowOff>542925</xdr:rowOff>
    </xdr:to>
    <xdr:pic>
      <xdr:nvPicPr>
        <xdr:cNvPr id="2" name="Imagen 1">
          <a:extLst>
            <a:ext uri="{FF2B5EF4-FFF2-40B4-BE49-F238E27FC236}">
              <a16:creationId xmlns:a16="http://schemas.microsoft.com/office/drawing/2014/main" id="{534C9364-93CE-CC4A-2A53-D80635CC0F7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253" r="72172" b="15190"/>
        <a:stretch/>
      </xdr:blipFill>
      <xdr:spPr bwMode="auto">
        <a:xfrm>
          <a:off x="161925" y="6515100"/>
          <a:ext cx="1903190" cy="485775"/>
        </a:xfrm>
        <a:prstGeom prst="rect">
          <a:avLst/>
        </a:prstGeom>
        <a:noFill/>
      </xdr:spPr>
    </xdr:pic>
    <xdr:clientData/>
  </xdr:twoCellAnchor>
  <xdr:twoCellAnchor>
    <xdr:from>
      <xdr:col>7</xdr:col>
      <xdr:colOff>161924</xdr:colOff>
      <xdr:row>8</xdr:row>
      <xdr:rowOff>85726</xdr:rowOff>
    </xdr:from>
    <xdr:to>
      <xdr:col>8</xdr:col>
      <xdr:colOff>1219199</xdr:colOff>
      <xdr:row>8</xdr:row>
      <xdr:rowOff>571501</xdr:rowOff>
    </xdr:to>
    <xdr:grpSp>
      <xdr:nvGrpSpPr>
        <xdr:cNvPr id="6" name="Grupo 5">
          <a:extLst>
            <a:ext uri="{FF2B5EF4-FFF2-40B4-BE49-F238E27FC236}">
              <a16:creationId xmlns:a16="http://schemas.microsoft.com/office/drawing/2014/main" id="{525D6F0B-FAA5-404E-9BAA-4BDA50F9D923}"/>
            </a:ext>
          </a:extLst>
        </xdr:cNvPr>
        <xdr:cNvGrpSpPr/>
      </xdr:nvGrpSpPr>
      <xdr:grpSpPr>
        <a:xfrm>
          <a:off x="7429499" y="5010151"/>
          <a:ext cx="2047875" cy="485775"/>
          <a:chOff x="8382000" y="1266825"/>
          <a:chExt cx="3257550" cy="661035"/>
        </a:xfrm>
      </xdr:grpSpPr>
      <xdr:pic>
        <xdr:nvPicPr>
          <xdr:cNvPr id="7" name="Imagen 6">
            <a:extLst>
              <a:ext uri="{FF2B5EF4-FFF2-40B4-BE49-F238E27FC236}">
                <a16:creationId xmlns:a16="http://schemas.microsoft.com/office/drawing/2014/main" id="{D68A8025-5F14-1DD3-22F0-6ED4090567F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649"/>
          <a:stretch/>
        </xdr:blipFill>
        <xdr:spPr bwMode="auto">
          <a:xfrm>
            <a:off x="8382000" y="1276350"/>
            <a:ext cx="1220470" cy="651510"/>
          </a:xfrm>
          <a:prstGeom prst="rect">
            <a:avLst/>
          </a:prstGeom>
          <a:noFill/>
        </xdr:spPr>
      </xdr:pic>
      <xdr:pic>
        <xdr:nvPicPr>
          <xdr:cNvPr id="8" name="Imagen 7">
            <a:extLst>
              <a:ext uri="{FF2B5EF4-FFF2-40B4-BE49-F238E27FC236}">
                <a16:creationId xmlns:a16="http://schemas.microsoft.com/office/drawing/2014/main" id="{1310C48A-EC35-7C68-26E2-D76A8B589F5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4992" r="30015"/>
          <a:stretch/>
        </xdr:blipFill>
        <xdr:spPr bwMode="auto">
          <a:xfrm>
            <a:off x="9639300" y="1266825"/>
            <a:ext cx="2000250" cy="651510"/>
          </a:xfrm>
          <a:prstGeom prst="rect">
            <a:avLst/>
          </a:prstGeom>
          <a:noFill/>
        </xdr:spPr>
      </xdr:pic>
    </xdr:grpSp>
    <xdr:clientData/>
  </xdr:twoCellAnchor>
  <xdr:oneCellAnchor>
    <xdr:from>
      <xdr:col>0</xdr:col>
      <xdr:colOff>161925</xdr:colOff>
      <xdr:row>8</xdr:row>
      <xdr:rowOff>57150</xdr:rowOff>
    </xdr:from>
    <xdr:ext cx="1903190" cy="485775"/>
    <xdr:pic>
      <xdr:nvPicPr>
        <xdr:cNvPr id="9" name="Imagen 8">
          <a:extLst>
            <a:ext uri="{FF2B5EF4-FFF2-40B4-BE49-F238E27FC236}">
              <a16:creationId xmlns:a16="http://schemas.microsoft.com/office/drawing/2014/main" id="{10A52C18-C035-41D8-A20E-5F881555BD3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253" r="72172" b="15190"/>
        <a:stretch/>
      </xdr:blipFill>
      <xdr:spPr bwMode="auto">
        <a:xfrm>
          <a:off x="161925" y="1590675"/>
          <a:ext cx="1903190" cy="485775"/>
        </a:xfrm>
        <a:prstGeom prst="rect">
          <a:avLst/>
        </a:prstGeom>
        <a:noFill/>
      </xdr:spPr>
    </xdr:pic>
    <xdr:clientData/>
  </xdr:oneCellAnchor>
  <xdr:oneCellAnchor>
    <xdr:from>
      <xdr:col>0</xdr:col>
      <xdr:colOff>161925</xdr:colOff>
      <xdr:row>0</xdr:row>
      <xdr:rowOff>57150</xdr:rowOff>
    </xdr:from>
    <xdr:ext cx="1903190" cy="485775"/>
    <xdr:pic>
      <xdr:nvPicPr>
        <xdr:cNvPr id="13" name="Imagen 12">
          <a:extLst>
            <a:ext uri="{FF2B5EF4-FFF2-40B4-BE49-F238E27FC236}">
              <a16:creationId xmlns:a16="http://schemas.microsoft.com/office/drawing/2014/main" id="{CE27FA7A-3FA9-4F92-BD70-FC917E6196D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253" r="72172" b="15190"/>
        <a:stretch/>
      </xdr:blipFill>
      <xdr:spPr bwMode="auto">
        <a:xfrm>
          <a:off x="161925" y="1590675"/>
          <a:ext cx="1903190" cy="485775"/>
        </a:xfrm>
        <a:prstGeom prst="rect">
          <a:avLst/>
        </a:prstGeom>
        <a:noFill/>
      </xdr:spPr>
    </xdr:pic>
    <xdr:clientData/>
  </xdr:oneCellAnchor>
  <xdr:twoCellAnchor>
    <xdr:from>
      <xdr:col>7</xdr:col>
      <xdr:colOff>161924</xdr:colOff>
      <xdr:row>0</xdr:row>
      <xdr:rowOff>0</xdr:rowOff>
    </xdr:from>
    <xdr:to>
      <xdr:col>8</xdr:col>
      <xdr:colOff>1219199</xdr:colOff>
      <xdr:row>0</xdr:row>
      <xdr:rowOff>600075</xdr:rowOff>
    </xdr:to>
    <xdr:grpSp>
      <xdr:nvGrpSpPr>
        <xdr:cNvPr id="14" name="Grupo 13">
          <a:extLst>
            <a:ext uri="{FF2B5EF4-FFF2-40B4-BE49-F238E27FC236}">
              <a16:creationId xmlns:a16="http://schemas.microsoft.com/office/drawing/2014/main" id="{BBBEF821-11A9-2D2B-5EE3-76DC617D3A05}"/>
            </a:ext>
          </a:extLst>
        </xdr:cNvPr>
        <xdr:cNvGrpSpPr/>
      </xdr:nvGrpSpPr>
      <xdr:grpSpPr>
        <a:xfrm>
          <a:off x="7429499" y="0"/>
          <a:ext cx="2047875" cy="600075"/>
          <a:chOff x="8382000" y="1266825"/>
          <a:chExt cx="3257550" cy="661035"/>
        </a:xfrm>
      </xdr:grpSpPr>
      <xdr:pic>
        <xdr:nvPicPr>
          <xdr:cNvPr id="15" name="Imagen 14">
            <a:extLst>
              <a:ext uri="{FF2B5EF4-FFF2-40B4-BE49-F238E27FC236}">
                <a16:creationId xmlns:a16="http://schemas.microsoft.com/office/drawing/2014/main" id="{8D9F7243-3578-BC6A-9BC6-ECF2499057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649"/>
          <a:stretch/>
        </xdr:blipFill>
        <xdr:spPr bwMode="auto">
          <a:xfrm>
            <a:off x="8382000" y="1276350"/>
            <a:ext cx="1220470" cy="651510"/>
          </a:xfrm>
          <a:prstGeom prst="rect">
            <a:avLst/>
          </a:prstGeom>
          <a:noFill/>
        </xdr:spPr>
      </xdr:pic>
      <xdr:pic>
        <xdr:nvPicPr>
          <xdr:cNvPr id="16" name="Imagen 15">
            <a:extLst>
              <a:ext uri="{FF2B5EF4-FFF2-40B4-BE49-F238E27FC236}">
                <a16:creationId xmlns:a16="http://schemas.microsoft.com/office/drawing/2014/main" id="{E7030AED-461B-6EAE-4C9F-4537D485E1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92" r="30015"/>
          <a:stretch/>
        </xdr:blipFill>
        <xdr:spPr bwMode="auto">
          <a:xfrm>
            <a:off x="9639300" y="1266825"/>
            <a:ext cx="2000250" cy="651510"/>
          </a:xfrm>
          <a:prstGeom prst="rect">
            <a:avLst/>
          </a:prstGeom>
          <a:noFill/>
        </xdr:spPr>
      </xdr:pic>
    </xdr:grpSp>
    <xdr:clientData/>
  </xdr:twoCellAnchor>
  <xdr:twoCellAnchor>
    <xdr:from>
      <xdr:col>7</xdr:col>
      <xdr:colOff>76201</xdr:colOff>
      <xdr:row>24</xdr:row>
      <xdr:rowOff>76201</xdr:rowOff>
    </xdr:from>
    <xdr:to>
      <xdr:col>8</xdr:col>
      <xdr:colOff>1247775</xdr:colOff>
      <xdr:row>24</xdr:row>
      <xdr:rowOff>609600</xdr:rowOff>
    </xdr:to>
    <xdr:grpSp>
      <xdr:nvGrpSpPr>
        <xdr:cNvPr id="10" name="Grupo 9">
          <a:extLst>
            <a:ext uri="{FF2B5EF4-FFF2-40B4-BE49-F238E27FC236}">
              <a16:creationId xmlns:a16="http://schemas.microsoft.com/office/drawing/2014/main" id="{7C9E45BD-114B-4C97-8DF7-3C64223F8410}"/>
            </a:ext>
          </a:extLst>
        </xdr:cNvPr>
        <xdr:cNvGrpSpPr/>
      </xdr:nvGrpSpPr>
      <xdr:grpSpPr>
        <a:xfrm>
          <a:off x="7343776" y="14630401"/>
          <a:ext cx="2162174" cy="533399"/>
          <a:chOff x="8382000" y="1266825"/>
          <a:chExt cx="3257550" cy="661035"/>
        </a:xfrm>
      </xdr:grpSpPr>
      <xdr:pic>
        <xdr:nvPicPr>
          <xdr:cNvPr id="11" name="Imagen 10">
            <a:extLst>
              <a:ext uri="{FF2B5EF4-FFF2-40B4-BE49-F238E27FC236}">
                <a16:creationId xmlns:a16="http://schemas.microsoft.com/office/drawing/2014/main" id="{6E8CE6FE-B224-2980-930F-340F22B773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649"/>
          <a:stretch/>
        </xdr:blipFill>
        <xdr:spPr bwMode="auto">
          <a:xfrm>
            <a:off x="8382000" y="1276350"/>
            <a:ext cx="1220470" cy="651510"/>
          </a:xfrm>
          <a:prstGeom prst="rect">
            <a:avLst/>
          </a:prstGeom>
          <a:noFill/>
        </xdr:spPr>
      </xdr:pic>
      <xdr:pic>
        <xdr:nvPicPr>
          <xdr:cNvPr id="12" name="Imagen 11">
            <a:extLst>
              <a:ext uri="{FF2B5EF4-FFF2-40B4-BE49-F238E27FC236}">
                <a16:creationId xmlns:a16="http://schemas.microsoft.com/office/drawing/2014/main" id="{F3CB54F6-941F-409F-20C6-5ABB5A126B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92" r="30015"/>
          <a:stretch/>
        </xdr:blipFill>
        <xdr:spPr bwMode="auto">
          <a:xfrm>
            <a:off x="9639300" y="1266825"/>
            <a:ext cx="2000250" cy="651510"/>
          </a:xfrm>
          <a:prstGeom prst="rect">
            <a:avLst/>
          </a:prstGeom>
          <a:noFill/>
        </xdr:spPr>
      </xdr:pic>
    </xdr:grpSp>
    <xdr:clientData/>
  </xdr:twoCellAnchor>
  <xdr:oneCellAnchor>
    <xdr:from>
      <xdr:col>0</xdr:col>
      <xdr:colOff>161925</xdr:colOff>
      <xdr:row>24</xdr:row>
      <xdr:rowOff>57150</xdr:rowOff>
    </xdr:from>
    <xdr:ext cx="1903190" cy="485775"/>
    <xdr:pic>
      <xdr:nvPicPr>
        <xdr:cNvPr id="17" name="Imagen 16">
          <a:extLst>
            <a:ext uri="{FF2B5EF4-FFF2-40B4-BE49-F238E27FC236}">
              <a16:creationId xmlns:a16="http://schemas.microsoft.com/office/drawing/2014/main" id="{982EA1BC-E6C4-4858-9D59-B086C7A8B09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253" r="72172" b="15190"/>
        <a:stretch/>
      </xdr:blipFill>
      <xdr:spPr bwMode="auto">
        <a:xfrm>
          <a:off x="161925" y="9906000"/>
          <a:ext cx="1903190" cy="485775"/>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6"/>
  <sheetViews>
    <sheetView tabSelected="1" topLeftCell="K1" zoomScale="77" zoomScaleNormal="77" workbookViewId="0">
      <selection activeCell="AU39" sqref="AU39"/>
    </sheetView>
  </sheetViews>
  <sheetFormatPr baseColWidth="10" defaultColWidth="11.42578125" defaultRowHeight="12.75" x14ac:dyDescent="0.2"/>
  <cols>
    <col min="1" max="1" width="0.7109375" style="34" customWidth="1"/>
    <col min="2" max="2" width="14.140625" style="34" hidden="1" customWidth="1"/>
    <col min="3" max="3" width="33.5703125" style="34" hidden="1" customWidth="1"/>
    <col min="4" max="4" width="21" style="34" hidden="1" customWidth="1"/>
    <col min="5" max="5" width="19.42578125" style="34" hidden="1" customWidth="1"/>
    <col min="6" max="6" width="0.140625" style="34" hidden="1" customWidth="1"/>
    <col min="7" max="7" width="16" style="5" hidden="1" customWidth="1"/>
    <col min="8" max="8" width="20" style="5" hidden="1" customWidth="1"/>
    <col min="9" max="9" width="26.42578125" style="5" customWidth="1"/>
    <col min="10" max="10" width="16.85546875" style="6" customWidth="1"/>
    <col min="11" max="11" width="17.85546875" style="6" customWidth="1"/>
    <col min="12" max="12" width="16" style="6" customWidth="1"/>
    <col min="13" max="13" width="51.28515625" style="6" customWidth="1"/>
    <col min="14" max="14" width="14" style="6" hidden="1" customWidth="1"/>
    <col min="15" max="15" width="13.7109375" style="6" hidden="1" customWidth="1"/>
    <col min="16" max="16" width="11.42578125" style="6" hidden="1" customWidth="1"/>
    <col min="17" max="17" width="23.42578125" style="6" hidden="1" customWidth="1"/>
    <col min="18" max="18" width="23.7109375" style="6" hidden="1" customWidth="1"/>
    <col min="19" max="19" width="11.42578125" style="6" hidden="1" customWidth="1"/>
    <col min="20" max="20" width="64.7109375" style="6" hidden="1" customWidth="1"/>
    <col min="21" max="21" width="16.28515625" style="6" hidden="1" customWidth="1"/>
    <col min="22" max="22" width="16.7109375" style="6" hidden="1" customWidth="1"/>
    <col min="23" max="23" width="19" style="6" hidden="1" customWidth="1"/>
    <col min="24" max="24" width="30" style="6" hidden="1" customWidth="1"/>
    <col min="25" max="25" width="18.42578125" style="6" hidden="1" customWidth="1"/>
    <col min="26" max="26" width="19.42578125" style="6" hidden="1" customWidth="1"/>
    <col min="27" max="27" width="64.7109375" style="6" hidden="1" customWidth="1"/>
    <col min="28" max="28" width="11.42578125" style="1" hidden="1" customWidth="1"/>
    <col min="29" max="29" width="14" style="1" hidden="1" customWidth="1"/>
    <col min="30" max="30" width="17.7109375" style="1" hidden="1" customWidth="1"/>
    <col min="31" max="31" width="17.5703125" style="1" hidden="1" customWidth="1"/>
    <col min="32" max="32" width="17.7109375" style="1" hidden="1" customWidth="1"/>
    <col min="33" max="33" width="40.85546875" style="1" hidden="1" customWidth="1"/>
    <col min="34" max="34" width="64.85546875" style="6" hidden="1" customWidth="1"/>
    <col min="35" max="35" width="0" style="1" hidden="1" customWidth="1"/>
    <col min="36" max="36" width="14" style="1" hidden="1" customWidth="1"/>
    <col min="37" max="37" width="17.7109375" style="1" hidden="1" customWidth="1"/>
    <col min="38" max="38" width="17.5703125" style="1" hidden="1" customWidth="1"/>
    <col min="39" max="39" width="17.7109375" style="1" hidden="1" customWidth="1"/>
    <col min="40" max="40" width="40.85546875" style="1" hidden="1" customWidth="1"/>
    <col min="41" max="41" width="64.85546875" style="6" hidden="1" customWidth="1"/>
    <col min="42" max="42" width="11.42578125" style="1"/>
    <col min="43" max="43" width="14" style="1" customWidth="1"/>
    <col min="44" max="44" width="22.28515625" style="1" bestFit="1" customWidth="1"/>
    <col min="45" max="45" width="20.7109375" style="1" customWidth="1"/>
    <col min="46" max="46" width="17.7109375" style="1" bestFit="1" customWidth="1"/>
    <col min="47" max="47" width="22.28515625" style="1" bestFit="1" customWidth="1"/>
    <col min="48" max="48" width="98.140625" style="6" customWidth="1"/>
    <col min="49" max="16384" width="11.42578125" style="6"/>
  </cols>
  <sheetData>
    <row r="1" spans="1:48" ht="90" customHeight="1" thickBot="1" x14ac:dyDescent="0.25">
      <c r="A1" s="551" t="s">
        <v>300</v>
      </c>
      <c r="B1" s="552"/>
      <c r="C1" s="552"/>
      <c r="D1" s="552"/>
      <c r="E1" s="552"/>
      <c r="F1" s="552"/>
      <c r="G1" s="552"/>
      <c r="H1" s="553"/>
      <c r="I1" s="551" t="s">
        <v>384</v>
      </c>
      <c r="J1" s="552"/>
      <c r="K1" s="552"/>
      <c r="L1" s="552"/>
      <c r="M1" s="553"/>
      <c r="N1" s="541" t="s">
        <v>296</v>
      </c>
      <c r="O1" s="542"/>
      <c r="P1" s="543"/>
      <c r="Q1" s="541" t="s">
        <v>297</v>
      </c>
      <c r="R1" s="542"/>
      <c r="S1" s="543"/>
      <c r="T1" s="544" t="s">
        <v>263</v>
      </c>
      <c r="U1" s="546" t="s">
        <v>298</v>
      </c>
      <c r="V1" s="547"/>
      <c r="W1" s="548"/>
      <c r="X1" s="546" t="s">
        <v>299</v>
      </c>
      <c r="Y1" s="547"/>
      <c r="Z1" s="548"/>
      <c r="AA1" s="624" t="s">
        <v>263</v>
      </c>
      <c r="AB1" s="626" t="s">
        <v>617</v>
      </c>
      <c r="AC1" s="627"/>
      <c r="AD1" s="628"/>
      <c r="AE1" s="627" t="s">
        <v>616</v>
      </c>
      <c r="AF1" s="627"/>
      <c r="AG1" s="627"/>
      <c r="AH1" s="539" t="s">
        <v>263</v>
      </c>
      <c r="AI1" s="619" t="s">
        <v>614</v>
      </c>
      <c r="AJ1" s="620"/>
      <c r="AK1" s="621"/>
      <c r="AL1" s="620" t="s">
        <v>615</v>
      </c>
      <c r="AM1" s="620"/>
      <c r="AN1" s="620"/>
      <c r="AO1" s="622" t="s">
        <v>263</v>
      </c>
      <c r="AP1" s="598" t="s">
        <v>722</v>
      </c>
      <c r="AQ1" s="599"/>
      <c r="AR1" s="600"/>
      <c r="AS1" s="598" t="s">
        <v>723</v>
      </c>
      <c r="AT1" s="599"/>
      <c r="AU1" s="600"/>
      <c r="AV1" s="601" t="s">
        <v>263</v>
      </c>
    </row>
    <row r="2" spans="1:48" s="1" customFormat="1" ht="48.75" customHeight="1" thickBot="1" x14ac:dyDescent="0.25">
      <c r="A2" s="166" t="s">
        <v>213</v>
      </c>
      <c r="B2" s="166" t="s">
        <v>261</v>
      </c>
      <c r="C2" s="166" t="s">
        <v>261</v>
      </c>
      <c r="D2" s="167" t="s">
        <v>72</v>
      </c>
      <c r="E2" s="166" t="s">
        <v>31</v>
      </c>
      <c r="F2" s="166" t="s">
        <v>36</v>
      </c>
      <c r="G2" s="167" t="s">
        <v>37</v>
      </c>
      <c r="H2" s="261">
        <v>2025</v>
      </c>
      <c r="I2" s="168" t="s">
        <v>301</v>
      </c>
      <c r="J2" s="168" t="s">
        <v>213</v>
      </c>
      <c r="K2" s="168" t="s">
        <v>264</v>
      </c>
      <c r="L2" s="168" t="s">
        <v>265</v>
      </c>
      <c r="M2" s="168" t="s">
        <v>266</v>
      </c>
      <c r="N2" s="254" t="s">
        <v>267</v>
      </c>
      <c r="O2" s="49" t="s">
        <v>268</v>
      </c>
      <c r="P2" s="49" t="s">
        <v>269</v>
      </c>
      <c r="Q2" s="49" t="s">
        <v>267</v>
      </c>
      <c r="R2" s="49" t="s">
        <v>268</v>
      </c>
      <c r="S2" s="49" t="s">
        <v>269</v>
      </c>
      <c r="T2" s="545"/>
      <c r="U2" s="169" t="s">
        <v>267</v>
      </c>
      <c r="V2" s="169" t="s">
        <v>268</v>
      </c>
      <c r="W2" s="170" t="s">
        <v>269</v>
      </c>
      <c r="X2" s="169" t="s">
        <v>267</v>
      </c>
      <c r="Y2" s="169" t="s">
        <v>268</v>
      </c>
      <c r="Z2" s="169" t="s">
        <v>269</v>
      </c>
      <c r="AA2" s="625"/>
      <c r="AB2" s="171" t="s">
        <v>267</v>
      </c>
      <c r="AC2" s="171" t="s">
        <v>268</v>
      </c>
      <c r="AD2" s="172" t="s">
        <v>269</v>
      </c>
      <c r="AE2" s="173" t="s">
        <v>267</v>
      </c>
      <c r="AF2" s="171" t="s">
        <v>268</v>
      </c>
      <c r="AG2" s="174" t="s">
        <v>269</v>
      </c>
      <c r="AH2" s="540"/>
      <c r="AI2" s="256" t="s">
        <v>267</v>
      </c>
      <c r="AJ2" s="256" t="s">
        <v>268</v>
      </c>
      <c r="AK2" s="257" t="s">
        <v>269</v>
      </c>
      <c r="AL2" s="258" t="s">
        <v>267</v>
      </c>
      <c r="AM2" s="256" t="s">
        <v>268</v>
      </c>
      <c r="AN2" s="259" t="s">
        <v>269</v>
      </c>
      <c r="AO2" s="623"/>
      <c r="AP2" s="500" t="s">
        <v>267</v>
      </c>
      <c r="AQ2" s="500" t="s">
        <v>268</v>
      </c>
      <c r="AR2" s="504" t="s">
        <v>269</v>
      </c>
      <c r="AS2" s="502" t="s">
        <v>267</v>
      </c>
      <c r="AT2" s="500" t="s">
        <v>268</v>
      </c>
      <c r="AU2" s="503" t="s">
        <v>269</v>
      </c>
      <c r="AV2" s="602"/>
    </row>
    <row r="3" spans="1:48" ht="59.25" customHeight="1" x14ac:dyDescent="0.2">
      <c r="A3" s="580" t="s">
        <v>256</v>
      </c>
      <c r="B3" s="581" t="s">
        <v>351</v>
      </c>
      <c r="C3" s="581" t="s">
        <v>352</v>
      </c>
      <c r="D3" s="581" t="s">
        <v>241</v>
      </c>
      <c r="E3" s="581" t="s">
        <v>0</v>
      </c>
      <c r="F3" s="42" t="s">
        <v>38</v>
      </c>
      <c r="G3" s="53"/>
      <c r="H3" s="262">
        <v>1</v>
      </c>
      <c r="I3" s="270" t="s">
        <v>302</v>
      </c>
      <c r="J3" s="54" t="s">
        <v>295</v>
      </c>
      <c r="K3" s="54" t="s">
        <v>270</v>
      </c>
      <c r="L3" s="54" t="s">
        <v>271</v>
      </c>
      <c r="M3" s="55" t="s">
        <v>272</v>
      </c>
      <c r="N3" s="267">
        <v>40</v>
      </c>
      <c r="O3" s="58">
        <v>40</v>
      </c>
      <c r="P3" s="175">
        <f>+O3/N3</f>
        <v>1</v>
      </c>
      <c r="Q3" s="115">
        <v>1568304000</v>
      </c>
      <c r="R3" s="176">
        <v>858316832</v>
      </c>
      <c r="S3" s="175">
        <f>R3/Q3</f>
        <v>0.54728983156326838</v>
      </c>
      <c r="T3" s="60" t="s">
        <v>481</v>
      </c>
      <c r="U3" s="57">
        <v>40</v>
      </c>
      <c r="V3" s="58">
        <v>35</v>
      </c>
      <c r="W3" s="175">
        <f t="shared" ref="W3:W8" si="0">+V3/U3</f>
        <v>0.875</v>
      </c>
      <c r="X3" s="115">
        <v>2589681212.3299999</v>
      </c>
      <c r="Y3" s="176">
        <v>1963712644.21</v>
      </c>
      <c r="Z3" s="175">
        <f t="shared" ref="Z3:Z8" si="1">+Y3/X3</f>
        <v>0.75828354272346887</v>
      </c>
      <c r="AA3" s="60" t="s">
        <v>303</v>
      </c>
      <c r="AB3" s="57">
        <v>40</v>
      </c>
      <c r="AC3" s="58">
        <v>24</v>
      </c>
      <c r="AD3" s="177">
        <f t="shared" ref="AD3:AD8" si="2">+AC3/AB3</f>
        <v>0.6</v>
      </c>
      <c r="AE3" s="184">
        <v>175390000</v>
      </c>
      <c r="AF3" s="185">
        <v>52280000</v>
      </c>
      <c r="AG3" s="191">
        <f>+AF3/AE3</f>
        <v>0.29807856776327041</v>
      </c>
      <c r="AH3" s="181" t="s">
        <v>446</v>
      </c>
      <c r="AI3" s="57">
        <v>40</v>
      </c>
      <c r="AJ3" s="58">
        <v>30</v>
      </c>
      <c r="AK3" s="177">
        <f>+AJ3/AI3</f>
        <v>0.75</v>
      </c>
      <c r="AL3" s="184">
        <v>643989154.12</v>
      </c>
      <c r="AM3" s="185">
        <v>544134154</v>
      </c>
      <c r="AN3" s="191">
        <f>+AM3/AL3</f>
        <v>0.84494304060687153</v>
      </c>
      <c r="AO3" s="181" t="s">
        <v>620</v>
      </c>
      <c r="AP3" s="509">
        <v>40</v>
      </c>
      <c r="AQ3" s="510">
        <v>42</v>
      </c>
      <c r="AR3" s="177">
        <f>+AQ3/AP3</f>
        <v>1.05</v>
      </c>
      <c r="AS3" s="515">
        <v>1087154154.1199999</v>
      </c>
      <c r="AT3" s="516">
        <v>1015671153</v>
      </c>
      <c r="AU3" s="191">
        <f>+AT3/AS3</f>
        <v>0.93424759418974768</v>
      </c>
      <c r="AV3" s="533" t="s">
        <v>728</v>
      </c>
    </row>
    <row r="4" spans="1:48" ht="128.25" hidden="1" customHeight="1" x14ac:dyDescent="0.2">
      <c r="A4" s="578"/>
      <c r="B4" s="567"/>
      <c r="C4" s="567"/>
      <c r="D4" s="567"/>
      <c r="E4" s="567"/>
      <c r="F4" s="40" t="s">
        <v>39</v>
      </c>
      <c r="G4" s="28">
        <v>0.82289999999999996</v>
      </c>
      <c r="H4" s="263">
        <v>1</v>
      </c>
      <c r="I4" s="271" t="s">
        <v>302</v>
      </c>
      <c r="J4" s="62" t="s">
        <v>295</v>
      </c>
      <c r="K4" s="63" t="s">
        <v>270</v>
      </c>
      <c r="L4" s="63" t="s">
        <v>274</v>
      </c>
      <c r="M4" s="64" t="s">
        <v>275</v>
      </c>
      <c r="N4" s="145">
        <v>1500</v>
      </c>
      <c r="O4" s="66">
        <v>12709</v>
      </c>
      <c r="P4" s="178">
        <f>O4/N4</f>
        <v>8.472666666666667</v>
      </c>
      <c r="Q4" s="116" t="s">
        <v>613</v>
      </c>
      <c r="R4" s="116" t="s">
        <v>613</v>
      </c>
      <c r="S4" s="204" t="e">
        <f>R4/Q4</f>
        <v>#VALUE!</v>
      </c>
      <c r="T4" s="68" t="s">
        <v>482</v>
      </c>
      <c r="U4" s="65">
        <v>1500</v>
      </c>
      <c r="V4" s="66">
        <v>21885</v>
      </c>
      <c r="W4" s="178">
        <f t="shared" si="0"/>
        <v>14.59</v>
      </c>
      <c r="X4" s="116">
        <v>20000000</v>
      </c>
      <c r="Y4" s="67">
        <v>19906500</v>
      </c>
      <c r="Z4" s="175">
        <f t="shared" si="1"/>
        <v>0.99532500000000002</v>
      </c>
      <c r="AA4" s="68" t="s">
        <v>304</v>
      </c>
      <c r="AB4" s="65">
        <v>1500</v>
      </c>
      <c r="AC4" s="66">
        <v>1416</v>
      </c>
      <c r="AD4" s="165">
        <f t="shared" si="2"/>
        <v>0.94399999999999995</v>
      </c>
      <c r="AE4" s="186">
        <v>0</v>
      </c>
      <c r="AF4" s="187">
        <v>0</v>
      </c>
      <c r="AG4" s="190">
        <v>0</v>
      </c>
      <c r="AH4" s="79" t="s">
        <v>445</v>
      </c>
      <c r="AI4" s="65"/>
      <c r="AJ4" s="66"/>
      <c r="AK4" s="165"/>
      <c r="AL4" s="186"/>
      <c r="AM4" s="187"/>
      <c r="AN4" s="190"/>
      <c r="AO4" s="79" t="s">
        <v>680</v>
      </c>
      <c r="AP4" s="505">
        <v>19899</v>
      </c>
      <c r="AQ4" s="506">
        <v>273055</v>
      </c>
      <c r="AR4" s="165">
        <f t="shared" ref="AR4:AR8" si="3">+AQ4/AP4</f>
        <v>13.722046333986633</v>
      </c>
      <c r="AS4" s="517">
        <v>39354087958.650002</v>
      </c>
      <c r="AT4" s="518">
        <v>35427242542.700005</v>
      </c>
      <c r="AU4" s="190">
        <f t="shared" ref="AU4:AU8" si="4">+AT4/AS4</f>
        <v>0.90021759823081149</v>
      </c>
      <c r="AV4" s="79" t="s">
        <v>724</v>
      </c>
    </row>
    <row r="5" spans="1:48" ht="379.5" customHeight="1" x14ac:dyDescent="0.2">
      <c r="A5" s="578" t="s">
        <v>256</v>
      </c>
      <c r="B5" s="567" t="s">
        <v>351</v>
      </c>
      <c r="C5" s="567" t="s">
        <v>352</v>
      </c>
      <c r="D5" s="567" t="s">
        <v>240</v>
      </c>
      <c r="E5" s="567" t="s">
        <v>1</v>
      </c>
      <c r="F5" s="40" t="s">
        <v>40</v>
      </c>
      <c r="G5" s="8" t="s">
        <v>41</v>
      </c>
      <c r="H5" s="244">
        <v>12</v>
      </c>
      <c r="I5" s="229" t="s">
        <v>307</v>
      </c>
      <c r="J5" s="62" t="s">
        <v>295</v>
      </c>
      <c r="K5" s="62" t="s">
        <v>273</v>
      </c>
      <c r="L5" s="70" t="s">
        <v>306</v>
      </c>
      <c r="M5" s="71" t="s">
        <v>305</v>
      </c>
      <c r="N5" s="145">
        <v>12</v>
      </c>
      <c r="O5" s="66">
        <v>10</v>
      </c>
      <c r="P5" s="175">
        <f>SUM(O5/N5)</f>
        <v>0.83333333333333337</v>
      </c>
      <c r="Q5" s="116">
        <v>40000000</v>
      </c>
      <c r="R5" s="67">
        <v>32406666</v>
      </c>
      <c r="S5" s="175">
        <f>+R5/Q5</f>
        <v>0.81016664999999999</v>
      </c>
      <c r="T5" s="72" t="s">
        <v>725</v>
      </c>
      <c r="U5" s="65">
        <v>12</v>
      </c>
      <c r="V5" s="66">
        <v>12</v>
      </c>
      <c r="W5" s="175">
        <f t="shared" si="0"/>
        <v>1</v>
      </c>
      <c r="X5" s="116">
        <v>38000000</v>
      </c>
      <c r="Y5" s="67">
        <v>38000000</v>
      </c>
      <c r="Z5" s="175">
        <f t="shared" si="1"/>
        <v>1</v>
      </c>
      <c r="AA5" s="72" t="s">
        <v>309</v>
      </c>
      <c r="AB5" s="65">
        <v>12</v>
      </c>
      <c r="AC5" s="66">
        <v>4</v>
      </c>
      <c r="AD5" s="165">
        <f t="shared" si="2"/>
        <v>0.33333333333333331</v>
      </c>
      <c r="AE5" s="182">
        <v>45000000</v>
      </c>
      <c r="AF5" s="183">
        <v>23080000</v>
      </c>
      <c r="AG5" s="190">
        <f>+AF5/AE5</f>
        <v>0.51288888888888884</v>
      </c>
      <c r="AH5" s="72" t="s">
        <v>726</v>
      </c>
      <c r="AI5" s="65">
        <v>12</v>
      </c>
      <c r="AJ5" s="66">
        <v>12</v>
      </c>
      <c r="AK5" s="165">
        <f>+AJ5/AI5</f>
        <v>1</v>
      </c>
      <c r="AL5" s="182">
        <v>45000000</v>
      </c>
      <c r="AM5" s="183">
        <v>34620000</v>
      </c>
      <c r="AN5" s="190">
        <f>+AM5/AL5</f>
        <v>0.76933333333333331</v>
      </c>
      <c r="AO5" s="72" t="s">
        <v>621</v>
      </c>
      <c r="AP5" s="505">
        <v>12</v>
      </c>
      <c r="AQ5" s="506">
        <v>12</v>
      </c>
      <c r="AR5" s="165">
        <f t="shared" si="3"/>
        <v>1</v>
      </c>
      <c r="AS5" s="519">
        <v>67935000</v>
      </c>
      <c r="AT5" s="520">
        <v>66931999</v>
      </c>
      <c r="AU5" s="190">
        <f>+AT5/AS5</f>
        <v>0.98523587252520795</v>
      </c>
      <c r="AV5" s="79" t="s">
        <v>727</v>
      </c>
    </row>
    <row r="6" spans="1:48" ht="280.5" customHeight="1" x14ac:dyDescent="0.2">
      <c r="A6" s="578"/>
      <c r="B6" s="567"/>
      <c r="C6" s="567"/>
      <c r="D6" s="567"/>
      <c r="E6" s="567"/>
      <c r="F6" s="40" t="s">
        <v>42</v>
      </c>
      <c r="G6" s="9">
        <v>12000</v>
      </c>
      <c r="H6" s="244">
        <v>13745</v>
      </c>
      <c r="I6" s="535" t="s">
        <v>308</v>
      </c>
      <c r="J6" s="62" t="s">
        <v>295</v>
      </c>
      <c r="K6" s="62" t="s">
        <v>276</v>
      </c>
      <c r="L6" s="63" t="s">
        <v>277</v>
      </c>
      <c r="M6" s="74" t="s">
        <v>278</v>
      </c>
      <c r="N6" s="268">
        <v>36000</v>
      </c>
      <c r="O6" s="78">
        <v>28368</v>
      </c>
      <c r="P6" s="175">
        <f>SUM(O6/N6)</f>
        <v>0.78800000000000003</v>
      </c>
      <c r="Q6" s="116">
        <v>15517148022.32</v>
      </c>
      <c r="R6" s="67">
        <v>13998909432</v>
      </c>
      <c r="S6" s="175">
        <f>SUM(R6/Q6)</f>
        <v>0.90215736885823661</v>
      </c>
      <c r="T6" s="79" t="s">
        <v>484</v>
      </c>
      <c r="U6" s="77">
        <v>36000</v>
      </c>
      <c r="V6" s="78">
        <v>30730</v>
      </c>
      <c r="W6" s="175">
        <f t="shared" si="0"/>
        <v>0.8536111111111111</v>
      </c>
      <c r="X6" s="116">
        <v>14921566980.49</v>
      </c>
      <c r="Y6" s="67">
        <v>12830486550</v>
      </c>
      <c r="Z6" s="175">
        <f t="shared" si="1"/>
        <v>0.85986187421038995</v>
      </c>
      <c r="AA6" s="79" t="s">
        <v>310</v>
      </c>
      <c r="AB6" s="77">
        <v>12000</v>
      </c>
      <c r="AC6" s="78">
        <v>13745</v>
      </c>
      <c r="AD6" s="165">
        <f t="shared" si="2"/>
        <v>1.1454166666666667</v>
      </c>
      <c r="AE6" s="186">
        <v>0</v>
      </c>
      <c r="AF6" s="187">
        <v>0</v>
      </c>
      <c r="AG6" s="190">
        <v>0</v>
      </c>
      <c r="AH6" s="72"/>
      <c r="AI6" s="77">
        <v>36000</v>
      </c>
      <c r="AJ6" s="78">
        <v>29625</v>
      </c>
      <c r="AK6" s="165">
        <f>+AJ6/AI6</f>
        <v>0.82291666666666663</v>
      </c>
      <c r="AL6" s="186">
        <v>16937378818.51</v>
      </c>
      <c r="AM6" s="187">
        <v>12181892641</v>
      </c>
      <c r="AN6" s="190">
        <f>+AM6/AL6</f>
        <v>0.71923127961730593</v>
      </c>
      <c r="AO6" s="79" t="s">
        <v>622</v>
      </c>
      <c r="AP6" s="507">
        <v>36000</v>
      </c>
      <c r="AQ6" s="508">
        <v>29625</v>
      </c>
      <c r="AR6" s="165">
        <f t="shared" si="3"/>
        <v>0.82291666666666663</v>
      </c>
      <c r="AS6" s="517">
        <v>14049858249</v>
      </c>
      <c r="AT6" s="518">
        <v>12902520459</v>
      </c>
      <c r="AU6" s="190">
        <f t="shared" si="4"/>
        <v>0.91833812344109156</v>
      </c>
      <c r="AV6" s="79" t="s">
        <v>749</v>
      </c>
    </row>
    <row r="7" spans="1:48" ht="173.25" customHeight="1" x14ac:dyDescent="0.2">
      <c r="A7" s="582" t="s">
        <v>256</v>
      </c>
      <c r="B7" s="567" t="s">
        <v>351</v>
      </c>
      <c r="C7" s="567" t="s">
        <v>352</v>
      </c>
      <c r="D7" s="567" t="s">
        <v>242</v>
      </c>
      <c r="E7" s="567" t="s">
        <v>32</v>
      </c>
      <c r="F7" s="40" t="s">
        <v>43</v>
      </c>
      <c r="G7" s="9" t="s">
        <v>44</v>
      </c>
      <c r="H7" s="264" t="s">
        <v>45</v>
      </c>
      <c r="I7" s="535" t="s">
        <v>308</v>
      </c>
      <c r="J7" s="62" t="s">
        <v>295</v>
      </c>
      <c r="K7" s="62" t="s">
        <v>276</v>
      </c>
      <c r="L7" s="40" t="s">
        <v>312</v>
      </c>
      <c r="M7" s="80" t="s">
        <v>311</v>
      </c>
      <c r="N7" s="145">
        <v>9000</v>
      </c>
      <c r="O7" s="66">
        <v>9000</v>
      </c>
      <c r="P7" s="175">
        <f>+O7/N7</f>
        <v>1</v>
      </c>
      <c r="Q7" s="116">
        <v>5432460382.1800003</v>
      </c>
      <c r="R7" s="67">
        <v>4932581191</v>
      </c>
      <c r="S7" s="175">
        <f>+R7/Q7</f>
        <v>0.90798291087041427</v>
      </c>
      <c r="T7" s="79" t="s">
        <v>485</v>
      </c>
      <c r="U7" s="65">
        <v>9000</v>
      </c>
      <c r="V7" s="66">
        <v>9000</v>
      </c>
      <c r="W7" s="175">
        <f t="shared" si="0"/>
        <v>1</v>
      </c>
      <c r="X7" s="116">
        <v>18000000</v>
      </c>
      <c r="Y7" s="67">
        <v>18000000</v>
      </c>
      <c r="Z7" s="175">
        <f t="shared" si="1"/>
        <v>1</v>
      </c>
      <c r="AA7" s="79" t="s">
        <v>313</v>
      </c>
      <c r="AB7" s="65">
        <v>9000</v>
      </c>
      <c r="AC7" s="66">
        <v>0</v>
      </c>
      <c r="AD7" s="165">
        <f t="shared" si="2"/>
        <v>0</v>
      </c>
      <c r="AE7" s="182">
        <v>10000000</v>
      </c>
      <c r="AF7" s="183">
        <v>0</v>
      </c>
      <c r="AG7" s="190">
        <f>+AF7/AE7</f>
        <v>0</v>
      </c>
      <c r="AH7" s="72" t="s">
        <v>447</v>
      </c>
      <c r="AI7" s="65">
        <v>9000</v>
      </c>
      <c r="AJ7" s="66">
        <v>0</v>
      </c>
      <c r="AK7" s="165">
        <f>+AJ7/AI7</f>
        <v>0</v>
      </c>
      <c r="AL7" s="182">
        <v>10000000</v>
      </c>
      <c r="AM7" s="183">
        <v>0</v>
      </c>
      <c r="AN7" s="190">
        <f>+AM7/AL7</f>
        <v>0</v>
      </c>
      <c r="AO7" s="72" t="s">
        <v>447</v>
      </c>
      <c r="AP7" s="505">
        <v>9000</v>
      </c>
      <c r="AQ7" s="506">
        <v>11068</v>
      </c>
      <c r="AR7" s="165">
        <f t="shared" si="3"/>
        <v>1.2297777777777779</v>
      </c>
      <c r="AS7" s="519">
        <v>10000000</v>
      </c>
      <c r="AT7" s="520">
        <v>4713632</v>
      </c>
      <c r="AU7" s="190">
        <f t="shared" si="4"/>
        <v>0.47136319999999998</v>
      </c>
      <c r="AV7" s="79" t="s">
        <v>750</v>
      </c>
    </row>
    <row r="8" spans="1:48" ht="293.25" customHeight="1" x14ac:dyDescent="0.2">
      <c r="A8" s="582"/>
      <c r="B8" s="567"/>
      <c r="C8" s="567"/>
      <c r="D8" s="567"/>
      <c r="E8" s="567"/>
      <c r="F8" s="40" t="s">
        <v>46</v>
      </c>
      <c r="G8" s="11" t="s">
        <v>47</v>
      </c>
      <c r="H8" s="265" t="s">
        <v>48</v>
      </c>
      <c r="I8" s="535" t="s">
        <v>308</v>
      </c>
      <c r="J8" s="62" t="s">
        <v>295</v>
      </c>
      <c r="K8" s="62" t="s">
        <v>276</v>
      </c>
      <c r="L8" s="40" t="s">
        <v>315</v>
      </c>
      <c r="M8" s="80" t="s">
        <v>314</v>
      </c>
      <c r="N8" s="586" t="s">
        <v>612</v>
      </c>
      <c r="O8" s="586"/>
      <c r="P8" s="586"/>
      <c r="Q8" s="586"/>
      <c r="R8" s="587"/>
      <c r="S8" s="175"/>
      <c r="T8" s="79" t="s">
        <v>612</v>
      </c>
      <c r="U8" s="65">
        <v>10000</v>
      </c>
      <c r="V8" s="66">
        <v>4934</v>
      </c>
      <c r="W8" s="175">
        <f t="shared" si="0"/>
        <v>0.49340000000000001</v>
      </c>
      <c r="X8" s="116">
        <v>1540000</v>
      </c>
      <c r="Y8" s="67">
        <v>1540000</v>
      </c>
      <c r="Z8" s="175">
        <f t="shared" si="1"/>
        <v>1</v>
      </c>
      <c r="AA8" s="79" t="s">
        <v>316</v>
      </c>
      <c r="AB8" s="65">
        <v>10000</v>
      </c>
      <c r="AC8" s="66">
        <v>0</v>
      </c>
      <c r="AD8" s="165">
        <f t="shared" si="2"/>
        <v>0</v>
      </c>
      <c r="AE8" s="186">
        <v>15770000</v>
      </c>
      <c r="AF8" s="187">
        <v>6540000</v>
      </c>
      <c r="AG8" s="190">
        <f>+AF8/AE8</f>
        <v>0.41471147748890297</v>
      </c>
      <c r="AH8" s="79" t="s">
        <v>448</v>
      </c>
      <c r="AI8" s="65">
        <v>12533</v>
      </c>
      <c r="AJ8" s="66">
        <v>0</v>
      </c>
      <c r="AK8" s="165">
        <f>+AJ8/AI8</f>
        <v>0</v>
      </c>
      <c r="AL8" s="186">
        <v>15770000</v>
      </c>
      <c r="AM8" s="187">
        <v>9425000</v>
      </c>
      <c r="AN8" s="260">
        <f>+AM8/AL8</f>
        <v>0.59765377298668354</v>
      </c>
      <c r="AO8" s="79" t="s">
        <v>623</v>
      </c>
      <c r="AP8" s="505">
        <v>10000</v>
      </c>
      <c r="AQ8" s="506">
        <v>4813</v>
      </c>
      <c r="AR8" s="165">
        <f t="shared" si="3"/>
        <v>0.48130000000000001</v>
      </c>
      <c r="AS8" s="517">
        <v>33425000</v>
      </c>
      <c r="AT8" s="518">
        <v>33425000</v>
      </c>
      <c r="AU8" s="260">
        <f t="shared" si="4"/>
        <v>1</v>
      </c>
      <c r="AV8" s="79" t="s">
        <v>751</v>
      </c>
    </row>
    <row r="9" spans="1:48" ht="409.5" x14ac:dyDescent="0.2">
      <c r="A9" s="582"/>
      <c r="B9" s="567"/>
      <c r="C9" s="567"/>
      <c r="D9" s="567"/>
      <c r="E9" s="567"/>
      <c r="F9" s="40" t="s">
        <v>721</v>
      </c>
      <c r="G9" s="12" t="s">
        <v>41</v>
      </c>
      <c r="H9" s="264">
        <v>12</v>
      </c>
      <c r="I9" s="229" t="s">
        <v>308</v>
      </c>
      <c r="J9" s="613" t="s">
        <v>679</v>
      </c>
      <c r="K9" s="613"/>
      <c r="L9" s="613"/>
      <c r="M9" s="614"/>
      <c r="N9" s="245"/>
      <c r="O9" s="66"/>
      <c r="P9" s="175"/>
      <c r="Q9" s="82"/>
      <c r="R9" s="73"/>
      <c r="S9" s="175"/>
      <c r="T9" s="72"/>
      <c r="U9" s="82"/>
      <c r="V9" s="66"/>
      <c r="W9" s="175"/>
      <c r="X9" s="82"/>
      <c r="Y9" s="73"/>
      <c r="Z9" s="175"/>
      <c r="AA9" s="72"/>
      <c r="AB9" s="65"/>
      <c r="AC9" s="66"/>
      <c r="AD9" s="165"/>
      <c r="AE9" s="182"/>
      <c r="AF9" s="183"/>
      <c r="AG9" s="190"/>
      <c r="AH9" s="72"/>
      <c r="AI9" s="65"/>
      <c r="AJ9" s="66"/>
      <c r="AK9" s="165"/>
      <c r="AL9" s="182"/>
      <c r="AM9" s="183"/>
      <c r="AN9" s="190"/>
      <c r="AO9" s="297" t="s">
        <v>679</v>
      </c>
      <c r="AP9" s="505"/>
      <c r="AQ9" s="506"/>
      <c r="AR9" s="165"/>
      <c r="AS9" s="519"/>
      <c r="AT9" s="520"/>
      <c r="AU9" s="190"/>
      <c r="AV9" s="355"/>
    </row>
    <row r="10" spans="1:48" ht="168.75" customHeight="1" x14ac:dyDescent="0.2">
      <c r="A10" s="578" t="s">
        <v>256</v>
      </c>
      <c r="B10" s="567" t="s">
        <v>351</v>
      </c>
      <c r="C10" s="567" t="s">
        <v>352</v>
      </c>
      <c r="D10" s="567" t="s">
        <v>246</v>
      </c>
      <c r="E10" s="567" t="s">
        <v>34</v>
      </c>
      <c r="F10" s="567" t="s">
        <v>57</v>
      </c>
      <c r="G10" s="576" t="s">
        <v>41</v>
      </c>
      <c r="H10" s="577">
        <v>20</v>
      </c>
      <c r="I10" s="255" t="s">
        <v>317</v>
      </c>
      <c r="J10" s="62" t="s">
        <v>295</v>
      </c>
      <c r="K10" s="63" t="s">
        <v>279</v>
      </c>
      <c r="L10" s="63" t="s">
        <v>280</v>
      </c>
      <c r="M10" s="64" t="s">
        <v>281</v>
      </c>
      <c r="N10" s="145">
        <v>1600</v>
      </c>
      <c r="O10" s="66">
        <v>172</v>
      </c>
      <c r="P10" s="175">
        <f>+O10/N10</f>
        <v>0.1075</v>
      </c>
      <c r="Q10" s="116">
        <v>84400000</v>
      </c>
      <c r="R10" s="67">
        <v>84400000</v>
      </c>
      <c r="S10" s="175">
        <f>+R10/Q10</f>
        <v>1</v>
      </c>
      <c r="T10" s="79" t="s">
        <v>486</v>
      </c>
      <c r="U10" s="65">
        <v>7128</v>
      </c>
      <c r="V10" s="66">
        <v>6819</v>
      </c>
      <c r="W10" s="175">
        <f>+V10/U10</f>
        <v>0.95664983164983164</v>
      </c>
      <c r="X10" s="116">
        <v>322900000</v>
      </c>
      <c r="Y10" s="67">
        <v>312153999.64999998</v>
      </c>
      <c r="Z10" s="175">
        <f>+Y10/X10</f>
        <v>0.96672034577268495</v>
      </c>
      <c r="AA10" s="72" t="s">
        <v>318</v>
      </c>
      <c r="AB10" s="65">
        <v>5735</v>
      </c>
      <c r="AC10" s="66">
        <v>2912</v>
      </c>
      <c r="AD10" s="165">
        <f>+AC10/AB10</f>
        <v>0.50775937227550128</v>
      </c>
      <c r="AE10" s="186">
        <v>480000000</v>
      </c>
      <c r="AF10" s="187">
        <v>166580000</v>
      </c>
      <c r="AG10" s="190">
        <f>+AF10/AE10</f>
        <v>0.34704166666666669</v>
      </c>
      <c r="AH10" s="72" t="s">
        <v>449</v>
      </c>
      <c r="AI10" s="65">
        <v>5735</v>
      </c>
      <c r="AJ10" s="66">
        <v>4518</v>
      </c>
      <c r="AK10" s="165">
        <f>+AJ10/AI10</f>
        <v>0.78779424585876201</v>
      </c>
      <c r="AL10" s="186">
        <v>480000000</v>
      </c>
      <c r="AM10" s="187">
        <v>248427500</v>
      </c>
      <c r="AN10" s="190">
        <f>+AM10/AL10</f>
        <v>0.51755729166666664</v>
      </c>
      <c r="AO10" s="72" t="s">
        <v>624</v>
      </c>
      <c r="AP10" s="505">
        <v>5735</v>
      </c>
      <c r="AQ10" s="506">
        <v>6098</v>
      </c>
      <c r="AR10" s="165">
        <f>+AQ10/AP10</f>
        <v>1.0632955536181343</v>
      </c>
      <c r="AS10" s="517">
        <v>502000000</v>
      </c>
      <c r="AT10" s="518">
        <v>486679002</v>
      </c>
      <c r="AU10" s="190">
        <f>+AT10/AS10</f>
        <v>0.96948008366533867</v>
      </c>
      <c r="AV10" s="72" t="s">
        <v>729</v>
      </c>
    </row>
    <row r="11" spans="1:48" ht="72" customHeight="1" x14ac:dyDescent="0.2">
      <c r="A11" s="578"/>
      <c r="B11" s="567"/>
      <c r="C11" s="567"/>
      <c r="D11" s="567"/>
      <c r="E11" s="567"/>
      <c r="F11" s="567"/>
      <c r="G11" s="576"/>
      <c r="H11" s="577"/>
      <c r="I11" s="255" t="s">
        <v>317</v>
      </c>
      <c r="J11" s="62" t="s">
        <v>295</v>
      </c>
      <c r="K11" s="63" t="s">
        <v>279</v>
      </c>
      <c r="L11" s="63" t="s">
        <v>320</v>
      </c>
      <c r="M11" s="64" t="s">
        <v>319</v>
      </c>
      <c r="N11" s="145">
        <v>135</v>
      </c>
      <c r="O11" s="66">
        <v>0</v>
      </c>
      <c r="P11" s="175">
        <f>+O11/N11</f>
        <v>0</v>
      </c>
      <c r="Q11" s="116">
        <v>18000000</v>
      </c>
      <c r="R11" s="67">
        <v>0</v>
      </c>
      <c r="S11" s="175">
        <f>+R11/Q11</f>
        <v>0</v>
      </c>
      <c r="T11" s="72" t="s">
        <v>321</v>
      </c>
      <c r="U11" s="65">
        <v>135</v>
      </c>
      <c r="V11" s="66">
        <v>0</v>
      </c>
      <c r="W11" s="175">
        <f>+V11/U11</f>
        <v>0</v>
      </c>
      <c r="X11" s="116">
        <v>18000000</v>
      </c>
      <c r="Y11" s="67">
        <v>0</v>
      </c>
      <c r="Z11" s="175">
        <f>+Y11/X11</f>
        <v>0</v>
      </c>
      <c r="AA11" s="72" t="s">
        <v>321</v>
      </c>
      <c r="AB11" s="65">
        <v>135</v>
      </c>
      <c r="AC11" s="66">
        <v>0</v>
      </c>
      <c r="AD11" s="165">
        <f>+AC11/AB11</f>
        <v>0</v>
      </c>
      <c r="AE11" s="186">
        <v>20000000</v>
      </c>
      <c r="AF11" s="187">
        <v>0</v>
      </c>
      <c r="AG11" s="190">
        <f>+AF11/AE11</f>
        <v>0</v>
      </c>
      <c r="AH11" s="72" t="s">
        <v>450</v>
      </c>
      <c r="AI11" s="65">
        <v>135</v>
      </c>
      <c r="AJ11" s="66">
        <v>0</v>
      </c>
      <c r="AK11" s="165">
        <f>+AJ11/AI11</f>
        <v>0</v>
      </c>
      <c r="AL11" s="186">
        <v>20000000</v>
      </c>
      <c r="AM11" s="187">
        <v>0</v>
      </c>
      <c r="AN11" s="190">
        <f>+AM11/AL11</f>
        <v>0</v>
      </c>
      <c r="AO11" s="72" t="s">
        <v>450</v>
      </c>
      <c r="AP11" s="505">
        <v>135</v>
      </c>
      <c r="AQ11" s="506">
        <v>0</v>
      </c>
      <c r="AR11" s="165">
        <f>+AQ11/AP11</f>
        <v>0</v>
      </c>
      <c r="AS11" s="517">
        <v>20000000</v>
      </c>
      <c r="AT11" s="518">
        <v>0</v>
      </c>
      <c r="AU11" s="190">
        <f>+AT11/AS11</f>
        <v>0</v>
      </c>
      <c r="AV11" s="79" t="s">
        <v>730</v>
      </c>
    </row>
    <row r="12" spans="1:48" ht="207.75" customHeight="1" x14ac:dyDescent="0.2">
      <c r="A12" s="41" t="s">
        <v>256</v>
      </c>
      <c r="B12" s="38" t="s">
        <v>351</v>
      </c>
      <c r="C12" s="38" t="s">
        <v>352</v>
      </c>
      <c r="D12" s="40" t="s">
        <v>247</v>
      </c>
      <c r="E12" s="40" t="s">
        <v>35</v>
      </c>
      <c r="F12" s="40" t="s">
        <v>58</v>
      </c>
      <c r="G12" s="13" t="s">
        <v>41</v>
      </c>
      <c r="H12" s="244">
        <v>92</v>
      </c>
      <c r="I12" s="229" t="s">
        <v>322</v>
      </c>
      <c r="J12" s="62" t="s">
        <v>295</v>
      </c>
      <c r="K12" s="63" t="s">
        <v>282</v>
      </c>
      <c r="L12" s="81" t="s">
        <v>283</v>
      </c>
      <c r="M12" s="64" t="s">
        <v>284</v>
      </c>
      <c r="N12" s="145">
        <v>12</v>
      </c>
      <c r="O12" s="66">
        <v>12</v>
      </c>
      <c r="P12" s="175">
        <f>+O12/N12</f>
        <v>1</v>
      </c>
      <c r="Q12" s="116">
        <v>162109000</v>
      </c>
      <c r="R12" s="67">
        <v>135538760</v>
      </c>
      <c r="S12" s="175">
        <f>+R12/Q12</f>
        <v>0.83609645362071194</v>
      </c>
      <c r="T12" s="79" t="s">
        <v>487</v>
      </c>
      <c r="U12" s="65">
        <v>12</v>
      </c>
      <c r="V12" s="66">
        <v>12</v>
      </c>
      <c r="W12" s="175">
        <f>+V12/U12</f>
        <v>1</v>
      </c>
      <c r="X12" s="116">
        <v>1464003175.05</v>
      </c>
      <c r="Y12" s="67">
        <v>1209674232.1300001</v>
      </c>
      <c r="Z12" s="175">
        <f>+Y12/X12</f>
        <v>0.82627842121222606</v>
      </c>
      <c r="AA12" s="79" t="s">
        <v>323</v>
      </c>
      <c r="AB12" s="65">
        <v>12</v>
      </c>
      <c r="AC12" s="66">
        <v>3</v>
      </c>
      <c r="AD12" s="165">
        <f>+AC12/AB12</f>
        <v>0.25</v>
      </c>
      <c r="AE12" s="182">
        <v>1990098755</v>
      </c>
      <c r="AF12" s="183">
        <v>825921255</v>
      </c>
      <c r="AG12" s="190">
        <f>+AF12/AE12</f>
        <v>0.41501521114212242</v>
      </c>
      <c r="AH12" s="79" t="s">
        <v>451</v>
      </c>
      <c r="AI12" s="65">
        <v>12</v>
      </c>
      <c r="AJ12" s="66">
        <v>12</v>
      </c>
      <c r="AK12" s="165">
        <f>+AJ12/AI12</f>
        <v>1</v>
      </c>
      <c r="AL12" s="182">
        <v>1929741184.96</v>
      </c>
      <c r="AM12" s="183">
        <v>866835088</v>
      </c>
      <c r="AN12" s="190">
        <f>+AM12/AL12</f>
        <v>0.4491975891668436</v>
      </c>
      <c r="AO12" s="79" t="s">
        <v>625</v>
      </c>
      <c r="AP12" s="505">
        <v>12</v>
      </c>
      <c r="AQ12" s="506">
        <v>12</v>
      </c>
      <c r="AR12" s="165">
        <f>+AQ12/AP12</f>
        <v>1</v>
      </c>
      <c r="AS12" s="519">
        <v>960027609.63</v>
      </c>
      <c r="AT12" s="520">
        <v>941938810.63</v>
      </c>
      <c r="AU12" s="190">
        <f>+AT12/AS12</f>
        <v>0.98115804293694064</v>
      </c>
      <c r="AV12" s="79" t="s">
        <v>731</v>
      </c>
    </row>
    <row r="13" spans="1:48" ht="76.5" x14ac:dyDescent="0.2">
      <c r="A13" s="578" t="s">
        <v>256</v>
      </c>
      <c r="B13" s="567" t="s">
        <v>351</v>
      </c>
      <c r="C13" s="567" t="s">
        <v>352</v>
      </c>
      <c r="D13" s="567" t="s">
        <v>248</v>
      </c>
      <c r="E13" s="567" t="s">
        <v>3</v>
      </c>
      <c r="F13" s="567" t="s">
        <v>59</v>
      </c>
      <c r="G13" s="576" t="s">
        <v>41</v>
      </c>
      <c r="H13" s="579" t="s">
        <v>60</v>
      </c>
      <c r="I13" s="557" t="s">
        <v>325</v>
      </c>
      <c r="J13" s="70" t="s">
        <v>285</v>
      </c>
      <c r="K13" s="70" t="s">
        <v>286</v>
      </c>
      <c r="L13" s="70" t="s">
        <v>287</v>
      </c>
      <c r="M13" s="84" t="s">
        <v>287</v>
      </c>
      <c r="N13" s="145">
        <v>25</v>
      </c>
      <c r="O13" s="66">
        <v>0</v>
      </c>
      <c r="P13" s="175">
        <f>+O13/N13</f>
        <v>0</v>
      </c>
      <c r="Q13" s="116">
        <v>100000000</v>
      </c>
      <c r="R13" s="67">
        <v>42921579</v>
      </c>
      <c r="S13" s="175">
        <f>+R13/Q13</f>
        <v>0.42921578999999999</v>
      </c>
      <c r="T13" s="85" t="s">
        <v>488</v>
      </c>
      <c r="U13" s="65">
        <v>25</v>
      </c>
      <c r="V13" s="66">
        <v>0</v>
      </c>
      <c r="W13" s="175">
        <f>+V13/U13</f>
        <v>0</v>
      </c>
      <c r="X13" s="116">
        <v>213521300.13</v>
      </c>
      <c r="Y13" s="67">
        <v>210989193.56</v>
      </c>
      <c r="Z13" s="175">
        <f>+Y13/X13</f>
        <v>0.98814119917564036</v>
      </c>
      <c r="AA13" s="85" t="s">
        <v>327</v>
      </c>
      <c r="AB13" s="113">
        <v>0.25</v>
      </c>
      <c r="AC13" s="86">
        <v>0</v>
      </c>
      <c r="AD13" s="165">
        <f>+AC13/AB13</f>
        <v>0</v>
      </c>
      <c r="AE13" s="182">
        <v>221000000</v>
      </c>
      <c r="AF13" s="183">
        <v>25998000</v>
      </c>
      <c r="AG13" s="190">
        <f>+AF13/AE13</f>
        <v>0.11763800904977376</v>
      </c>
      <c r="AH13" s="85" t="s">
        <v>452</v>
      </c>
      <c r="AI13" s="65">
        <v>25</v>
      </c>
      <c r="AJ13" s="66">
        <v>0</v>
      </c>
      <c r="AK13" s="165">
        <f>+AJ13/AI13</f>
        <v>0</v>
      </c>
      <c r="AL13" s="182">
        <v>221000000</v>
      </c>
      <c r="AM13" s="183">
        <v>25998000</v>
      </c>
      <c r="AN13" s="190">
        <f>+AM13/AL13</f>
        <v>0.11763800904977376</v>
      </c>
      <c r="AO13" s="85" t="s">
        <v>452</v>
      </c>
      <c r="AP13" s="505">
        <v>25</v>
      </c>
      <c r="AQ13" s="506">
        <v>16</v>
      </c>
      <c r="AR13" s="165">
        <f>+AQ13/AP13</f>
        <v>0.64</v>
      </c>
      <c r="AS13" s="519">
        <v>361300000</v>
      </c>
      <c r="AT13" s="520">
        <v>65091082</v>
      </c>
      <c r="AU13" s="190">
        <f>+AT13/AS13</f>
        <v>0.18015799058953777</v>
      </c>
      <c r="AV13" s="85" t="s">
        <v>732</v>
      </c>
    </row>
    <row r="14" spans="1:48" ht="191.25" x14ac:dyDescent="0.2">
      <c r="A14" s="578"/>
      <c r="B14" s="567"/>
      <c r="C14" s="567"/>
      <c r="D14" s="567"/>
      <c r="E14" s="567"/>
      <c r="F14" s="567"/>
      <c r="G14" s="576"/>
      <c r="H14" s="579"/>
      <c r="I14" s="558"/>
      <c r="J14" s="70" t="s">
        <v>285</v>
      </c>
      <c r="K14" s="70" t="s">
        <v>286</v>
      </c>
      <c r="L14" s="70" t="s">
        <v>324</v>
      </c>
      <c r="M14" s="84" t="s">
        <v>324</v>
      </c>
      <c r="N14" s="145">
        <v>75</v>
      </c>
      <c r="O14" s="66">
        <v>52</v>
      </c>
      <c r="P14" s="175">
        <f>+O14/N14</f>
        <v>0.69333333333333336</v>
      </c>
      <c r="Q14" s="116">
        <v>170814443.5</v>
      </c>
      <c r="R14" s="67">
        <v>170041333.33000001</v>
      </c>
      <c r="S14" s="175">
        <f>+R14/Q14</f>
        <v>0.99547397659027592</v>
      </c>
      <c r="T14" s="85" t="s">
        <v>489</v>
      </c>
      <c r="U14" s="65">
        <v>75</v>
      </c>
      <c r="V14" s="66">
        <v>0</v>
      </c>
      <c r="W14" s="175">
        <f>+V14/U14</f>
        <v>0</v>
      </c>
      <c r="X14" s="116">
        <v>37141876.909999996</v>
      </c>
      <c r="Y14" s="67">
        <v>0</v>
      </c>
      <c r="Z14" s="175">
        <f>+Y14/X14</f>
        <v>0</v>
      </c>
      <c r="AA14" s="85" t="s">
        <v>326</v>
      </c>
      <c r="AB14" s="113">
        <v>0.75</v>
      </c>
      <c r="AC14" s="86">
        <v>0</v>
      </c>
      <c r="AD14" s="165">
        <f>+AC14/AB14</f>
        <v>0</v>
      </c>
      <c r="AE14" s="182">
        <v>364000000</v>
      </c>
      <c r="AF14" s="183">
        <v>27826500</v>
      </c>
      <c r="AG14" s="190">
        <f>+AF14/AE14</f>
        <v>7.6446428571428568E-2</v>
      </c>
      <c r="AH14" s="85" t="s">
        <v>452</v>
      </c>
      <c r="AI14" s="65">
        <v>75</v>
      </c>
      <c r="AJ14" s="66">
        <v>0</v>
      </c>
      <c r="AK14" s="165">
        <f>+AJ14/AI14</f>
        <v>0</v>
      </c>
      <c r="AL14" s="182">
        <v>364000000</v>
      </c>
      <c r="AM14" s="183">
        <v>27826500</v>
      </c>
      <c r="AN14" s="190">
        <f>+AM14/AL14</f>
        <v>7.6446428571428568E-2</v>
      </c>
      <c r="AO14" s="85" t="s">
        <v>626</v>
      </c>
      <c r="AP14" s="505">
        <v>75</v>
      </c>
      <c r="AQ14" s="506">
        <v>0</v>
      </c>
      <c r="AR14" s="165">
        <f>+AQ14/AP14</f>
        <v>0</v>
      </c>
      <c r="AS14" s="519">
        <v>364000000</v>
      </c>
      <c r="AT14" s="520">
        <v>83834783</v>
      </c>
      <c r="AU14" s="190">
        <f>+AT14/AS14</f>
        <v>0.23031533791208791</v>
      </c>
      <c r="AV14" s="85" t="s">
        <v>733</v>
      </c>
    </row>
    <row r="15" spans="1:48" ht="39.75" customHeight="1" x14ac:dyDescent="0.2">
      <c r="A15" s="41" t="s">
        <v>256</v>
      </c>
      <c r="B15" s="38" t="s">
        <v>351</v>
      </c>
      <c r="C15" s="38" t="s">
        <v>352</v>
      </c>
      <c r="D15" s="40" t="s">
        <v>249</v>
      </c>
      <c r="E15" s="40" t="s">
        <v>33</v>
      </c>
      <c r="F15" s="40" t="s">
        <v>61</v>
      </c>
      <c r="G15" s="14" t="s">
        <v>41</v>
      </c>
      <c r="H15" s="247" t="s">
        <v>60</v>
      </c>
      <c r="I15" s="615" t="s">
        <v>524</v>
      </c>
      <c r="J15" s="586"/>
      <c r="K15" s="586"/>
      <c r="L15" s="586"/>
      <c r="M15" s="609"/>
      <c r="N15" s="245"/>
      <c r="O15" s="66"/>
      <c r="P15" s="175"/>
      <c r="Q15" s="82"/>
      <c r="R15" s="73"/>
      <c r="S15" s="175"/>
      <c r="T15" s="85"/>
      <c r="U15" s="82"/>
      <c r="V15" s="66"/>
      <c r="W15" s="175"/>
      <c r="X15" s="82"/>
      <c r="Y15" s="73"/>
      <c r="Z15" s="175"/>
      <c r="AA15" s="85"/>
      <c r="AB15" s="65"/>
      <c r="AC15" s="66"/>
      <c r="AD15" s="165"/>
      <c r="AE15" s="182"/>
      <c r="AF15" s="183"/>
      <c r="AG15" s="190"/>
      <c r="AH15" s="85"/>
      <c r="AI15" s="65"/>
      <c r="AJ15" s="66"/>
      <c r="AK15" s="165"/>
      <c r="AL15" s="182"/>
      <c r="AM15" s="183"/>
      <c r="AN15" s="190"/>
      <c r="AO15" s="85"/>
      <c r="AP15" s="505"/>
      <c r="AQ15" s="506"/>
      <c r="AR15" s="165"/>
      <c r="AS15" s="519"/>
      <c r="AT15" s="520"/>
      <c r="AU15" s="190"/>
      <c r="AV15" s="85"/>
    </row>
    <row r="16" spans="1:48" ht="409.5" customHeight="1" x14ac:dyDescent="0.2">
      <c r="A16" s="583" t="s">
        <v>256</v>
      </c>
      <c r="B16" s="561" t="s">
        <v>351</v>
      </c>
      <c r="C16" s="561" t="s">
        <v>352</v>
      </c>
      <c r="D16" s="561" t="s">
        <v>251</v>
      </c>
      <c r="E16" s="561" t="s">
        <v>2</v>
      </c>
      <c r="F16" s="561" t="s">
        <v>63</v>
      </c>
      <c r="G16" s="573" t="s">
        <v>41</v>
      </c>
      <c r="H16" s="570" t="s">
        <v>48</v>
      </c>
      <c r="I16" s="554" t="s">
        <v>330</v>
      </c>
      <c r="J16" s="63" t="s">
        <v>295</v>
      </c>
      <c r="K16" s="63" t="s">
        <v>365</v>
      </c>
      <c r="L16" s="63" t="s">
        <v>364</v>
      </c>
      <c r="M16" s="64" t="s">
        <v>363</v>
      </c>
      <c r="N16" s="145">
        <v>10</v>
      </c>
      <c r="O16" s="66">
        <v>10</v>
      </c>
      <c r="P16" s="178">
        <f t="shared" ref="P16:P21" si="5">+O16/N16</f>
        <v>1</v>
      </c>
      <c r="Q16" s="116">
        <v>15000000</v>
      </c>
      <c r="R16" s="67">
        <v>3620000</v>
      </c>
      <c r="S16" s="175">
        <f>+R16/Q16</f>
        <v>0.24133333333333334</v>
      </c>
      <c r="T16" s="79" t="s">
        <v>490</v>
      </c>
      <c r="U16" s="65">
        <v>40</v>
      </c>
      <c r="V16" s="66">
        <v>41</v>
      </c>
      <c r="W16" s="178">
        <f t="shared" ref="W16:W31" si="6">+V16/U16</f>
        <v>1.0249999999999999</v>
      </c>
      <c r="X16" s="116">
        <v>67223401</v>
      </c>
      <c r="Y16" s="67">
        <v>65096055</v>
      </c>
      <c r="Z16" s="175">
        <f t="shared" ref="Z16:Z26" si="7">+Y16/X16</f>
        <v>0.96835408550662294</v>
      </c>
      <c r="AA16" s="79" t="s">
        <v>366</v>
      </c>
      <c r="AB16" s="65">
        <v>50</v>
      </c>
      <c r="AC16" s="66">
        <v>20</v>
      </c>
      <c r="AD16" s="165">
        <f>+AC16/AB16</f>
        <v>0.4</v>
      </c>
      <c r="AE16" s="182">
        <v>40875872</v>
      </c>
      <c r="AF16" s="183">
        <v>18000000</v>
      </c>
      <c r="AG16" s="190">
        <f>+AF16/AE16</f>
        <v>0.440357578182063</v>
      </c>
      <c r="AH16" s="79" t="s">
        <v>453</v>
      </c>
      <c r="AI16" s="65">
        <v>50</v>
      </c>
      <c r="AJ16" s="66">
        <v>22</v>
      </c>
      <c r="AK16" s="165">
        <f>+AJ16/AI16</f>
        <v>0.44</v>
      </c>
      <c r="AL16" s="182">
        <v>40875872</v>
      </c>
      <c r="AM16" s="183">
        <v>22875872</v>
      </c>
      <c r="AN16" s="190">
        <f>+AM16/AL16</f>
        <v>0.559642421817937</v>
      </c>
      <c r="AO16" s="79" t="s">
        <v>627</v>
      </c>
      <c r="AP16" s="505">
        <v>50</v>
      </c>
      <c r="AQ16" s="506">
        <v>50</v>
      </c>
      <c r="AR16" s="165">
        <f t="shared" ref="AR16:AR21" si="8">+AQ16/AP16</f>
        <v>1</v>
      </c>
      <c r="AS16" s="519">
        <v>40875872</v>
      </c>
      <c r="AT16" s="520">
        <v>39433372</v>
      </c>
      <c r="AU16" s="190">
        <f>+AT16/AS16</f>
        <v>0.96471023297068748</v>
      </c>
      <c r="AV16" s="79" t="s">
        <v>734</v>
      </c>
    </row>
    <row r="17" spans="1:48" ht="231.75" customHeight="1" x14ac:dyDescent="0.2">
      <c r="A17" s="584"/>
      <c r="B17" s="562"/>
      <c r="C17" s="562"/>
      <c r="D17" s="562"/>
      <c r="E17" s="562"/>
      <c r="F17" s="562"/>
      <c r="G17" s="574"/>
      <c r="H17" s="571"/>
      <c r="I17" s="555"/>
      <c r="J17" s="63" t="s">
        <v>295</v>
      </c>
      <c r="K17" s="63" t="s">
        <v>369</v>
      </c>
      <c r="L17" s="63" t="s">
        <v>368</v>
      </c>
      <c r="M17" s="64" t="s">
        <v>367</v>
      </c>
      <c r="N17" s="145">
        <v>15</v>
      </c>
      <c r="O17" s="66">
        <v>0</v>
      </c>
      <c r="P17" s="178">
        <f t="shared" si="5"/>
        <v>0</v>
      </c>
      <c r="Q17" s="116">
        <v>15000000</v>
      </c>
      <c r="R17" s="67">
        <v>3886666</v>
      </c>
      <c r="S17" s="175">
        <f>+R17/Q17</f>
        <v>0.25911106666666667</v>
      </c>
      <c r="T17" s="79" t="s">
        <v>491</v>
      </c>
      <c r="U17" s="65">
        <v>20</v>
      </c>
      <c r="V17" s="66">
        <v>5</v>
      </c>
      <c r="W17" s="178">
        <f t="shared" si="6"/>
        <v>0.25</v>
      </c>
      <c r="X17" s="116">
        <v>30000000</v>
      </c>
      <c r="Y17" s="67">
        <v>10000000</v>
      </c>
      <c r="Z17" s="175">
        <f t="shared" si="7"/>
        <v>0.33333333333333331</v>
      </c>
      <c r="AA17" s="79" t="s">
        <v>370</v>
      </c>
      <c r="AB17" s="65">
        <v>30</v>
      </c>
      <c r="AC17" s="66">
        <v>6</v>
      </c>
      <c r="AD17" s="165">
        <f>+AC17/AB17</f>
        <v>0.2</v>
      </c>
      <c r="AE17" s="182">
        <v>46000000</v>
      </c>
      <c r="AF17" s="183">
        <v>17180000</v>
      </c>
      <c r="AG17" s="190">
        <f>+AF17/AE17</f>
        <v>0.3734782608695652</v>
      </c>
      <c r="AH17" s="79" t="s">
        <v>454</v>
      </c>
      <c r="AI17" s="65">
        <v>60</v>
      </c>
      <c r="AJ17" s="66">
        <v>8</v>
      </c>
      <c r="AK17" s="165">
        <f>+AJ17/AI17</f>
        <v>0.13333333333333333</v>
      </c>
      <c r="AL17" s="182">
        <v>46000000</v>
      </c>
      <c r="AM17" s="183">
        <v>27720000</v>
      </c>
      <c r="AN17" s="190">
        <f>+AM17/AL17</f>
        <v>0.6026086956521739</v>
      </c>
      <c r="AO17" s="79" t="s">
        <v>628</v>
      </c>
      <c r="AP17" s="505">
        <v>30</v>
      </c>
      <c r="AQ17" s="506">
        <v>60</v>
      </c>
      <c r="AR17" s="165">
        <f t="shared" si="8"/>
        <v>2</v>
      </c>
      <c r="AS17" s="519">
        <v>48600000</v>
      </c>
      <c r="AT17" s="520">
        <v>46464667</v>
      </c>
      <c r="AU17" s="190">
        <f>+AT17/AS17</f>
        <v>0.95606310699588481</v>
      </c>
      <c r="AV17" s="79" t="s">
        <v>735</v>
      </c>
    </row>
    <row r="18" spans="1:48" ht="181.5" customHeight="1" x14ac:dyDescent="0.2">
      <c r="A18" s="584"/>
      <c r="B18" s="562"/>
      <c r="C18" s="562"/>
      <c r="D18" s="562"/>
      <c r="E18" s="562"/>
      <c r="F18" s="562"/>
      <c r="G18" s="574"/>
      <c r="H18" s="571"/>
      <c r="I18" s="555"/>
      <c r="J18" s="63" t="s">
        <v>295</v>
      </c>
      <c r="K18" s="63" t="s">
        <v>288</v>
      </c>
      <c r="L18" s="63" t="s">
        <v>372</v>
      </c>
      <c r="M18" s="64" t="s">
        <v>371</v>
      </c>
      <c r="N18" s="145">
        <v>200</v>
      </c>
      <c r="O18" s="66">
        <v>200</v>
      </c>
      <c r="P18" s="178">
        <f t="shared" si="5"/>
        <v>1</v>
      </c>
      <c r="Q18" s="116">
        <v>310730761</v>
      </c>
      <c r="R18" s="67">
        <v>89251102</v>
      </c>
      <c r="S18" s="175">
        <f>+R18/Q18</f>
        <v>0.2872296959360261</v>
      </c>
      <c r="T18" s="79" t="s">
        <v>492</v>
      </c>
      <c r="U18" s="65">
        <v>500</v>
      </c>
      <c r="V18" s="66">
        <v>500</v>
      </c>
      <c r="W18" s="178">
        <f t="shared" si="6"/>
        <v>1</v>
      </c>
      <c r="X18" s="116">
        <v>222950000</v>
      </c>
      <c r="Y18" s="67">
        <v>175109602</v>
      </c>
      <c r="Z18" s="175">
        <f t="shared" si="7"/>
        <v>0.78542095537115941</v>
      </c>
      <c r="AA18" s="79" t="s">
        <v>373</v>
      </c>
      <c r="AB18" s="65">
        <v>900</v>
      </c>
      <c r="AC18" s="66">
        <v>230</v>
      </c>
      <c r="AD18" s="165">
        <f>+AC18/AB18</f>
        <v>0.25555555555555554</v>
      </c>
      <c r="AE18" s="182">
        <v>156346998</v>
      </c>
      <c r="AF18" s="183">
        <v>58080833</v>
      </c>
      <c r="AG18" s="190">
        <f>+AF18/AE18</f>
        <v>0.37148671700111568</v>
      </c>
      <c r="AH18" s="79" t="s">
        <v>455</v>
      </c>
      <c r="AI18" s="65">
        <v>900</v>
      </c>
      <c r="AJ18" s="66">
        <v>500</v>
      </c>
      <c r="AK18" s="165">
        <f>+AJ18/AI18</f>
        <v>0.55555555555555558</v>
      </c>
      <c r="AL18" s="182">
        <v>150846998</v>
      </c>
      <c r="AM18" s="183">
        <v>86380000</v>
      </c>
      <c r="AN18" s="190">
        <f>+AM18/AL18</f>
        <v>0.57263320546823215</v>
      </c>
      <c r="AO18" s="79" t="s">
        <v>629</v>
      </c>
      <c r="AP18" s="505">
        <v>900</v>
      </c>
      <c r="AQ18" s="506">
        <v>900</v>
      </c>
      <c r="AR18" s="523">
        <f t="shared" si="8"/>
        <v>1</v>
      </c>
      <c r="AS18" s="519">
        <v>198846998</v>
      </c>
      <c r="AT18" s="520">
        <v>196935920</v>
      </c>
      <c r="AU18" s="190">
        <f>+AT18/AS18</f>
        <v>0.99038920366300931</v>
      </c>
      <c r="AV18" s="79" t="s">
        <v>736</v>
      </c>
    </row>
    <row r="19" spans="1:48" ht="130.5" customHeight="1" x14ac:dyDescent="0.2">
      <c r="A19" s="585"/>
      <c r="B19" s="563"/>
      <c r="C19" s="563"/>
      <c r="D19" s="563"/>
      <c r="E19" s="563"/>
      <c r="F19" s="563"/>
      <c r="G19" s="575"/>
      <c r="H19" s="572"/>
      <c r="I19" s="556"/>
      <c r="J19" s="63" t="s">
        <v>295</v>
      </c>
      <c r="K19" s="63" t="s">
        <v>355</v>
      </c>
      <c r="L19" s="63" t="s">
        <v>377</v>
      </c>
      <c r="M19" s="64" t="s">
        <v>376</v>
      </c>
      <c r="N19" s="145">
        <v>50</v>
      </c>
      <c r="O19" s="66">
        <v>50</v>
      </c>
      <c r="P19" s="178">
        <f t="shared" si="5"/>
        <v>1</v>
      </c>
      <c r="Q19" s="116">
        <v>15738667</v>
      </c>
      <c r="R19" s="67">
        <v>4990295</v>
      </c>
      <c r="S19" s="175">
        <f>+R19/Q19</f>
        <v>0.31707227810334893</v>
      </c>
      <c r="T19" s="79" t="s">
        <v>493</v>
      </c>
      <c r="U19" s="65">
        <v>25</v>
      </c>
      <c r="V19" s="66">
        <v>25</v>
      </c>
      <c r="W19" s="178">
        <f t="shared" si="6"/>
        <v>1</v>
      </c>
      <c r="X19" s="116">
        <v>34027629</v>
      </c>
      <c r="Y19" s="67">
        <v>16292129</v>
      </c>
      <c r="Z19" s="175">
        <f t="shared" si="7"/>
        <v>0.47879119053519714</v>
      </c>
      <c r="AA19" s="79" t="s">
        <v>378</v>
      </c>
      <c r="AB19" s="65">
        <v>25</v>
      </c>
      <c r="AC19" s="66">
        <v>5</v>
      </c>
      <c r="AD19" s="165">
        <f>+AC19/AB19</f>
        <v>0.2</v>
      </c>
      <c r="AE19" s="182">
        <v>25735500</v>
      </c>
      <c r="AF19" s="183">
        <v>5000000</v>
      </c>
      <c r="AG19" s="190">
        <f>+AF19/AE19</f>
        <v>0.19428416001243418</v>
      </c>
      <c r="AH19" s="72" t="s">
        <v>456</v>
      </c>
      <c r="AI19" s="65">
        <v>25</v>
      </c>
      <c r="AJ19" s="66">
        <v>13</v>
      </c>
      <c r="AK19" s="165">
        <f>+AJ19/AI19</f>
        <v>0.52</v>
      </c>
      <c r="AL19" s="182">
        <v>25735500</v>
      </c>
      <c r="AM19" s="183">
        <v>5000000</v>
      </c>
      <c r="AN19" s="190">
        <f>+AM19/AL19</f>
        <v>0.19428416001243418</v>
      </c>
      <c r="AO19" s="72" t="s">
        <v>630</v>
      </c>
      <c r="AP19" s="505">
        <v>25</v>
      </c>
      <c r="AQ19" s="506">
        <v>25</v>
      </c>
      <c r="AR19" s="165">
        <f t="shared" si="8"/>
        <v>1</v>
      </c>
      <c r="AS19" s="519">
        <v>25735500</v>
      </c>
      <c r="AT19" s="520">
        <v>25735500</v>
      </c>
      <c r="AU19" s="190">
        <f>+AT19/AS19</f>
        <v>1</v>
      </c>
      <c r="AV19" s="79" t="s">
        <v>737</v>
      </c>
    </row>
    <row r="20" spans="1:48" ht="51" customHeight="1" x14ac:dyDescent="0.2">
      <c r="A20" s="578" t="s">
        <v>256</v>
      </c>
      <c r="B20" s="567" t="s">
        <v>351</v>
      </c>
      <c r="C20" s="567" t="s">
        <v>352</v>
      </c>
      <c r="D20" s="567" t="s">
        <v>252</v>
      </c>
      <c r="E20" s="567" t="s">
        <v>17</v>
      </c>
      <c r="F20" s="40" t="s">
        <v>63</v>
      </c>
      <c r="G20" s="8">
        <v>0.59</v>
      </c>
      <c r="H20" s="244" t="s">
        <v>64</v>
      </c>
      <c r="I20" s="536" t="s">
        <v>598</v>
      </c>
      <c r="J20" s="537"/>
      <c r="K20" s="537"/>
      <c r="L20" s="591"/>
      <c r="M20" s="272" t="s">
        <v>601</v>
      </c>
      <c r="N20" s="245">
        <v>12</v>
      </c>
      <c r="O20" s="66">
        <v>12</v>
      </c>
      <c r="P20" s="175">
        <f t="shared" si="5"/>
        <v>1</v>
      </c>
      <c r="Q20" s="252">
        <v>25953</v>
      </c>
      <c r="R20" s="252">
        <v>25953</v>
      </c>
      <c r="S20" s="175">
        <f>+R20/Q20</f>
        <v>1</v>
      </c>
      <c r="T20" s="72" t="s">
        <v>602</v>
      </c>
      <c r="U20" s="82">
        <v>12</v>
      </c>
      <c r="V20" s="66">
        <v>12</v>
      </c>
      <c r="W20" s="178">
        <f t="shared" si="6"/>
        <v>1</v>
      </c>
      <c r="X20" s="253">
        <v>10167000000</v>
      </c>
      <c r="Y20" s="253">
        <v>10167000000</v>
      </c>
      <c r="Z20" s="175">
        <f t="shared" si="7"/>
        <v>1</v>
      </c>
      <c r="AA20" s="72" t="s">
        <v>605</v>
      </c>
      <c r="AB20" s="65"/>
      <c r="AC20" s="66"/>
      <c r="AD20" s="165"/>
      <c r="AE20" s="182"/>
      <c r="AF20" s="183"/>
      <c r="AG20" s="190"/>
      <c r="AH20" s="72" t="s">
        <v>606</v>
      </c>
      <c r="AI20" s="65"/>
      <c r="AJ20" s="66"/>
      <c r="AK20" s="165"/>
      <c r="AL20" s="182"/>
      <c r="AM20" s="183"/>
      <c r="AN20" s="190"/>
      <c r="AO20" s="72" t="s">
        <v>606</v>
      </c>
      <c r="AP20" s="505">
        <v>12</v>
      </c>
      <c r="AQ20" s="506">
        <v>12</v>
      </c>
      <c r="AR20" s="165">
        <f t="shared" si="8"/>
        <v>1</v>
      </c>
      <c r="AS20" s="519">
        <v>10167000000</v>
      </c>
      <c r="AT20" s="520">
        <v>10167000000</v>
      </c>
      <c r="AU20" s="190">
        <f>AT20/AS20</f>
        <v>1</v>
      </c>
      <c r="AV20" s="72" t="s">
        <v>605</v>
      </c>
    </row>
    <row r="21" spans="1:48" ht="409.5" x14ac:dyDescent="0.2">
      <c r="A21" s="578"/>
      <c r="B21" s="567"/>
      <c r="C21" s="567"/>
      <c r="D21" s="567"/>
      <c r="E21" s="567"/>
      <c r="F21" s="40" t="s">
        <v>105</v>
      </c>
      <c r="G21" s="15" t="s">
        <v>41</v>
      </c>
      <c r="H21" s="244" t="s">
        <v>106</v>
      </c>
      <c r="I21" s="588"/>
      <c r="J21" s="589"/>
      <c r="K21" s="589"/>
      <c r="L21" s="592"/>
      <c r="M21" s="272" t="s">
        <v>600</v>
      </c>
      <c r="N21" s="245">
        <v>9</v>
      </c>
      <c r="O21" s="66">
        <v>9</v>
      </c>
      <c r="P21" s="175">
        <f t="shared" si="5"/>
        <v>1</v>
      </c>
      <c r="Q21" s="252">
        <v>14562000000</v>
      </c>
      <c r="R21" s="252">
        <v>14562000000</v>
      </c>
      <c r="S21" s="175"/>
      <c r="T21" s="72" t="s">
        <v>603</v>
      </c>
      <c r="U21" s="82">
        <v>9</v>
      </c>
      <c r="V21" s="66">
        <v>9</v>
      </c>
      <c r="W21" s="178">
        <f t="shared" si="6"/>
        <v>1</v>
      </c>
      <c r="X21" s="252">
        <v>11440000000</v>
      </c>
      <c r="Y21" s="252">
        <v>11440000000</v>
      </c>
      <c r="Z21" s="175">
        <f t="shared" si="7"/>
        <v>1</v>
      </c>
      <c r="AA21" s="72" t="s">
        <v>604</v>
      </c>
      <c r="AB21" s="65"/>
      <c r="AC21" s="66"/>
      <c r="AD21" s="165"/>
      <c r="AE21" s="182"/>
      <c r="AF21" s="183"/>
      <c r="AG21" s="190"/>
      <c r="AH21" s="72" t="s">
        <v>606</v>
      </c>
      <c r="AI21" s="65"/>
      <c r="AJ21" s="66"/>
      <c r="AK21" s="165"/>
      <c r="AL21" s="182"/>
      <c r="AM21" s="183"/>
      <c r="AN21" s="190"/>
      <c r="AO21" s="72" t="s">
        <v>606</v>
      </c>
      <c r="AP21" s="505">
        <v>3</v>
      </c>
      <c r="AQ21" s="506">
        <v>3</v>
      </c>
      <c r="AR21" s="165">
        <f t="shared" si="8"/>
        <v>1</v>
      </c>
      <c r="AS21" s="519">
        <v>11440000000</v>
      </c>
      <c r="AT21" s="520">
        <v>11440000000</v>
      </c>
      <c r="AU21" s="190">
        <f>AT21/AS21</f>
        <v>1</v>
      </c>
      <c r="AV21" s="72" t="s">
        <v>604</v>
      </c>
    </row>
    <row r="22" spans="1:48" ht="118.5" customHeight="1" x14ac:dyDescent="0.2">
      <c r="A22" s="41" t="s">
        <v>256</v>
      </c>
      <c r="B22" s="38" t="s">
        <v>351</v>
      </c>
      <c r="C22" s="38" t="s">
        <v>352</v>
      </c>
      <c r="D22" s="40" t="s">
        <v>254</v>
      </c>
      <c r="E22" s="40" t="s">
        <v>8</v>
      </c>
      <c r="F22" s="40" t="s">
        <v>71</v>
      </c>
      <c r="G22" s="12" t="s">
        <v>41</v>
      </c>
      <c r="H22" s="244" t="s">
        <v>69</v>
      </c>
      <c r="I22" s="229" t="s">
        <v>330</v>
      </c>
      <c r="J22" s="70" t="s">
        <v>295</v>
      </c>
      <c r="K22" s="70" t="s">
        <v>288</v>
      </c>
      <c r="L22" s="70" t="s">
        <v>329</v>
      </c>
      <c r="M22" s="71" t="s">
        <v>328</v>
      </c>
      <c r="N22" s="145">
        <v>250</v>
      </c>
      <c r="O22" s="66">
        <v>125</v>
      </c>
      <c r="P22" s="175">
        <f t="shared" ref="P22:P28" si="9">+O22/N22</f>
        <v>0.5</v>
      </c>
      <c r="Q22" s="116">
        <v>50000000</v>
      </c>
      <c r="R22" s="67">
        <v>36485017</v>
      </c>
      <c r="S22" s="175">
        <f>+R22/Q22</f>
        <v>0.72970033999999995</v>
      </c>
      <c r="T22" s="79"/>
      <c r="U22" s="65">
        <v>100</v>
      </c>
      <c r="V22" s="66">
        <v>96</v>
      </c>
      <c r="W22" s="175">
        <f t="shared" si="6"/>
        <v>0.96</v>
      </c>
      <c r="X22" s="116">
        <v>52000000</v>
      </c>
      <c r="Y22" s="67">
        <v>35920648</v>
      </c>
      <c r="Z22" s="175">
        <f t="shared" si="7"/>
        <v>0.69078169230769226</v>
      </c>
      <c r="AA22" s="79" t="s">
        <v>331</v>
      </c>
      <c r="AB22" s="65">
        <v>100</v>
      </c>
      <c r="AC22" s="66">
        <v>23</v>
      </c>
      <c r="AD22" s="165">
        <f t="shared" ref="AD22:AD31" si="10">+AC22/AB22</f>
        <v>0.23</v>
      </c>
      <c r="AE22" s="182">
        <v>46079352</v>
      </c>
      <c r="AF22" s="183">
        <v>8000000</v>
      </c>
      <c r="AG22" s="190">
        <f t="shared" ref="AG22:AG31" si="11">+AF22/AE22</f>
        <v>0.17361355255169386</v>
      </c>
      <c r="AH22" s="72" t="s">
        <v>457</v>
      </c>
      <c r="AI22" s="65">
        <v>229</v>
      </c>
      <c r="AJ22" s="66">
        <v>74</v>
      </c>
      <c r="AK22" s="165">
        <f t="shared" ref="AK22:AK31" si="12">+AJ22/AI22</f>
        <v>0.32314410480349343</v>
      </c>
      <c r="AL22" s="182">
        <v>46079352</v>
      </c>
      <c r="AM22" s="183">
        <v>13723713</v>
      </c>
      <c r="AN22" s="190">
        <f t="shared" ref="AN22:AN31" si="13">+AM22/AL22</f>
        <v>0.29782782101623306</v>
      </c>
      <c r="AO22" s="72" t="s">
        <v>631</v>
      </c>
      <c r="AP22" s="505">
        <v>100</v>
      </c>
      <c r="AQ22" s="506">
        <v>229</v>
      </c>
      <c r="AR22" s="165">
        <f t="shared" ref="AR22:AR31" si="14">+AQ22/AP22</f>
        <v>2.29</v>
      </c>
      <c r="AS22" s="519">
        <v>49079352</v>
      </c>
      <c r="AT22" s="520">
        <v>48289819</v>
      </c>
      <c r="AU22" s="190">
        <f t="shared" ref="AU22:AU31" si="15">+AT22/AS22</f>
        <v>0.9839131331644313</v>
      </c>
      <c r="AV22" s="72" t="s">
        <v>738</v>
      </c>
    </row>
    <row r="23" spans="1:48" ht="219.75" customHeight="1" x14ac:dyDescent="0.2">
      <c r="A23" s="578" t="s">
        <v>255</v>
      </c>
      <c r="B23" s="597" t="s">
        <v>351</v>
      </c>
      <c r="C23" s="597" t="s">
        <v>352</v>
      </c>
      <c r="D23" s="567" t="s">
        <v>244</v>
      </c>
      <c r="E23" s="567" t="s">
        <v>12</v>
      </c>
      <c r="F23" s="567" t="s">
        <v>54</v>
      </c>
      <c r="G23" s="569">
        <v>1</v>
      </c>
      <c r="H23" s="568">
        <v>1</v>
      </c>
      <c r="I23" s="617" t="s">
        <v>308</v>
      </c>
      <c r="J23" s="70" t="s">
        <v>295</v>
      </c>
      <c r="K23" s="70" t="s">
        <v>276</v>
      </c>
      <c r="L23" s="70" t="s">
        <v>289</v>
      </c>
      <c r="M23" s="71" t="s">
        <v>340</v>
      </c>
      <c r="N23" s="145">
        <v>10000</v>
      </c>
      <c r="O23" s="66">
        <v>7650</v>
      </c>
      <c r="P23" s="175">
        <f t="shared" si="9"/>
        <v>0.76500000000000001</v>
      </c>
      <c r="Q23" s="116">
        <v>0</v>
      </c>
      <c r="R23" s="67">
        <v>0</v>
      </c>
      <c r="S23" s="175"/>
      <c r="T23" s="79" t="s">
        <v>494</v>
      </c>
      <c r="U23" s="65">
        <v>8000</v>
      </c>
      <c r="V23" s="66">
        <v>8000</v>
      </c>
      <c r="W23" s="175">
        <f t="shared" si="6"/>
        <v>1</v>
      </c>
      <c r="X23" s="116">
        <v>10000000</v>
      </c>
      <c r="Y23" s="67">
        <v>10000000</v>
      </c>
      <c r="Z23" s="175">
        <f t="shared" si="7"/>
        <v>1</v>
      </c>
      <c r="AA23" s="79" t="s">
        <v>341</v>
      </c>
      <c r="AB23" s="65">
        <v>8675</v>
      </c>
      <c r="AC23" s="66">
        <v>2084</v>
      </c>
      <c r="AD23" s="165">
        <f t="shared" si="10"/>
        <v>0.24023054755043227</v>
      </c>
      <c r="AE23" s="182">
        <v>15770000</v>
      </c>
      <c r="AF23" s="183">
        <v>7540000</v>
      </c>
      <c r="AG23" s="190">
        <f t="shared" si="11"/>
        <v>0.47812301838934684</v>
      </c>
      <c r="AH23" s="72" t="s">
        <v>458</v>
      </c>
      <c r="AI23" s="65">
        <v>10350</v>
      </c>
      <c r="AJ23" s="66">
        <v>10350</v>
      </c>
      <c r="AK23" s="165">
        <f t="shared" si="12"/>
        <v>1</v>
      </c>
      <c r="AL23" s="182">
        <v>15770000</v>
      </c>
      <c r="AM23" s="183">
        <v>10000000</v>
      </c>
      <c r="AN23" s="190">
        <f t="shared" si="13"/>
        <v>0.63411540900443886</v>
      </c>
      <c r="AO23" s="72" t="s">
        <v>632</v>
      </c>
      <c r="AP23" s="505">
        <v>10350</v>
      </c>
      <c r="AQ23" s="506">
        <v>10350</v>
      </c>
      <c r="AR23" s="165">
        <f t="shared" si="14"/>
        <v>1</v>
      </c>
      <c r="AS23" s="519">
        <v>15770000</v>
      </c>
      <c r="AT23" s="520">
        <v>14165000</v>
      </c>
      <c r="AU23" s="190">
        <f t="shared" si="15"/>
        <v>0.89822447685478757</v>
      </c>
      <c r="AV23" s="79" t="s">
        <v>752</v>
      </c>
    </row>
    <row r="24" spans="1:48" ht="153" customHeight="1" x14ac:dyDescent="0.2">
      <c r="A24" s="578"/>
      <c r="B24" s="597"/>
      <c r="C24" s="597"/>
      <c r="D24" s="567"/>
      <c r="E24" s="567"/>
      <c r="F24" s="567"/>
      <c r="G24" s="569"/>
      <c r="H24" s="568"/>
      <c r="I24" s="618"/>
      <c r="J24" s="70" t="s">
        <v>295</v>
      </c>
      <c r="K24" s="70" t="s">
        <v>276</v>
      </c>
      <c r="L24" s="70" t="s">
        <v>289</v>
      </c>
      <c r="M24" s="71" t="s">
        <v>290</v>
      </c>
      <c r="N24" s="145">
        <v>150</v>
      </c>
      <c r="O24" s="66">
        <v>54</v>
      </c>
      <c r="P24" s="175">
        <f t="shared" si="9"/>
        <v>0.36</v>
      </c>
      <c r="Q24" s="116">
        <v>549272916</v>
      </c>
      <c r="R24" s="67">
        <v>549272916</v>
      </c>
      <c r="S24" s="175">
        <f>+R24/Q24</f>
        <v>1</v>
      </c>
      <c r="T24" s="79" t="s">
        <v>495</v>
      </c>
      <c r="U24" s="65">
        <v>150</v>
      </c>
      <c r="V24" s="66">
        <v>150</v>
      </c>
      <c r="W24" s="175">
        <f t="shared" si="6"/>
        <v>1</v>
      </c>
      <c r="X24" s="116">
        <v>591945607</v>
      </c>
      <c r="Y24" s="67">
        <v>591802211</v>
      </c>
      <c r="Z24" s="175">
        <f t="shared" si="7"/>
        <v>0.99975775476951889</v>
      </c>
      <c r="AA24" s="79" t="s">
        <v>342</v>
      </c>
      <c r="AB24" s="65">
        <v>150</v>
      </c>
      <c r="AC24" s="66">
        <v>0</v>
      </c>
      <c r="AD24" s="165">
        <f t="shared" si="10"/>
        <v>0</v>
      </c>
      <c r="AE24" s="182">
        <v>622000000</v>
      </c>
      <c r="AF24" s="183">
        <v>0</v>
      </c>
      <c r="AG24" s="190">
        <f t="shared" si="11"/>
        <v>0</v>
      </c>
      <c r="AH24" s="72" t="s">
        <v>459</v>
      </c>
      <c r="AI24" s="65">
        <v>150</v>
      </c>
      <c r="AJ24" s="66">
        <v>0</v>
      </c>
      <c r="AK24" s="165">
        <f t="shared" si="12"/>
        <v>0</v>
      </c>
      <c r="AL24" s="182">
        <v>593445941</v>
      </c>
      <c r="AM24" s="183">
        <v>0</v>
      </c>
      <c r="AN24" s="190">
        <f t="shared" si="13"/>
        <v>0</v>
      </c>
      <c r="AO24" s="72" t="s">
        <v>633</v>
      </c>
      <c r="AP24" s="505">
        <v>150</v>
      </c>
      <c r="AQ24" s="506">
        <v>99</v>
      </c>
      <c r="AR24" s="165">
        <f t="shared" si="14"/>
        <v>0.66</v>
      </c>
      <c r="AS24" s="519">
        <v>593445941</v>
      </c>
      <c r="AT24" s="520">
        <v>593445941</v>
      </c>
      <c r="AU24" s="190">
        <f t="shared" si="15"/>
        <v>1</v>
      </c>
      <c r="AV24" s="72" t="s">
        <v>714</v>
      </c>
    </row>
    <row r="25" spans="1:48" ht="280.5" customHeight="1" x14ac:dyDescent="0.2">
      <c r="A25" s="578"/>
      <c r="B25" s="597"/>
      <c r="C25" s="597"/>
      <c r="D25" s="567"/>
      <c r="E25" s="567"/>
      <c r="F25" s="567"/>
      <c r="G25" s="569"/>
      <c r="H25" s="568"/>
      <c r="I25" s="618"/>
      <c r="J25" s="70" t="s">
        <v>295</v>
      </c>
      <c r="K25" s="70" t="s">
        <v>276</v>
      </c>
      <c r="L25" s="70" t="s">
        <v>333</v>
      </c>
      <c r="M25" s="88" t="s">
        <v>292</v>
      </c>
      <c r="N25" s="145">
        <v>100</v>
      </c>
      <c r="O25" s="66">
        <v>102</v>
      </c>
      <c r="P25" s="178">
        <f t="shared" si="9"/>
        <v>1.02</v>
      </c>
      <c r="Q25" s="116">
        <v>0</v>
      </c>
      <c r="R25" s="67">
        <v>0</v>
      </c>
      <c r="S25" s="175"/>
      <c r="T25" s="79" t="s">
        <v>496</v>
      </c>
      <c r="U25" s="65">
        <v>5500</v>
      </c>
      <c r="V25" s="66">
        <v>4760</v>
      </c>
      <c r="W25" s="175">
        <f t="shared" si="6"/>
        <v>0.86545454545454548</v>
      </c>
      <c r="X25" s="116">
        <v>10000000</v>
      </c>
      <c r="Y25" s="67">
        <v>10000000</v>
      </c>
      <c r="Z25" s="175">
        <f t="shared" si="7"/>
        <v>1</v>
      </c>
      <c r="AA25" s="72" t="s">
        <v>334</v>
      </c>
      <c r="AB25" s="65">
        <v>5000</v>
      </c>
      <c r="AC25" s="66">
        <v>0</v>
      </c>
      <c r="AD25" s="165">
        <f t="shared" si="10"/>
        <v>0</v>
      </c>
      <c r="AE25" s="182">
        <v>10000000</v>
      </c>
      <c r="AF25" s="183">
        <v>0</v>
      </c>
      <c r="AG25" s="190">
        <f t="shared" si="11"/>
        <v>0</v>
      </c>
      <c r="AH25" s="72" t="s">
        <v>447</v>
      </c>
      <c r="AI25" s="65">
        <v>5740</v>
      </c>
      <c r="AJ25" s="66">
        <v>0</v>
      </c>
      <c r="AK25" s="165">
        <f t="shared" si="12"/>
        <v>0</v>
      </c>
      <c r="AL25" s="182">
        <v>10000000</v>
      </c>
      <c r="AM25" s="183">
        <v>0</v>
      </c>
      <c r="AN25" s="190">
        <f t="shared" si="13"/>
        <v>0</v>
      </c>
      <c r="AO25" s="72" t="s">
        <v>447</v>
      </c>
      <c r="AP25" s="505">
        <v>5000</v>
      </c>
      <c r="AQ25" s="506">
        <v>11808</v>
      </c>
      <c r="AR25" s="165">
        <f t="shared" si="14"/>
        <v>2.3616000000000001</v>
      </c>
      <c r="AS25" s="519">
        <v>10000000</v>
      </c>
      <c r="AT25" s="520">
        <v>10000000</v>
      </c>
      <c r="AU25" s="190">
        <f t="shared" si="15"/>
        <v>1</v>
      </c>
      <c r="AV25" s="79" t="s">
        <v>739</v>
      </c>
    </row>
    <row r="26" spans="1:48" ht="409.6" customHeight="1" x14ac:dyDescent="0.2">
      <c r="A26" s="578"/>
      <c r="B26" s="597"/>
      <c r="C26" s="597"/>
      <c r="D26" s="567"/>
      <c r="E26" s="567"/>
      <c r="F26" s="567"/>
      <c r="G26" s="569"/>
      <c r="H26" s="568"/>
      <c r="I26" s="618"/>
      <c r="J26" s="70" t="s">
        <v>295</v>
      </c>
      <c r="K26" s="70" t="s">
        <v>276</v>
      </c>
      <c r="L26" s="70" t="s">
        <v>291</v>
      </c>
      <c r="M26" s="88" t="s">
        <v>332</v>
      </c>
      <c r="N26" s="145">
        <v>54</v>
      </c>
      <c r="O26" s="66">
        <v>54</v>
      </c>
      <c r="P26" s="175">
        <f t="shared" si="9"/>
        <v>1</v>
      </c>
      <c r="Q26" s="116">
        <v>0</v>
      </c>
      <c r="R26" s="67">
        <v>0</v>
      </c>
      <c r="S26" s="175"/>
      <c r="T26" s="79" t="s">
        <v>596</v>
      </c>
      <c r="U26" s="65">
        <v>54</v>
      </c>
      <c r="V26" s="66">
        <v>54</v>
      </c>
      <c r="W26" s="175">
        <f t="shared" si="6"/>
        <v>1</v>
      </c>
      <c r="X26" s="116">
        <v>10000000</v>
      </c>
      <c r="Y26" s="67">
        <v>9334359</v>
      </c>
      <c r="Z26" s="175">
        <f t="shared" si="7"/>
        <v>0.93343589999999999</v>
      </c>
      <c r="AA26" s="79" t="s">
        <v>335</v>
      </c>
      <c r="AB26" s="65">
        <v>54</v>
      </c>
      <c r="AC26" s="66">
        <v>0</v>
      </c>
      <c r="AD26" s="165">
        <f t="shared" si="10"/>
        <v>0</v>
      </c>
      <c r="AE26" s="182">
        <v>10000000</v>
      </c>
      <c r="AF26" s="183">
        <v>0</v>
      </c>
      <c r="AG26" s="190">
        <f t="shared" si="11"/>
        <v>0</v>
      </c>
      <c r="AH26" s="72" t="s">
        <v>447</v>
      </c>
      <c r="AI26" s="65">
        <v>54</v>
      </c>
      <c r="AJ26" s="66">
        <v>23</v>
      </c>
      <c r="AK26" s="165">
        <f t="shared" si="12"/>
        <v>0.42592592592592593</v>
      </c>
      <c r="AL26" s="182">
        <v>10000000</v>
      </c>
      <c r="AM26" s="183">
        <v>0</v>
      </c>
      <c r="AN26" s="190">
        <f t="shared" si="13"/>
        <v>0</v>
      </c>
      <c r="AO26" s="72" t="s">
        <v>634</v>
      </c>
      <c r="AP26" s="505">
        <v>54</v>
      </c>
      <c r="AQ26" s="506">
        <v>54</v>
      </c>
      <c r="AR26" s="165">
        <f t="shared" si="14"/>
        <v>1</v>
      </c>
      <c r="AS26" s="519">
        <v>10000000</v>
      </c>
      <c r="AT26" s="520">
        <v>10000000</v>
      </c>
      <c r="AU26" s="190">
        <f t="shared" si="15"/>
        <v>1</v>
      </c>
      <c r="AV26" s="79" t="s">
        <v>715</v>
      </c>
    </row>
    <row r="27" spans="1:48" ht="327" customHeight="1" x14ac:dyDescent="0.2">
      <c r="A27" s="578"/>
      <c r="B27" s="597"/>
      <c r="C27" s="597"/>
      <c r="D27" s="567"/>
      <c r="E27" s="567"/>
      <c r="F27" s="567"/>
      <c r="G27" s="569"/>
      <c r="H27" s="568"/>
      <c r="I27" s="618"/>
      <c r="J27" s="70" t="s">
        <v>295</v>
      </c>
      <c r="K27" s="70" t="s">
        <v>276</v>
      </c>
      <c r="L27" s="70" t="s">
        <v>293</v>
      </c>
      <c r="M27" s="88" t="s">
        <v>741</v>
      </c>
      <c r="N27" s="145">
        <v>50</v>
      </c>
      <c r="O27" s="66">
        <v>37</v>
      </c>
      <c r="P27" s="175">
        <f t="shared" si="9"/>
        <v>0.74</v>
      </c>
      <c r="Q27" s="116">
        <v>0</v>
      </c>
      <c r="R27" s="67">
        <v>0</v>
      </c>
      <c r="S27" s="175"/>
      <c r="T27" s="79" t="s">
        <v>594</v>
      </c>
      <c r="U27" s="65">
        <v>200</v>
      </c>
      <c r="V27" s="66">
        <v>153</v>
      </c>
      <c r="W27" s="175">
        <f t="shared" si="6"/>
        <v>0.76500000000000001</v>
      </c>
      <c r="X27" s="116">
        <v>0</v>
      </c>
      <c r="Y27" s="67">
        <v>0</v>
      </c>
      <c r="Z27" s="175">
        <v>0</v>
      </c>
      <c r="AA27" s="72" t="s">
        <v>336</v>
      </c>
      <c r="AB27" s="65">
        <v>150</v>
      </c>
      <c r="AC27" s="66">
        <v>0</v>
      </c>
      <c r="AD27" s="165">
        <f t="shared" si="10"/>
        <v>0</v>
      </c>
      <c r="AE27" s="182">
        <v>5000000</v>
      </c>
      <c r="AF27" s="183">
        <v>0</v>
      </c>
      <c r="AG27" s="190">
        <f t="shared" si="11"/>
        <v>0</v>
      </c>
      <c r="AH27" s="72" t="s">
        <v>447</v>
      </c>
      <c r="AI27" s="65">
        <v>197</v>
      </c>
      <c r="AJ27" s="66">
        <v>148</v>
      </c>
      <c r="AK27" s="165">
        <f t="shared" si="12"/>
        <v>0.75126903553299496</v>
      </c>
      <c r="AL27" s="182">
        <v>5000000</v>
      </c>
      <c r="AM27" s="183">
        <v>0</v>
      </c>
      <c r="AN27" s="190">
        <f t="shared" si="13"/>
        <v>0</v>
      </c>
      <c r="AO27" s="79" t="s">
        <v>635</v>
      </c>
      <c r="AP27" s="505">
        <v>150</v>
      </c>
      <c r="AQ27" s="506">
        <v>298</v>
      </c>
      <c r="AR27" s="165">
        <f t="shared" si="14"/>
        <v>1.9866666666666666</v>
      </c>
      <c r="AS27" s="519">
        <v>5000000</v>
      </c>
      <c r="AT27" s="520">
        <v>5000000</v>
      </c>
      <c r="AU27" s="190">
        <f t="shared" si="15"/>
        <v>1</v>
      </c>
      <c r="AV27" s="79" t="s">
        <v>740</v>
      </c>
    </row>
    <row r="28" spans="1:48" ht="300" customHeight="1" x14ac:dyDescent="0.2">
      <c r="A28" s="578" t="s">
        <v>255</v>
      </c>
      <c r="B28" s="567" t="s">
        <v>351</v>
      </c>
      <c r="C28" s="567" t="s">
        <v>352</v>
      </c>
      <c r="D28" s="567" t="s">
        <v>243</v>
      </c>
      <c r="E28" s="567" t="s">
        <v>10</v>
      </c>
      <c r="F28" s="40" t="s">
        <v>50</v>
      </c>
      <c r="G28" s="8" t="s">
        <v>41</v>
      </c>
      <c r="H28" s="244" t="s">
        <v>51</v>
      </c>
      <c r="I28" s="549" t="s">
        <v>528</v>
      </c>
      <c r="J28" s="559" t="s">
        <v>295</v>
      </c>
      <c r="K28" s="559" t="s">
        <v>276</v>
      </c>
      <c r="L28" s="70" t="s">
        <v>344</v>
      </c>
      <c r="M28" s="71" t="s">
        <v>343</v>
      </c>
      <c r="N28" s="145">
        <v>1</v>
      </c>
      <c r="O28" s="66">
        <v>1</v>
      </c>
      <c r="P28" s="175">
        <f t="shared" si="9"/>
        <v>1</v>
      </c>
      <c r="Q28" s="116">
        <v>200000000</v>
      </c>
      <c r="R28" s="67">
        <v>170849645</v>
      </c>
      <c r="S28" s="175"/>
      <c r="T28" s="79" t="s">
        <v>497</v>
      </c>
      <c r="U28" s="65">
        <v>2</v>
      </c>
      <c r="V28" s="66">
        <v>2</v>
      </c>
      <c r="W28" s="175">
        <f t="shared" si="6"/>
        <v>1</v>
      </c>
      <c r="X28" s="116">
        <v>439058252</v>
      </c>
      <c r="Y28" s="67">
        <v>432580762</v>
      </c>
      <c r="Z28" s="175">
        <f>+Y28/X28</f>
        <v>0.9852468551257294</v>
      </c>
      <c r="AA28" s="79" t="s">
        <v>345</v>
      </c>
      <c r="AB28" s="65">
        <v>2</v>
      </c>
      <c r="AC28" s="66">
        <v>1</v>
      </c>
      <c r="AD28" s="165">
        <f t="shared" si="10"/>
        <v>0.5</v>
      </c>
      <c r="AE28" s="182">
        <v>150011354</v>
      </c>
      <c r="AF28" s="183">
        <v>48072243</v>
      </c>
      <c r="AG28" s="190">
        <f t="shared" si="11"/>
        <v>0.32045736351396442</v>
      </c>
      <c r="AH28" s="79" t="s">
        <v>460</v>
      </c>
      <c r="AI28" s="65">
        <v>2</v>
      </c>
      <c r="AJ28" s="66">
        <v>2</v>
      </c>
      <c r="AK28" s="165">
        <f t="shared" si="12"/>
        <v>1</v>
      </c>
      <c r="AL28" s="182">
        <v>150011354</v>
      </c>
      <c r="AM28" s="183">
        <v>48072243</v>
      </c>
      <c r="AN28" s="190">
        <f t="shared" si="13"/>
        <v>0.32045736351396442</v>
      </c>
      <c r="AO28" s="79" t="s">
        <v>636</v>
      </c>
      <c r="AP28" s="505">
        <v>2</v>
      </c>
      <c r="AQ28" s="506">
        <v>2</v>
      </c>
      <c r="AR28" s="165">
        <f t="shared" si="14"/>
        <v>1</v>
      </c>
      <c r="AS28" s="519">
        <v>170178708</v>
      </c>
      <c r="AT28" s="520">
        <v>156567612</v>
      </c>
      <c r="AU28" s="190">
        <f t="shared" si="15"/>
        <v>0.92001880752320675</v>
      </c>
      <c r="AV28" s="79" t="s">
        <v>742</v>
      </c>
    </row>
    <row r="29" spans="1:48" ht="409.6" customHeight="1" x14ac:dyDescent="0.2">
      <c r="A29" s="578"/>
      <c r="B29" s="567"/>
      <c r="C29" s="567"/>
      <c r="D29" s="567"/>
      <c r="E29" s="567"/>
      <c r="F29" s="40" t="s">
        <v>52</v>
      </c>
      <c r="G29" s="8" t="s">
        <v>41</v>
      </c>
      <c r="H29" s="263">
        <v>0.7</v>
      </c>
      <c r="I29" s="564"/>
      <c r="J29" s="560"/>
      <c r="K29" s="560"/>
      <c r="L29" s="63" t="s">
        <v>443</v>
      </c>
      <c r="M29" s="64" t="s">
        <v>442</v>
      </c>
      <c r="N29" s="586" t="s">
        <v>597</v>
      </c>
      <c r="O29" s="586"/>
      <c r="P29" s="586"/>
      <c r="Q29" s="586"/>
      <c r="R29" s="587"/>
      <c r="S29" s="175"/>
      <c r="T29" s="72" t="s">
        <v>597</v>
      </c>
      <c r="U29" s="65">
        <v>8</v>
      </c>
      <c r="V29" s="81">
        <v>8</v>
      </c>
      <c r="W29" s="175">
        <f t="shared" si="6"/>
        <v>1</v>
      </c>
      <c r="X29" s="116">
        <v>10000000</v>
      </c>
      <c r="Y29" s="67">
        <v>10000000</v>
      </c>
      <c r="Z29" s="175">
        <f>+Y29/X29</f>
        <v>1</v>
      </c>
      <c r="AA29" s="79" t="s">
        <v>444</v>
      </c>
      <c r="AB29" s="65">
        <v>9</v>
      </c>
      <c r="AC29" s="81">
        <v>3</v>
      </c>
      <c r="AD29" s="165">
        <f t="shared" si="10"/>
        <v>0.33333333333333331</v>
      </c>
      <c r="AE29" s="182">
        <v>20000000</v>
      </c>
      <c r="AF29" s="183">
        <v>6000000</v>
      </c>
      <c r="AG29" s="190">
        <f t="shared" si="11"/>
        <v>0.3</v>
      </c>
      <c r="AH29" s="79" t="s">
        <v>461</v>
      </c>
      <c r="AI29" s="65">
        <v>9</v>
      </c>
      <c r="AJ29" s="81">
        <v>4</v>
      </c>
      <c r="AK29" s="165">
        <f t="shared" si="12"/>
        <v>0.44444444444444442</v>
      </c>
      <c r="AL29" s="182">
        <v>20000000</v>
      </c>
      <c r="AM29" s="183">
        <v>10000000</v>
      </c>
      <c r="AN29" s="190">
        <f t="shared" si="13"/>
        <v>0.5</v>
      </c>
      <c r="AO29" s="79" t="s">
        <v>637</v>
      </c>
      <c r="AP29" s="505">
        <v>9</v>
      </c>
      <c r="AQ29" s="511">
        <v>9</v>
      </c>
      <c r="AR29" s="165">
        <f t="shared" si="14"/>
        <v>1</v>
      </c>
      <c r="AS29" s="519">
        <v>20000000</v>
      </c>
      <c r="AT29" s="520">
        <v>20000000</v>
      </c>
      <c r="AU29" s="190">
        <f t="shared" si="15"/>
        <v>1</v>
      </c>
      <c r="AV29" s="79" t="s">
        <v>743</v>
      </c>
    </row>
    <row r="30" spans="1:48" ht="177" customHeight="1" x14ac:dyDescent="0.2">
      <c r="A30" s="578" t="s">
        <v>255</v>
      </c>
      <c r="B30" s="567" t="s">
        <v>351</v>
      </c>
      <c r="C30" s="567" t="s">
        <v>352</v>
      </c>
      <c r="D30" s="567" t="s">
        <v>243</v>
      </c>
      <c r="E30" s="567" t="s">
        <v>11</v>
      </c>
      <c r="F30" s="567" t="s">
        <v>53</v>
      </c>
      <c r="G30" s="566">
        <v>48</v>
      </c>
      <c r="H30" s="565">
        <v>54</v>
      </c>
      <c r="I30" s="549" t="s">
        <v>308</v>
      </c>
      <c r="J30" s="70" t="s">
        <v>295</v>
      </c>
      <c r="K30" s="70" t="s">
        <v>276</v>
      </c>
      <c r="L30" s="62" t="s">
        <v>348</v>
      </c>
      <c r="M30" s="71" t="s">
        <v>346</v>
      </c>
      <c r="N30" s="611" t="s">
        <v>597</v>
      </c>
      <c r="O30" s="611"/>
      <c r="P30" s="611"/>
      <c r="Q30" s="611"/>
      <c r="R30" s="616"/>
      <c r="S30" s="175"/>
      <c r="T30" s="72" t="s">
        <v>597</v>
      </c>
      <c r="U30" s="89">
        <v>606</v>
      </c>
      <c r="V30" s="81">
        <v>620</v>
      </c>
      <c r="W30" s="178">
        <f t="shared" si="6"/>
        <v>1.023102310231023</v>
      </c>
      <c r="X30" s="116">
        <v>20000000</v>
      </c>
      <c r="Y30" s="67">
        <v>20000000</v>
      </c>
      <c r="Z30" s="175">
        <f>+Y30/X30</f>
        <v>1</v>
      </c>
      <c r="AA30" s="79" t="s">
        <v>349</v>
      </c>
      <c r="AB30" s="89">
        <v>604</v>
      </c>
      <c r="AC30" s="81">
        <v>0</v>
      </c>
      <c r="AD30" s="165">
        <f t="shared" si="10"/>
        <v>0</v>
      </c>
      <c r="AE30" s="186">
        <v>5000000</v>
      </c>
      <c r="AF30" s="187">
        <v>0</v>
      </c>
      <c r="AG30" s="190">
        <f t="shared" si="11"/>
        <v>0</v>
      </c>
      <c r="AH30" s="79" t="s">
        <v>462</v>
      </c>
      <c r="AI30" s="89">
        <v>604</v>
      </c>
      <c r="AJ30" s="81">
        <v>201</v>
      </c>
      <c r="AK30" s="165">
        <f t="shared" si="12"/>
        <v>0.33278145695364236</v>
      </c>
      <c r="AL30" s="186">
        <v>5000000</v>
      </c>
      <c r="AM30" s="187">
        <v>0</v>
      </c>
      <c r="AN30" s="190">
        <f t="shared" si="13"/>
        <v>0</v>
      </c>
      <c r="AO30" s="79" t="s">
        <v>638</v>
      </c>
      <c r="AP30" s="512">
        <v>604</v>
      </c>
      <c r="AQ30" s="511">
        <v>1545</v>
      </c>
      <c r="AR30" s="165">
        <f t="shared" si="14"/>
        <v>2.5579470198675498</v>
      </c>
      <c r="AS30" s="517">
        <v>20000000</v>
      </c>
      <c r="AT30" s="518">
        <v>13000000</v>
      </c>
      <c r="AU30" s="190">
        <f t="shared" si="15"/>
        <v>0.65</v>
      </c>
      <c r="AV30" s="79" t="s">
        <v>744</v>
      </c>
    </row>
    <row r="31" spans="1:48" ht="314.25" customHeight="1" x14ac:dyDescent="0.2">
      <c r="A31" s="578"/>
      <c r="B31" s="567"/>
      <c r="C31" s="567"/>
      <c r="D31" s="567"/>
      <c r="E31" s="567"/>
      <c r="F31" s="567"/>
      <c r="G31" s="566"/>
      <c r="H31" s="565"/>
      <c r="I31" s="550"/>
      <c r="J31" s="248" t="s">
        <v>295</v>
      </c>
      <c r="K31" s="248" t="s">
        <v>276</v>
      </c>
      <c r="L31" s="249" t="s">
        <v>348</v>
      </c>
      <c r="M31" s="250" t="s">
        <v>347</v>
      </c>
      <c r="N31" s="611" t="s">
        <v>607</v>
      </c>
      <c r="O31" s="611"/>
      <c r="P31" s="611"/>
      <c r="Q31" s="611"/>
      <c r="R31" s="616"/>
      <c r="S31" s="179"/>
      <c r="T31" s="72" t="s">
        <v>608</v>
      </c>
      <c r="U31" s="89">
        <v>94</v>
      </c>
      <c r="V31" s="81">
        <v>94</v>
      </c>
      <c r="W31" s="175">
        <f t="shared" si="6"/>
        <v>1</v>
      </c>
      <c r="X31" s="116">
        <v>20000000</v>
      </c>
      <c r="Y31" s="67">
        <v>20000000</v>
      </c>
      <c r="Z31" s="179">
        <f>+Y31/X31</f>
        <v>1</v>
      </c>
      <c r="AA31" s="79" t="s">
        <v>350</v>
      </c>
      <c r="AB31" s="89">
        <v>94</v>
      </c>
      <c r="AC31" s="81">
        <v>0</v>
      </c>
      <c r="AD31" s="165">
        <f t="shared" si="10"/>
        <v>0</v>
      </c>
      <c r="AE31" s="186">
        <v>20000000</v>
      </c>
      <c r="AF31" s="187">
        <v>0</v>
      </c>
      <c r="AG31" s="190">
        <f t="shared" si="11"/>
        <v>0</v>
      </c>
      <c r="AH31" s="79" t="s">
        <v>463</v>
      </c>
      <c r="AI31" s="89">
        <v>94</v>
      </c>
      <c r="AJ31" s="81">
        <v>115</v>
      </c>
      <c r="AK31" s="165">
        <f t="shared" si="12"/>
        <v>1.2234042553191489</v>
      </c>
      <c r="AL31" s="186">
        <v>20000000</v>
      </c>
      <c r="AM31" s="187">
        <v>0</v>
      </c>
      <c r="AN31" s="190">
        <f t="shared" si="13"/>
        <v>0</v>
      </c>
      <c r="AO31" s="79" t="s">
        <v>639</v>
      </c>
      <c r="AP31" s="512">
        <v>94</v>
      </c>
      <c r="AQ31" s="511">
        <v>293</v>
      </c>
      <c r="AR31" s="165">
        <f t="shared" si="14"/>
        <v>3.1170212765957448</v>
      </c>
      <c r="AS31" s="517">
        <v>5000000</v>
      </c>
      <c r="AT31" s="518">
        <v>5000000</v>
      </c>
      <c r="AU31" s="190">
        <f t="shared" si="15"/>
        <v>1</v>
      </c>
      <c r="AV31" s="79" t="s">
        <v>745</v>
      </c>
    </row>
    <row r="32" spans="1:48" ht="51" customHeight="1" x14ac:dyDescent="0.2">
      <c r="A32" s="578" t="s">
        <v>255</v>
      </c>
      <c r="B32" s="567" t="s">
        <v>351</v>
      </c>
      <c r="C32" s="567" t="s">
        <v>352</v>
      </c>
      <c r="D32" s="567" t="s">
        <v>245</v>
      </c>
      <c r="E32" s="567" t="s">
        <v>15</v>
      </c>
      <c r="F32" s="40" t="s">
        <v>55</v>
      </c>
      <c r="G32" s="10" t="s">
        <v>41</v>
      </c>
      <c r="H32" s="246">
        <v>0.7</v>
      </c>
      <c r="I32" s="549" t="s">
        <v>308</v>
      </c>
      <c r="J32" s="608" t="s">
        <v>599</v>
      </c>
      <c r="K32" s="586"/>
      <c r="L32" s="586"/>
      <c r="M32" s="609"/>
      <c r="N32" s="610" t="s">
        <v>599</v>
      </c>
      <c r="O32" s="611"/>
      <c r="P32" s="611"/>
      <c r="Q32" s="611"/>
      <c r="R32" s="612"/>
      <c r="S32" s="251"/>
      <c r="T32" s="72" t="s">
        <v>599</v>
      </c>
      <c r="U32" s="536" t="s">
        <v>599</v>
      </c>
      <c r="V32" s="537"/>
      <c r="W32" s="537"/>
      <c r="X32" s="537"/>
      <c r="Y32" s="537"/>
      <c r="Z32" s="538"/>
      <c r="AA32" s="72" t="s">
        <v>599</v>
      </c>
      <c r="AB32" s="536" t="s">
        <v>599</v>
      </c>
      <c r="AC32" s="537"/>
      <c r="AD32" s="537"/>
      <c r="AE32" s="537"/>
      <c r="AF32" s="537"/>
      <c r="AG32" s="538"/>
      <c r="AH32" s="72" t="s">
        <v>595</v>
      </c>
      <c r="AI32" s="89"/>
      <c r="AJ32" s="81"/>
      <c r="AK32" s="165"/>
      <c r="AL32" s="186"/>
      <c r="AM32" s="187"/>
      <c r="AN32" s="190"/>
      <c r="AO32" s="603" t="s">
        <v>599</v>
      </c>
      <c r="AP32" s="512"/>
      <c r="AQ32" s="511"/>
      <c r="AR32" s="165"/>
      <c r="AS32" s="517"/>
      <c r="AT32" s="518"/>
      <c r="AU32" s="190"/>
      <c r="AV32" s="603" t="s">
        <v>772</v>
      </c>
    </row>
    <row r="33" spans="1:48" ht="63.75" customHeight="1" x14ac:dyDescent="0.2">
      <c r="A33" s="578"/>
      <c r="B33" s="567"/>
      <c r="C33" s="567"/>
      <c r="D33" s="567"/>
      <c r="E33" s="567"/>
      <c r="F33" s="40" t="s">
        <v>56</v>
      </c>
      <c r="G33" s="8">
        <v>0.8</v>
      </c>
      <c r="H33" s="247">
        <v>1</v>
      </c>
      <c r="I33" s="564"/>
      <c r="J33" s="605" t="s">
        <v>599</v>
      </c>
      <c r="K33" s="606"/>
      <c r="L33" s="606"/>
      <c r="M33" s="607"/>
      <c r="N33" s="610" t="s">
        <v>599</v>
      </c>
      <c r="O33" s="611"/>
      <c r="P33" s="611"/>
      <c r="Q33" s="611"/>
      <c r="R33" s="612"/>
      <c r="S33" s="251"/>
      <c r="T33" s="72" t="s">
        <v>599</v>
      </c>
      <c r="U33" s="536" t="s">
        <v>599</v>
      </c>
      <c r="V33" s="537"/>
      <c r="W33" s="537"/>
      <c r="X33" s="537"/>
      <c r="Y33" s="537"/>
      <c r="Z33" s="538"/>
      <c r="AA33" s="72" t="s">
        <v>599</v>
      </c>
      <c r="AB33" s="588"/>
      <c r="AC33" s="589"/>
      <c r="AD33" s="589"/>
      <c r="AE33" s="589"/>
      <c r="AF33" s="589"/>
      <c r="AG33" s="590"/>
      <c r="AH33" s="72" t="s">
        <v>595</v>
      </c>
      <c r="AI33" s="89"/>
      <c r="AJ33" s="81"/>
      <c r="AK33" s="165"/>
      <c r="AL33" s="186"/>
      <c r="AM33" s="187"/>
      <c r="AN33" s="190"/>
      <c r="AO33" s="604"/>
      <c r="AP33" s="512"/>
      <c r="AQ33" s="511"/>
      <c r="AR33" s="165"/>
      <c r="AS33" s="517"/>
      <c r="AT33" s="518"/>
      <c r="AU33" s="190"/>
      <c r="AV33" s="604"/>
    </row>
    <row r="34" spans="1:48" ht="319.5" customHeight="1" x14ac:dyDescent="0.2">
      <c r="A34" s="578" t="s">
        <v>255</v>
      </c>
      <c r="B34" s="567" t="s">
        <v>351</v>
      </c>
      <c r="C34" s="567" t="s">
        <v>352</v>
      </c>
      <c r="D34" s="567" t="s">
        <v>245</v>
      </c>
      <c r="E34" s="567" t="s">
        <v>228</v>
      </c>
      <c r="F34" s="561" t="s">
        <v>66</v>
      </c>
      <c r="G34" s="595">
        <v>19525</v>
      </c>
      <c r="H34" s="593">
        <v>27335</v>
      </c>
      <c r="I34" s="273" t="s">
        <v>356</v>
      </c>
      <c r="J34" s="63" t="s">
        <v>295</v>
      </c>
      <c r="K34" s="63" t="s">
        <v>355</v>
      </c>
      <c r="L34" s="63" t="s">
        <v>354</v>
      </c>
      <c r="M34" s="64" t="s">
        <v>353</v>
      </c>
      <c r="N34" s="145">
        <v>8</v>
      </c>
      <c r="O34" s="66">
        <v>11</v>
      </c>
      <c r="P34" s="178">
        <f>+O34/N34</f>
        <v>1.375</v>
      </c>
      <c r="Q34" s="118">
        <v>27000000</v>
      </c>
      <c r="R34" s="90">
        <v>9826667</v>
      </c>
      <c r="S34" s="175">
        <f>+R34/Q34</f>
        <v>0.36395062962962965</v>
      </c>
      <c r="T34" s="79" t="s">
        <v>498</v>
      </c>
      <c r="U34" s="65">
        <v>2</v>
      </c>
      <c r="V34" s="66">
        <v>2</v>
      </c>
      <c r="W34" s="175">
        <f>+V34/U34</f>
        <v>1</v>
      </c>
      <c r="X34" s="118">
        <v>75112368</v>
      </c>
      <c r="Y34" s="90">
        <v>71374050.390000001</v>
      </c>
      <c r="Z34" s="175">
        <f>+Y34/X34</f>
        <v>0.95023033210722363</v>
      </c>
      <c r="AA34" s="79" t="s">
        <v>357</v>
      </c>
      <c r="AB34" s="65">
        <v>5</v>
      </c>
      <c r="AC34" s="66">
        <v>5</v>
      </c>
      <c r="AD34" s="165">
        <f>+AC34/AB34</f>
        <v>1</v>
      </c>
      <c r="AE34" s="182">
        <v>30000000</v>
      </c>
      <c r="AF34" s="183">
        <v>12420000</v>
      </c>
      <c r="AG34" s="190">
        <f>+AF34/AE34</f>
        <v>0.41399999999999998</v>
      </c>
      <c r="AH34" s="79" t="s">
        <v>464</v>
      </c>
      <c r="AI34" s="65">
        <v>5</v>
      </c>
      <c r="AJ34" s="66">
        <v>5</v>
      </c>
      <c r="AK34" s="165">
        <f>+AJ34/AI34</f>
        <v>1</v>
      </c>
      <c r="AL34" s="182">
        <v>30000000</v>
      </c>
      <c r="AM34" s="183">
        <v>16130000</v>
      </c>
      <c r="AN34" s="190">
        <f>+AM34/AL34</f>
        <v>0.53766666666666663</v>
      </c>
      <c r="AO34" s="79" t="s">
        <v>640</v>
      </c>
      <c r="AP34" s="505">
        <v>4</v>
      </c>
      <c r="AQ34" s="506">
        <v>5</v>
      </c>
      <c r="AR34" s="165">
        <f>+AQ34/AP34</f>
        <v>1.25</v>
      </c>
      <c r="AS34" s="519">
        <v>30494667</v>
      </c>
      <c r="AT34" s="520">
        <v>23859070</v>
      </c>
      <c r="AU34" s="190">
        <f>+AT34/AS34</f>
        <v>0.78240139497178307</v>
      </c>
      <c r="AV34" s="534" t="s">
        <v>746</v>
      </c>
    </row>
    <row r="35" spans="1:48" ht="255" customHeight="1" x14ac:dyDescent="0.2">
      <c r="A35" s="578"/>
      <c r="B35" s="567"/>
      <c r="C35" s="567"/>
      <c r="D35" s="567"/>
      <c r="E35" s="567"/>
      <c r="F35" s="563"/>
      <c r="G35" s="596"/>
      <c r="H35" s="594"/>
      <c r="I35" s="274" t="s">
        <v>330</v>
      </c>
      <c r="J35" s="63" t="s">
        <v>295</v>
      </c>
      <c r="K35" s="63" t="s">
        <v>288</v>
      </c>
      <c r="L35" s="63" t="s">
        <v>375</v>
      </c>
      <c r="M35" s="64" t="s">
        <v>374</v>
      </c>
      <c r="N35" s="145">
        <v>20</v>
      </c>
      <c r="O35" s="66">
        <v>0</v>
      </c>
      <c r="P35" s="175">
        <f>+O35/N35</f>
        <v>0</v>
      </c>
      <c r="Q35" s="118">
        <v>65000000</v>
      </c>
      <c r="R35" s="90">
        <v>9400000</v>
      </c>
      <c r="S35" s="175">
        <f>+R35/Q35</f>
        <v>0.14461538461538462</v>
      </c>
      <c r="T35" s="79" t="s">
        <v>499</v>
      </c>
      <c r="U35" s="65">
        <v>30</v>
      </c>
      <c r="V35" s="66">
        <v>30</v>
      </c>
      <c r="W35" s="175">
        <f>+V35/U35</f>
        <v>1</v>
      </c>
      <c r="X35" s="118">
        <v>136707113</v>
      </c>
      <c r="Y35" s="90">
        <v>110644280.95</v>
      </c>
      <c r="Z35" s="175">
        <f>+Y35/X35</f>
        <v>0.8093527726680908</v>
      </c>
      <c r="AA35" s="79" t="s">
        <v>380</v>
      </c>
      <c r="AB35" s="65">
        <v>75</v>
      </c>
      <c r="AC35" s="66">
        <v>0</v>
      </c>
      <c r="AD35" s="165">
        <f>+AC35/AB35</f>
        <v>0</v>
      </c>
      <c r="AE35" s="182">
        <v>56062832</v>
      </c>
      <c r="AF35" s="183">
        <v>14500000</v>
      </c>
      <c r="AG35" s="190">
        <f>+AF35/AE35</f>
        <v>0.25863837916714588</v>
      </c>
      <c r="AH35" s="72" t="s">
        <v>465</v>
      </c>
      <c r="AI35" s="65">
        <v>95</v>
      </c>
      <c r="AJ35" s="66">
        <v>0</v>
      </c>
      <c r="AK35" s="165">
        <f>+AJ35/AI35</f>
        <v>0</v>
      </c>
      <c r="AL35" s="182">
        <v>56062832</v>
      </c>
      <c r="AM35" s="183">
        <v>13000000</v>
      </c>
      <c r="AN35" s="190">
        <f>+AM35/AL35</f>
        <v>0.23188268477054458</v>
      </c>
      <c r="AO35" s="72" t="s">
        <v>641</v>
      </c>
      <c r="AP35" s="505">
        <v>75</v>
      </c>
      <c r="AQ35" s="506">
        <v>65</v>
      </c>
      <c r="AR35" s="523">
        <f>+AQ35/AP35</f>
        <v>0.8666666666666667</v>
      </c>
      <c r="AS35" s="519">
        <v>16784600</v>
      </c>
      <c r="AT35" s="520">
        <v>15036700</v>
      </c>
      <c r="AU35" s="190">
        <f>+AT35/AS35</f>
        <v>0.89586287430144296</v>
      </c>
      <c r="AV35" s="79" t="s">
        <v>747</v>
      </c>
    </row>
    <row r="36" spans="1:48" ht="258" customHeight="1" x14ac:dyDescent="0.2">
      <c r="A36" s="578"/>
      <c r="B36" s="567"/>
      <c r="C36" s="567"/>
      <c r="D36" s="567"/>
      <c r="E36" s="567"/>
      <c r="F36" s="40" t="s">
        <v>67</v>
      </c>
      <c r="G36" s="12" t="s">
        <v>41</v>
      </c>
      <c r="H36" s="244" t="s">
        <v>68</v>
      </c>
      <c r="I36" s="274" t="s">
        <v>356</v>
      </c>
      <c r="J36" s="63" t="s">
        <v>361</v>
      </c>
      <c r="K36" s="63" t="s">
        <v>360</v>
      </c>
      <c r="L36" s="63" t="s">
        <v>359</v>
      </c>
      <c r="M36" s="80" t="s">
        <v>358</v>
      </c>
      <c r="N36" s="586" t="s">
        <v>609</v>
      </c>
      <c r="O36" s="586"/>
      <c r="P36" s="586"/>
      <c r="Q36" s="586"/>
      <c r="R36" s="587"/>
      <c r="S36" s="175"/>
      <c r="T36" s="79" t="s">
        <v>609</v>
      </c>
      <c r="U36" s="65">
        <v>4</v>
      </c>
      <c r="V36" s="66">
        <v>4</v>
      </c>
      <c r="W36" s="175">
        <f>+V36/U36</f>
        <v>1</v>
      </c>
      <c r="X36" s="118">
        <v>18000000</v>
      </c>
      <c r="Y36" s="90">
        <v>17310000</v>
      </c>
      <c r="Z36" s="175">
        <f>+Y36/X36</f>
        <v>0.96166666666666667</v>
      </c>
      <c r="AA36" s="79" t="s">
        <v>362</v>
      </c>
      <c r="AB36" s="65">
        <v>10</v>
      </c>
      <c r="AC36" s="66">
        <v>4</v>
      </c>
      <c r="AD36" s="165">
        <f>+AC36/AB36</f>
        <v>0.4</v>
      </c>
      <c r="AE36" s="182">
        <v>18000000</v>
      </c>
      <c r="AF36" s="183">
        <v>8115000</v>
      </c>
      <c r="AG36" s="190">
        <f>+AF36/AE36</f>
        <v>0.45083333333333331</v>
      </c>
      <c r="AH36" s="79" t="s">
        <v>466</v>
      </c>
      <c r="AI36" s="65">
        <v>10</v>
      </c>
      <c r="AJ36" s="66">
        <v>6</v>
      </c>
      <c r="AK36" s="165">
        <f>+AJ36/AI36</f>
        <v>0.6</v>
      </c>
      <c r="AL36" s="182">
        <v>18000000</v>
      </c>
      <c r="AM36" s="183">
        <v>13885000</v>
      </c>
      <c r="AN36" s="190">
        <f>+AM36/AL36</f>
        <v>0.7713888888888889</v>
      </c>
      <c r="AO36" s="79" t="s">
        <v>642</v>
      </c>
      <c r="AP36" s="505">
        <v>10</v>
      </c>
      <c r="AQ36" s="506">
        <v>10</v>
      </c>
      <c r="AR36" s="523">
        <f>+AQ36/AP36</f>
        <v>1</v>
      </c>
      <c r="AS36" s="519">
        <v>18000000</v>
      </c>
      <c r="AT36" s="520">
        <v>18000000</v>
      </c>
      <c r="AU36" s="190">
        <f>+AT36/AS36</f>
        <v>1</v>
      </c>
      <c r="AV36" s="79" t="s">
        <v>748</v>
      </c>
    </row>
    <row r="37" spans="1:48" ht="409.5" customHeight="1" thickBot="1" x14ac:dyDescent="0.25">
      <c r="A37" s="32" t="s">
        <v>255</v>
      </c>
      <c r="B37" s="39" t="s">
        <v>351</v>
      </c>
      <c r="C37" s="39" t="s">
        <v>352</v>
      </c>
      <c r="D37" s="33" t="s">
        <v>250</v>
      </c>
      <c r="E37" s="33" t="s">
        <v>9</v>
      </c>
      <c r="F37" s="33" t="s">
        <v>62</v>
      </c>
      <c r="G37" s="27" t="s">
        <v>41</v>
      </c>
      <c r="H37" s="266">
        <v>113</v>
      </c>
      <c r="I37" s="275" t="s">
        <v>382</v>
      </c>
      <c r="J37" s="91" t="s">
        <v>295</v>
      </c>
      <c r="K37" s="91" t="s">
        <v>276</v>
      </c>
      <c r="L37" s="91" t="s">
        <v>381</v>
      </c>
      <c r="M37" s="92" t="s">
        <v>771</v>
      </c>
      <c r="N37" s="269">
        <v>9</v>
      </c>
      <c r="O37" s="94">
        <v>0</v>
      </c>
      <c r="P37" s="180">
        <f>+O37/N37</f>
        <v>0</v>
      </c>
      <c r="Q37" s="119">
        <v>628874337</v>
      </c>
      <c r="R37" s="98">
        <v>310970132.10000002</v>
      </c>
      <c r="S37" s="180">
        <f>+R37/Q37</f>
        <v>0.49448691702615943</v>
      </c>
      <c r="T37" s="95" t="s">
        <v>500</v>
      </c>
      <c r="U37" s="93">
        <v>15</v>
      </c>
      <c r="V37" s="94">
        <v>5</v>
      </c>
      <c r="W37" s="180">
        <f>+V37/U37</f>
        <v>0.33333333333333331</v>
      </c>
      <c r="X37" s="119">
        <v>1765974462.4000001</v>
      </c>
      <c r="Y37" s="98">
        <v>298522254</v>
      </c>
      <c r="Z37" s="180">
        <f>+Y37/X37</f>
        <v>0.16904109337702503</v>
      </c>
      <c r="AA37" s="95" t="s">
        <v>383</v>
      </c>
      <c r="AB37" s="93">
        <v>15</v>
      </c>
      <c r="AC37" s="94">
        <v>3</v>
      </c>
      <c r="AD37" s="114">
        <f>+AC37/AB37</f>
        <v>0.2</v>
      </c>
      <c r="AE37" s="188">
        <v>3902276899.8800001</v>
      </c>
      <c r="AF37" s="189">
        <v>1871578459.45</v>
      </c>
      <c r="AG37" s="192">
        <f>+AF37/AE37</f>
        <v>0.47961190542566401</v>
      </c>
      <c r="AH37" s="95" t="s">
        <v>467</v>
      </c>
      <c r="AI37" s="93">
        <v>21</v>
      </c>
      <c r="AJ37" s="94">
        <v>7</v>
      </c>
      <c r="AK37" s="114">
        <f>+AJ37/AI37</f>
        <v>0.33333333333333331</v>
      </c>
      <c r="AL37" s="188">
        <v>3902276899.8800001</v>
      </c>
      <c r="AM37" s="189">
        <v>3428073296</v>
      </c>
      <c r="AN37" s="192">
        <f>+AM37/AL37</f>
        <v>0.87848027804111428</v>
      </c>
      <c r="AO37" s="95" t="s">
        <v>643</v>
      </c>
      <c r="AP37" s="513">
        <v>15</v>
      </c>
      <c r="AQ37" s="514">
        <v>8</v>
      </c>
      <c r="AR37" s="114">
        <f>+AQ37/AP37</f>
        <v>0.53333333333333333</v>
      </c>
      <c r="AS37" s="521">
        <v>3923276899.8800001</v>
      </c>
      <c r="AT37" s="522">
        <v>3304684462</v>
      </c>
      <c r="AU37" s="192">
        <f>+AT37/AS37</f>
        <v>0.84232761192590799</v>
      </c>
      <c r="AV37" s="95" t="s">
        <v>773</v>
      </c>
    </row>
    <row r="38" spans="1:48" x14ac:dyDescent="0.2">
      <c r="F38" s="3">
        <v>24</v>
      </c>
      <c r="M38" s="1">
        <v>34</v>
      </c>
    </row>
    <row r="39" spans="1:48" x14ac:dyDescent="0.2">
      <c r="H39" s="3"/>
      <c r="I39" s="3"/>
    </row>
    <row r="40" spans="1:48" x14ac:dyDescent="0.2">
      <c r="H40" s="3"/>
      <c r="I40" s="3"/>
    </row>
    <row r="41" spans="1:48" x14ac:dyDescent="0.2">
      <c r="H41" s="16"/>
      <c r="I41" s="16"/>
    </row>
    <row r="43" spans="1:48" x14ac:dyDescent="0.2">
      <c r="G43" s="17"/>
      <c r="H43" s="3"/>
      <c r="I43" s="3"/>
    </row>
    <row r="44" spans="1:48" x14ac:dyDescent="0.2">
      <c r="G44" s="17"/>
      <c r="H44" s="3"/>
      <c r="I44" s="3"/>
    </row>
    <row r="45" spans="1:48" x14ac:dyDescent="0.2">
      <c r="G45" s="18"/>
      <c r="H45" s="3"/>
      <c r="I45" s="3"/>
    </row>
    <row r="46" spans="1:48" x14ac:dyDescent="0.2">
      <c r="G46" s="19"/>
      <c r="H46" s="3"/>
      <c r="I46" s="3"/>
    </row>
    <row r="47" spans="1:48" x14ac:dyDescent="0.2">
      <c r="G47" s="3"/>
      <c r="H47" s="3"/>
      <c r="I47" s="3"/>
    </row>
    <row r="48" spans="1:48" x14ac:dyDescent="0.2">
      <c r="G48" s="3"/>
      <c r="H48" s="20"/>
      <c r="I48" s="20"/>
    </row>
    <row r="49" spans="7:9" x14ac:dyDescent="0.2">
      <c r="G49" s="3"/>
      <c r="H49" s="20"/>
      <c r="I49" s="20"/>
    </row>
    <row r="50" spans="7:9" x14ac:dyDescent="0.2">
      <c r="G50" s="17"/>
      <c r="H50" s="19"/>
      <c r="I50" s="19"/>
    </row>
    <row r="51" spans="7:9" x14ac:dyDescent="0.2">
      <c r="G51" s="3"/>
      <c r="H51" s="3"/>
      <c r="I51" s="3"/>
    </row>
    <row r="52" spans="7:9" x14ac:dyDescent="0.2">
      <c r="H52" s="20"/>
      <c r="I52" s="20"/>
    </row>
    <row r="53" spans="7:9" x14ac:dyDescent="0.2">
      <c r="H53" s="20"/>
      <c r="I53" s="20"/>
    </row>
    <row r="54" spans="7:9" x14ac:dyDescent="0.2">
      <c r="H54" s="20"/>
      <c r="I54" s="20"/>
    </row>
    <row r="55" spans="7:9" x14ac:dyDescent="0.2">
      <c r="H55" s="3"/>
      <c r="I55" s="3"/>
    </row>
    <row r="56" spans="7:9" x14ac:dyDescent="0.2">
      <c r="H56" s="20"/>
      <c r="I56" s="20"/>
    </row>
    <row r="57" spans="7:9" x14ac:dyDescent="0.2">
      <c r="G57" s="17"/>
      <c r="H57" s="3"/>
      <c r="I57" s="3"/>
    </row>
    <row r="58" spans="7:9" x14ac:dyDescent="0.2">
      <c r="G58" s="17"/>
      <c r="H58" s="20"/>
      <c r="I58" s="20"/>
    </row>
    <row r="59" spans="7:9" x14ac:dyDescent="0.2">
      <c r="G59" s="17"/>
      <c r="H59" s="3"/>
      <c r="I59" s="3"/>
    </row>
    <row r="60" spans="7:9" x14ac:dyDescent="0.2">
      <c r="G60" s="17"/>
      <c r="H60" s="3"/>
      <c r="I60" s="3"/>
    </row>
    <row r="61" spans="7:9" x14ac:dyDescent="0.2">
      <c r="G61" s="17"/>
      <c r="H61" s="3"/>
      <c r="I61" s="3"/>
    </row>
    <row r="62" spans="7:9" x14ac:dyDescent="0.2">
      <c r="G62" s="21"/>
      <c r="H62" s="3"/>
      <c r="I62" s="3"/>
    </row>
    <row r="69" spans="6:9" x14ac:dyDescent="0.2">
      <c r="F69" s="35"/>
    </row>
    <row r="71" spans="6:9" x14ac:dyDescent="0.2">
      <c r="G71" s="23"/>
    </row>
    <row r="74" spans="6:9" x14ac:dyDescent="0.2">
      <c r="G74" s="23"/>
    </row>
    <row r="76" spans="6:9" x14ac:dyDescent="0.2">
      <c r="F76" s="36"/>
      <c r="G76" s="23"/>
      <c r="H76" s="21"/>
      <c r="I76" s="21"/>
    </row>
  </sheetData>
  <mergeCells count="120">
    <mergeCell ref="AP1:AR1"/>
    <mergeCell ref="AS1:AU1"/>
    <mergeCell ref="AV1:AV2"/>
    <mergeCell ref="AV32:AV33"/>
    <mergeCell ref="J33:M33"/>
    <mergeCell ref="J32:M32"/>
    <mergeCell ref="I32:I33"/>
    <mergeCell ref="N33:R33"/>
    <mergeCell ref="N32:R32"/>
    <mergeCell ref="N1:P1"/>
    <mergeCell ref="N8:R8"/>
    <mergeCell ref="J9:M9"/>
    <mergeCell ref="I15:M15"/>
    <mergeCell ref="N30:R30"/>
    <mergeCell ref="N31:R31"/>
    <mergeCell ref="I23:I27"/>
    <mergeCell ref="N29:R29"/>
    <mergeCell ref="AO32:AO33"/>
    <mergeCell ref="AI1:AK1"/>
    <mergeCell ref="AL1:AN1"/>
    <mergeCell ref="AO1:AO2"/>
    <mergeCell ref="AA1:AA2"/>
    <mergeCell ref="AB1:AD1"/>
    <mergeCell ref="AE1:AG1"/>
    <mergeCell ref="N36:R36"/>
    <mergeCell ref="AB32:AG33"/>
    <mergeCell ref="I20:L21"/>
    <mergeCell ref="U33:Z33"/>
    <mergeCell ref="H34:H35"/>
    <mergeCell ref="G34:G35"/>
    <mergeCell ref="F34:F35"/>
    <mergeCell ref="A34:A36"/>
    <mergeCell ref="D34:D36"/>
    <mergeCell ref="E34:E36"/>
    <mergeCell ref="B34:B36"/>
    <mergeCell ref="C34:C36"/>
    <mergeCell ref="D23:D27"/>
    <mergeCell ref="A23:A27"/>
    <mergeCell ref="E23:E27"/>
    <mergeCell ref="A30:A31"/>
    <mergeCell ref="B23:B27"/>
    <mergeCell ref="C23:C27"/>
    <mergeCell ref="C28:C29"/>
    <mergeCell ref="B28:B29"/>
    <mergeCell ref="C30:C31"/>
    <mergeCell ref="A28:A29"/>
    <mergeCell ref="D28:D29"/>
    <mergeCell ref="A32:A33"/>
    <mergeCell ref="D32:D33"/>
    <mergeCell ref="E32:E33"/>
    <mergeCell ref="C32:C33"/>
    <mergeCell ref="B32:B33"/>
    <mergeCell ref="A20:A21"/>
    <mergeCell ref="D20:D21"/>
    <mergeCell ref="D13:D14"/>
    <mergeCell ref="E16:E19"/>
    <mergeCell ref="D16:D19"/>
    <mergeCell ref="A16:A19"/>
    <mergeCell ref="C20:C21"/>
    <mergeCell ref="B20:B21"/>
    <mergeCell ref="E20:E21"/>
    <mergeCell ref="B7:B9"/>
    <mergeCell ref="A1:H1"/>
    <mergeCell ref="A3:A4"/>
    <mergeCell ref="D3:D4"/>
    <mergeCell ref="E3:E4"/>
    <mergeCell ref="A5:A6"/>
    <mergeCell ref="D5:D6"/>
    <mergeCell ref="E5:E6"/>
    <mergeCell ref="B3:B4"/>
    <mergeCell ref="C3:C4"/>
    <mergeCell ref="B5:B6"/>
    <mergeCell ref="C5:C6"/>
    <mergeCell ref="A7:A9"/>
    <mergeCell ref="D7:D9"/>
    <mergeCell ref="E7:E9"/>
    <mergeCell ref="C7:C9"/>
    <mergeCell ref="G10:G11"/>
    <mergeCell ref="H10:H11"/>
    <mergeCell ref="A13:A14"/>
    <mergeCell ref="H13:H14"/>
    <mergeCell ref="G13:G14"/>
    <mergeCell ref="F13:F14"/>
    <mergeCell ref="E13:E14"/>
    <mergeCell ref="A10:A11"/>
    <mergeCell ref="D10:D11"/>
    <mergeCell ref="E10:E11"/>
    <mergeCell ref="F10:F11"/>
    <mergeCell ref="B10:B11"/>
    <mergeCell ref="C10:C11"/>
    <mergeCell ref="C13:C14"/>
    <mergeCell ref="B13:B14"/>
    <mergeCell ref="F16:F19"/>
    <mergeCell ref="I28:I29"/>
    <mergeCell ref="H30:H31"/>
    <mergeCell ref="G30:G31"/>
    <mergeCell ref="F30:F31"/>
    <mergeCell ref="E30:E31"/>
    <mergeCell ref="D30:D31"/>
    <mergeCell ref="C16:C19"/>
    <mergeCell ref="B16:B19"/>
    <mergeCell ref="E28:E29"/>
    <mergeCell ref="B30:B31"/>
    <mergeCell ref="H23:H27"/>
    <mergeCell ref="G23:G27"/>
    <mergeCell ref="F23:F27"/>
    <mergeCell ref="H16:H19"/>
    <mergeCell ref="G16:G19"/>
    <mergeCell ref="U32:Z32"/>
    <mergeCell ref="AH1:AH2"/>
    <mergeCell ref="Q1:S1"/>
    <mergeCell ref="T1:T2"/>
    <mergeCell ref="U1:W1"/>
    <mergeCell ref="X1:Z1"/>
    <mergeCell ref="I30:I31"/>
    <mergeCell ref="I1:M1"/>
    <mergeCell ref="I16:I19"/>
    <mergeCell ref="I13:I14"/>
    <mergeCell ref="K28:K29"/>
    <mergeCell ref="J28:J29"/>
  </mergeCells>
  <conditionalFormatting sqref="AD3:AD31">
    <cfRule type="cellIs" dxfId="914" priority="211" operator="lessThan">
      <formula>0.4</formula>
    </cfRule>
    <cfRule type="cellIs" dxfId="913" priority="212" operator="between">
      <formula>0.4</formula>
      <formula>0.59</formula>
    </cfRule>
    <cfRule type="cellIs" dxfId="912" priority="213" operator="between">
      <formula>0.6</formula>
      <formula>0.69</formula>
    </cfRule>
    <cfRule type="cellIs" dxfId="911" priority="214" operator="between">
      <formula>0.7</formula>
      <formula>0.79</formula>
    </cfRule>
    <cfRule type="cellIs" dxfId="910" priority="215" operator="greaterThan">
      <formula>0.8</formula>
    </cfRule>
  </conditionalFormatting>
  <conditionalFormatting sqref="AD34:AD37">
    <cfRule type="cellIs" dxfId="909" priority="126" operator="lessThan">
      <formula>0.4</formula>
    </cfRule>
    <cfRule type="cellIs" dxfId="908" priority="127" operator="between">
      <formula>0.4</formula>
      <formula>0.59</formula>
    </cfRule>
    <cfRule type="cellIs" dxfId="907" priority="128" operator="between">
      <formula>0.6</formula>
      <formula>0.69</formula>
    </cfRule>
    <cfRule type="cellIs" dxfId="906" priority="129" operator="between">
      <formula>0.7</formula>
      <formula>0.79</formula>
    </cfRule>
    <cfRule type="cellIs" dxfId="905" priority="130" operator="greaterThan">
      <formula>0.8</formula>
    </cfRule>
  </conditionalFormatting>
  <conditionalFormatting sqref="Z34:Z37 W34:W37 W3:W31 Z4:Z31">
    <cfRule type="cellIs" dxfId="904" priority="116" operator="between">
      <formula>0</formula>
      <formula>0.3999</formula>
    </cfRule>
    <cfRule type="cellIs" dxfId="903" priority="117" operator="between">
      <formula>0.4</formula>
      <formula>0.59</formula>
    </cfRule>
    <cfRule type="cellIs" dxfId="902" priority="118" operator="between">
      <formula>0.6</formula>
      <formula>0.69</formula>
    </cfRule>
    <cfRule type="cellIs" dxfId="901" priority="119" operator="between">
      <formula>0.7</formula>
      <formula>0.79</formula>
    </cfRule>
    <cfRule type="cellIs" dxfId="900" priority="120" operator="between">
      <formula>0.8</formula>
      <formula>1</formula>
    </cfRule>
  </conditionalFormatting>
  <conditionalFormatting sqref="Z3">
    <cfRule type="cellIs" dxfId="899" priority="101" operator="between">
      <formula>0</formula>
      <formula>0.3999</formula>
    </cfRule>
    <cfRule type="cellIs" dxfId="898" priority="102" operator="between">
      <formula>0.4</formula>
      <formula>0.59</formula>
    </cfRule>
    <cfRule type="cellIs" dxfId="897" priority="103" operator="between">
      <formula>0.6</formula>
      <formula>0.69</formula>
    </cfRule>
    <cfRule type="cellIs" dxfId="896" priority="104" operator="between">
      <formula>0.7</formula>
      <formula>0.79</formula>
    </cfRule>
    <cfRule type="cellIs" dxfId="895" priority="105" operator="between">
      <formula>0.8</formula>
      <formula>1</formula>
    </cfRule>
  </conditionalFormatting>
  <conditionalFormatting sqref="AG3:AG31">
    <cfRule type="cellIs" dxfId="894" priority="91" operator="lessThan">
      <formula>0.4</formula>
    </cfRule>
    <cfRule type="cellIs" dxfId="893" priority="92" operator="between">
      <formula>0.4</formula>
      <formula>0.59</formula>
    </cfRule>
    <cfRule type="cellIs" dxfId="892" priority="93" operator="between">
      <formula>0.6</formula>
      <formula>0.69</formula>
    </cfRule>
    <cfRule type="cellIs" dxfId="891" priority="94" operator="between">
      <formula>0.7</formula>
      <formula>0.79</formula>
    </cfRule>
    <cfRule type="cellIs" dxfId="890" priority="95" operator="greaterThan">
      <formula>0.8</formula>
    </cfRule>
  </conditionalFormatting>
  <conditionalFormatting sqref="AG34:AG37">
    <cfRule type="cellIs" dxfId="889" priority="86" operator="lessThan">
      <formula>0.4</formula>
    </cfRule>
    <cfRule type="cellIs" dxfId="888" priority="87" operator="between">
      <formula>0.4</formula>
      <formula>0.59</formula>
    </cfRule>
    <cfRule type="cellIs" dxfId="887" priority="88" operator="between">
      <formula>0.6</formula>
      <formula>0.69</formula>
    </cfRule>
    <cfRule type="cellIs" dxfId="886" priority="89" operator="between">
      <formula>0.7</formula>
      <formula>0.79</formula>
    </cfRule>
    <cfRule type="cellIs" dxfId="885" priority="90" operator="greaterThan">
      <formula>0.8</formula>
    </cfRule>
  </conditionalFormatting>
  <conditionalFormatting sqref="P34:P35 S4:S10 P3:P7 P12:P28 S12:S37 P37 P9:P10">
    <cfRule type="cellIs" dxfId="884" priority="71" operator="between">
      <formula>0</formula>
      <formula>0.3999</formula>
    </cfRule>
    <cfRule type="cellIs" dxfId="883" priority="72" operator="between">
      <formula>0.4</formula>
      <formula>0.59</formula>
    </cfRule>
    <cfRule type="cellIs" dxfId="882" priority="73" operator="between">
      <formula>0.6</formula>
      <formula>0.69</formula>
    </cfRule>
    <cfRule type="cellIs" dxfId="881" priority="74" operator="between">
      <formula>0.7</formula>
      <formula>0.79</formula>
    </cfRule>
    <cfRule type="cellIs" dxfId="880" priority="75" operator="between">
      <formula>0.8</formula>
      <formula>1</formula>
    </cfRule>
  </conditionalFormatting>
  <conditionalFormatting sqref="S3">
    <cfRule type="cellIs" dxfId="879" priority="66" operator="between">
      <formula>0</formula>
      <formula>0.3999</formula>
    </cfRule>
    <cfRule type="cellIs" dxfId="878" priority="67" operator="between">
      <formula>0.4</formula>
      <formula>0.59</formula>
    </cfRule>
    <cfRule type="cellIs" dxfId="877" priority="68" operator="between">
      <formula>0.6</formula>
      <formula>0.69</formula>
    </cfRule>
    <cfRule type="cellIs" dxfId="876" priority="69" operator="between">
      <formula>0.7</formula>
      <formula>0.79</formula>
    </cfRule>
    <cfRule type="cellIs" dxfId="875" priority="70" operator="between">
      <formula>0.8</formula>
      <formula>1</formula>
    </cfRule>
  </conditionalFormatting>
  <conditionalFormatting sqref="P11 S11">
    <cfRule type="cellIs" dxfId="874" priority="61" operator="between">
      <formula>0</formula>
      <formula>0.3999</formula>
    </cfRule>
    <cfRule type="cellIs" dxfId="873" priority="62" operator="between">
      <formula>0.4</formula>
      <formula>0.59</formula>
    </cfRule>
    <cfRule type="cellIs" dxfId="872" priority="63" operator="between">
      <formula>0.6</formula>
      <formula>0.69</formula>
    </cfRule>
    <cfRule type="cellIs" dxfId="871" priority="64" operator="between">
      <formula>0.7</formula>
      <formula>0.79</formula>
    </cfRule>
    <cfRule type="cellIs" dxfId="870" priority="65" operator="between">
      <formula>0.8</formula>
      <formula>1</formula>
    </cfRule>
  </conditionalFormatting>
  <conditionalFormatting sqref="AK3:AK31">
    <cfRule type="cellIs" dxfId="869" priority="56" operator="lessThan">
      <formula>0.4</formula>
    </cfRule>
    <cfRule type="cellIs" dxfId="868" priority="57" operator="between">
      <formula>0.4</formula>
      <formula>0.59</formula>
    </cfRule>
    <cfRule type="cellIs" dxfId="867" priority="58" operator="between">
      <formula>0.6</formula>
      <formula>0.69</formula>
    </cfRule>
    <cfRule type="cellIs" dxfId="866" priority="59" operator="between">
      <formula>0.7</formula>
      <formula>0.79</formula>
    </cfRule>
    <cfRule type="cellIs" dxfId="865" priority="60" operator="greaterThan">
      <formula>0.8</formula>
    </cfRule>
  </conditionalFormatting>
  <conditionalFormatting sqref="AK34:AK37">
    <cfRule type="cellIs" dxfId="864" priority="51" operator="lessThan">
      <formula>0.4</formula>
    </cfRule>
    <cfRule type="cellIs" dxfId="863" priority="52" operator="between">
      <formula>0.4</formula>
      <formula>0.59</formula>
    </cfRule>
    <cfRule type="cellIs" dxfId="862" priority="53" operator="between">
      <formula>0.6</formula>
      <formula>0.69</formula>
    </cfRule>
    <cfRule type="cellIs" dxfId="861" priority="54" operator="between">
      <formula>0.7</formula>
      <formula>0.79</formula>
    </cfRule>
    <cfRule type="cellIs" dxfId="860" priority="55" operator="greaterThan">
      <formula>0.8</formula>
    </cfRule>
  </conditionalFormatting>
  <conditionalFormatting sqref="AN3:AN31">
    <cfRule type="cellIs" dxfId="859" priority="46" operator="lessThan">
      <formula>0.4</formula>
    </cfRule>
    <cfRule type="cellIs" dxfId="858" priority="47" operator="between">
      <formula>0.4</formula>
      <formula>0.59</formula>
    </cfRule>
    <cfRule type="cellIs" dxfId="857" priority="48" operator="between">
      <formula>0.6</formula>
      <formula>0.69</formula>
    </cfRule>
    <cfRule type="cellIs" dxfId="856" priority="49" operator="between">
      <formula>0.7</formula>
      <formula>0.79</formula>
    </cfRule>
    <cfRule type="cellIs" dxfId="855" priority="50" operator="greaterThan">
      <formula>0.8</formula>
    </cfRule>
  </conditionalFormatting>
  <conditionalFormatting sqref="AN34:AN37">
    <cfRule type="cellIs" dxfId="854" priority="41" operator="lessThan">
      <formula>0.4</formula>
    </cfRule>
    <cfRule type="cellIs" dxfId="853" priority="42" operator="between">
      <formula>0.4</formula>
      <formula>0.59</formula>
    </cfRule>
    <cfRule type="cellIs" dxfId="852" priority="43" operator="between">
      <formula>0.6</formula>
      <formula>0.69</formula>
    </cfRule>
    <cfRule type="cellIs" dxfId="851" priority="44" operator="between">
      <formula>0.7</formula>
      <formula>0.79</formula>
    </cfRule>
    <cfRule type="cellIs" dxfId="850" priority="45" operator="greaterThan">
      <formula>0.8</formula>
    </cfRule>
  </conditionalFormatting>
  <conditionalFormatting sqref="AK32:AK33">
    <cfRule type="cellIs" dxfId="849" priority="36" operator="lessThan">
      <formula>0.4</formula>
    </cfRule>
    <cfRule type="cellIs" dxfId="848" priority="37" operator="between">
      <formula>0.4</formula>
      <formula>0.59</formula>
    </cfRule>
    <cfRule type="cellIs" dxfId="847" priority="38" operator="between">
      <formula>0.6</formula>
      <formula>0.69</formula>
    </cfRule>
    <cfRule type="cellIs" dxfId="846" priority="39" operator="between">
      <formula>0.7</formula>
      <formula>0.79</formula>
    </cfRule>
    <cfRule type="cellIs" dxfId="845" priority="40" operator="greaterThan">
      <formula>0.8</formula>
    </cfRule>
  </conditionalFormatting>
  <conditionalFormatting sqref="AN32:AN33">
    <cfRule type="cellIs" dxfId="844" priority="31" operator="lessThan">
      <formula>0.4</formula>
    </cfRule>
    <cfRule type="cellIs" dxfId="843" priority="32" operator="between">
      <formula>0.4</formula>
      <formula>0.59</formula>
    </cfRule>
    <cfRule type="cellIs" dxfId="842" priority="33" operator="between">
      <formula>0.6</formula>
      <formula>0.69</formula>
    </cfRule>
    <cfRule type="cellIs" dxfId="841" priority="34" operator="between">
      <formula>0.7</formula>
      <formula>0.79</formula>
    </cfRule>
    <cfRule type="cellIs" dxfId="840" priority="35" operator="greaterThan">
      <formula>0.8</formula>
    </cfRule>
  </conditionalFormatting>
  <conditionalFormatting sqref="AR3:AR31">
    <cfRule type="cellIs" dxfId="839" priority="26" operator="lessThan">
      <formula>0.4</formula>
    </cfRule>
    <cfRule type="cellIs" dxfId="838" priority="27" operator="between">
      <formula>0.4</formula>
      <formula>0.59</formula>
    </cfRule>
    <cfRule type="cellIs" dxfId="837" priority="28" operator="between">
      <formula>0.6</formula>
      <formula>0.69</formula>
    </cfRule>
    <cfRule type="cellIs" dxfId="836" priority="29" operator="between">
      <formula>0.7</formula>
      <formula>0.79</formula>
    </cfRule>
    <cfRule type="cellIs" dxfId="835" priority="30" operator="greaterThan">
      <formula>0.8</formula>
    </cfRule>
  </conditionalFormatting>
  <conditionalFormatting sqref="AR34:AR37">
    <cfRule type="cellIs" dxfId="834" priority="21" operator="lessThan">
      <formula>0.4</formula>
    </cfRule>
    <cfRule type="cellIs" dxfId="833" priority="22" operator="between">
      <formula>0.4</formula>
      <formula>0.59</formula>
    </cfRule>
    <cfRule type="cellIs" dxfId="832" priority="23" operator="between">
      <formula>0.6</formula>
      <formula>0.69</formula>
    </cfRule>
    <cfRule type="cellIs" dxfId="831" priority="24" operator="between">
      <formula>0.7</formula>
      <formula>0.79</formula>
    </cfRule>
    <cfRule type="cellIs" dxfId="830" priority="25" operator="greaterThan">
      <formula>0.8</formula>
    </cfRule>
  </conditionalFormatting>
  <conditionalFormatting sqref="AU3:AU31">
    <cfRule type="cellIs" dxfId="829" priority="16" operator="lessThan">
      <formula>0.4</formula>
    </cfRule>
    <cfRule type="cellIs" dxfId="828" priority="17" operator="between">
      <formula>0.4</formula>
      <formula>0.59</formula>
    </cfRule>
    <cfRule type="cellIs" dxfId="827" priority="18" operator="between">
      <formula>0.6</formula>
      <formula>0.69</formula>
    </cfRule>
    <cfRule type="cellIs" dxfId="826" priority="19" operator="between">
      <formula>0.7</formula>
      <formula>0.79</formula>
    </cfRule>
    <cfRule type="cellIs" dxfId="825" priority="20" operator="greaterThan">
      <formula>0.8</formula>
    </cfRule>
  </conditionalFormatting>
  <conditionalFormatting sqref="AU34:AU37">
    <cfRule type="cellIs" dxfId="824" priority="11" operator="lessThan">
      <formula>0.4</formula>
    </cfRule>
    <cfRule type="cellIs" dxfId="823" priority="12" operator="between">
      <formula>0.4</formula>
      <formula>0.59</formula>
    </cfRule>
    <cfRule type="cellIs" dxfId="822" priority="13" operator="between">
      <formula>0.6</formula>
      <formula>0.69</formula>
    </cfRule>
    <cfRule type="cellIs" dxfId="821" priority="14" operator="between">
      <formula>0.7</formula>
      <formula>0.79</formula>
    </cfRule>
    <cfRule type="cellIs" dxfId="820" priority="15" operator="greaterThan">
      <formula>0.8</formula>
    </cfRule>
  </conditionalFormatting>
  <conditionalFormatting sqref="AR32:AR33">
    <cfRule type="cellIs" dxfId="819" priority="6" operator="lessThan">
      <formula>0.4</formula>
    </cfRule>
    <cfRule type="cellIs" dxfId="818" priority="7" operator="between">
      <formula>0.4</formula>
      <formula>0.59</formula>
    </cfRule>
    <cfRule type="cellIs" dxfId="817" priority="8" operator="between">
      <formula>0.6</formula>
      <formula>0.69</formula>
    </cfRule>
    <cfRule type="cellIs" dxfId="816" priority="9" operator="between">
      <formula>0.7</formula>
      <formula>0.79</formula>
    </cfRule>
    <cfRule type="cellIs" dxfId="815" priority="10" operator="greaterThan">
      <formula>0.8</formula>
    </cfRule>
  </conditionalFormatting>
  <conditionalFormatting sqref="AU32:AU33">
    <cfRule type="cellIs" dxfId="814" priority="1" operator="lessThan">
      <formula>0.4</formula>
    </cfRule>
    <cfRule type="cellIs" dxfId="813" priority="2" operator="between">
      <formula>0.4</formula>
      <formula>0.59</formula>
    </cfRule>
    <cfRule type="cellIs" dxfId="812" priority="3" operator="between">
      <formula>0.6</formula>
      <formula>0.69</formula>
    </cfRule>
    <cfRule type="cellIs" dxfId="811" priority="4" operator="between">
      <formula>0.7</formula>
      <formula>0.79</formula>
    </cfRule>
    <cfRule type="cellIs" dxfId="810" priority="5" operator="greaterThan">
      <formula>0.8</formula>
    </cfRule>
  </conditionalFormatting>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4"/>
  <sheetViews>
    <sheetView topLeftCell="I1" zoomScale="84" zoomScaleNormal="84" workbookViewId="0">
      <pane ySplit="2" topLeftCell="A23" activePane="bottomLeft" state="frozen"/>
      <selection activeCell="A2" sqref="A2"/>
      <selection pane="bottomLeft" activeCell="AS28" sqref="AS28"/>
    </sheetView>
  </sheetViews>
  <sheetFormatPr baseColWidth="10" defaultColWidth="11.42578125" defaultRowHeight="12.75" x14ac:dyDescent="0.2"/>
  <cols>
    <col min="1" max="1" width="17.85546875" style="34" customWidth="1"/>
    <col min="2" max="2" width="20.5703125" style="34" customWidth="1"/>
    <col min="3" max="3" width="50" style="34" customWidth="1"/>
    <col min="4" max="4" width="24.7109375" style="34" customWidth="1"/>
    <col min="5" max="5" width="15.42578125" style="23" customWidth="1"/>
    <col min="6" max="6" width="15.85546875" style="23" customWidth="1"/>
    <col min="7" max="7" width="26.140625" style="23" bestFit="1" customWidth="1"/>
    <col min="8" max="8" width="17.85546875" style="120" customWidth="1"/>
    <col min="9" max="9" width="30.85546875" style="120" bestFit="1" customWidth="1"/>
    <col min="10" max="10" width="16.85546875" style="120" bestFit="1" customWidth="1"/>
    <col min="11" max="11" width="51.140625" style="120" bestFit="1" customWidth="1"/>
    <col min="12" max="12" width="14" style="120" hidden="1" customWidth="1"/>
    <col min="13" max="13" width="12.5703125" style="120" hidden="1" customWidth="1"/>
    <col min="14" max="14" width="11.140625" style="120" hidden="1" customWidth="1"/>
    <col min="15" max="15" width="19" style="120" hidden="1" customWidth="1"/>
    <col min="16" max="16" width="16.140625" style="120" hidden="1" customWidth="1"/>
    <col min="17" max="17" width="11.140625" style="120" hidden="1" customWidth="1"/>
    <col min="18" max="18" width="64.7109375" style="120" hidden="1" customWidth="1"/>
    <col min="19" max="19" width="15.5703125" style="1" hidden="1" customWidth="1"/>
    <col min="20" max="20" width="15.85546875" style="1" hidden="1" customWidth="1"/>
    <col min="21" max="21" width="18.28515625" style="1" hidden="1" customWidth="1"/>
    <col min="22" max="22" width="19" style="1" hidden="1" customWidth="1"/>
    <col min="23" max="23" width="16.5703125" style="1" hidden="1" customWidth="1"/>
    <col min="24" max="24" width="18.28515625" style="1" hidden="1" customWidth="1"/>
    <col min="25" max="25" width="64.85546875" style="149" hidden="1" customWidth="1"/>
    <col min="26" max="26" width="11.42578125" style="1" hidden="1" customWidth="1"/>
    <col min="27" max="27" width="14.140625" style="1" hidden="1" customWidth="1"/>
    <col min="28" max="28" width="16.85546875" style="1" hidden="1" customWidth="1"/>
    <col min="29" max="29" width="16.140625" style="1" hidden="1" customWidth="1"/>
    <col min="30" max="30" width="15.5703125" style="1" hidden="1" customWidth="1"/>
    <col min="31" max="31" width="22.28515625" style="1" hidden="1" customWidth="1"/>
    <col min="32" max="32" width="64.7109375" style="149" hidden="1" customWidth="1"/>
    <col min="33" max="33" width="0" style="1" hidden="1" customWidth="1"/>
    <col min="34" max="34" width="14.140625" style="1" hidden="1" customWidth="1"/>
    <col min="35" max="35" width="16.85546875" style="1" hidden="1" customWidth="1"/>
    <col min="36" max="36" width="16.140625" style="1" hidden="1" customWidth="1"/>
    <col min="37" max="37" width="15.5703125" style="1" hidden="1" customWidth="1"/>
    <col min="38" max="38" width="22.28515625" style="1" hidden="1" customWidth="1"/>
    <col min="39" max="39" width="64.7109375" style="149" hidden="1" customWidth="1"/>
    <col min="40" max="40" width="11.42578125" style="1"/>
    <col min="41" max="41" width="14.140625" style="1" bestFit="1" customWidth="1"/>
    <col min="42" max="42" width="16.85546875" style="1" bestFit="1" customWidth="1"/>
    <col min="43" max="43" width="16.140625" style="1" bestFit="1" customWidth="1"/>
    <col min="44" max="44" width="15.5703125" style="1" bestFit="1" customWidth="1"/>
    <col min="45" max="45" width="22.28515625" style="1" bestFit="1" customWidth="1"/>
    <col min="46" max="46" width="64.7109375" style="149" customWidth="1"/>
    <col min="47" max="16384" width="11.42578125" style="120"/>
  </cols>
  <sheetData>
    <row r="1" spans="1:46" s="1" customFormat="1" ht="89.25" customHeight="1" thickBot="1" x14ac:dyDescent="0.25">
      <c r="A1" s="629" t="s">
        <v>262</v>
      </c>
      <c r="B1" s="629"/>
      <c r="C1" s="629"/>
      <c r="D1" s="629"/>
      <c r="E1" s="629"/>
      <c r="F1" s="629"/>
      <c r="G1" s="651" t="s">
        <v>384</v>
      </c>
      <c r="H1" s="652"/>
      <c r="I1" s="652"/>
      <c r="J1" s="652"/>
      <c r="K1" s="653"/>
      <c r="L1" s="541" t="s">
        <v>296</v>
      </c>
      <c r="M1" s="542"/>
      <c r="N1" s="543"/>
      <c r="O1" s="541" t="s">
        <v>297</v>
      </c>
      <c r="P1" s="542"/>
      <c r="Q1" s="543"/>
      <c r="R1" s="656" t="s">
        <v>263</v>
      </c>
      <c r="S1" s="658" t="s">
        <v>298</v>
      </c>
      <c r="T1" s="659"/>
      <c r="U1" s="660"/>
      <c r="V1" s="659" t="s">
        <v>299</v>
      </c>
      <c r="W1" s="659"/>
      <c r="X1" s="659"/>
      <c r="Y1" s="654" t="s">
        <v>263</v>
      </c>
      <c r="Z1" s="626" t="s">
        <v>618</v>
      </c>
      <c r="AA1" s="627"/>
      <c r="AB1" s="628"/>
      <c r="AC1" s="627" t="s">
        <v>616</v>
      </c>
      <c r="AD1" s="627"/>
      <c r="AE1" s="627"/>
      <c r="AF1" s="632" t="s">
        <v>263</v>
      </c>
      <c r="AG1" s="619" t="s">
        <v>619</v>
      </c>
      <c r="AH1" s="620"/>
      <c r="AI1" s="621"/>
      <c r="AJ1" s="620" t="s">
        <v>615</v>
      </c>
      <c r="AK1" s="620"/>
      <c r="AL1" s="620"/>
      <c r="AM1" s="630" t="s">
        <v>263</v>
      </c>
      <c r="AN1" s="598" t="s">
        <v>712</v>
      </c>
      <c r="AO1" s="599"/>
      <c r="AP1" s="600"/>
      <c r="AQ1" s="598" t="s">
        <v>713</v>
      </c>
      <c r="AR1" s="599"/>
      <c r="AS1" s="600"/>
      <c r="AT1" s="601" t="s">
        <v>263</v>
      </c>
    </row>
    <row r="2" spans="1:46" s="1" customFormat="1" ht="39" thickBot="1" x14ac:dyDescent="0.25">
      <c r="A2" s="46" t="s">
        <v>213</v>
      </c>
      <c r="B2" s="47" t="s">
        <v>72</v>
      </c>
      <c r="C2" s="46" t="s">
        <v>31</v>
      </c>
      <c r="D2" s="46" t="s">
        <v>36</v>
      </c>
      <c r="E2" s="47" t="s">
        <v>37</v>
      </c>
      <c r="F2" s="47">
        <v>2025</v>
      </c>
      <c r="G2" s="48" t="s">
        <v>301</v>
      </c>
      <c r="H2" s="48" t="s">
        <v>213</v>
      </c>
      <c r="I2" s="48" t="s">
        <v>264</v>
      </c>
      <c r="J2" s="48" t="s">
        <v>265</v>
      </c>
      <c r="K2" s="48" t="s">
        <v>266</v>
      </c>
      <c r="L2" s="49" t="s">
        <v>267</v>
      </c>
      <c r="M2" s="49" t="s">
        <v>268</v>
      </c>
      <c r="N2" s="49" t="s">
        <v>269</v>
      </c>
      <c r="O2" s="49" t="s">
        <v>267</v>
      </c>
      <c r="P2" s="49" t="s">
        <v>268</v>
      </c>
      <c r="Q2" s="49" t="s">
        <v>269</v>
      </c>
      <c r="R2" s="657"/>
      <c r="S2" s="50" t="s">
        <v>267</v>
      </c>
      <c r="T2" s="50" t="s">
        <v>268</v>
      </c>
      <c r="U2" s="51" t="s">
        <v>269</v>
      </c>
      <c r="V2" s="96" t="s">
        <v>267</v>
      </c>
      <c r="W2" s="50" t="s">
        <v>268</v>
      </c>
      <c r="X2" s="52" t="s">
        <v>269</v>
      </c>
      <c r="Y2" s="655"/>
      <c r="Z2" s="171" t="s">
        <v>267</v>
      </c>
      <c r="AA2" s="171" t="s">
        <v>268</v>
      </c>
      <c r="AB2" s="172" t="s">
        <v>269</v>
      </c>
      <c r="AC2" s="173" t="s">
        <v>267</v>
      </c>
      <c r="AD2" s="171" t="s">
        <v>268</v>
      </c>
      <c r="AE2" s="174" t="s">
        <v>269</v>
      </c>
      <c r="AF2" s="633"/>
      <c r="AG2" s="256" t="s">
        <v>267</v>
      </c>
      <c r="AH2" s="256" t="s">
        <v>268</v>
      </c>
      <c r="AI2" s="257" t="s">
        <v>269</v>
      </c>
      <c r="AJ2" s="258" t="s">
        <v>267</v>
      </c>
      <c r="AK2" s="256" t="s">
        <v>268</v>
      </c>
      <c r="AL2" s="259" t="s">
        <v>269</v>
      </c>
      <c r="AM2" s="631"/>
      <c r="AN2" s="500" t="s">
        <v>267</v>
      </c>
      <c r="AO2" s="500" t="s">
        <v>268</v>
      </c>
      <c r="AP2" s="501" t="s">
        <v>269</v>
      </c>
      <c r="AQ2" s="502" t="s">
        <v>267</v>
      </c>
      <c r="AR2" s="500" t="s">
        <v>268</v>
      </c>
      <c r="AS2" s="503" t="s">
        <v>269</v>
      </c>
      <c r="AT2" s="602"/>
    </row>
    <row r="3" spans="1:46" ht="165.75" customHeight="1" x14ac:dyDescent="0.2">
      <c r="A3" s="44" t="s">
        <v>237</v>
      </c>
      <c r="B3" s="42" t="s">
        <v>229</v>
      </c>
      <c r="C3" s="42" t="s">
        <v>27</v>
      </c>
      <c r="D3" s="42" t="s">
        <v>97</v>
      </c>
      <c r="E3" s="151" t="s">
        <v>41</v>
      </c>
      <c r="F3" s="152">
        <v>0.75</v>
      </c>
      <c r="G3" s="150" t="s">
        <v>387</v>
      </c>
      <c r="H3" s="121" t="s">
        <v>361</v>
      </c>
      <c r="I3" s="121" t="s">
        <v>403</v>
      </c>
      <c r="J3" s="121" t="s">
        <v>402</v>
      </c>
      <c r="K3" s="122" t="s">
        <v>401</v>
      </c>
      <c r="L3" s="57">
        <v>50</v>
      </c>
      <c r="M3" s="58">
        <v>50</v>
      </c>
      <c r="N3" s="105">
        <f>+M3/L3</f>
        <v>1</v>
      </c>
      <c r="O3" s="143">
        <v>30364849</v>
      </c>
      <c r="P3" s="59">
        <v>30273315</v>
      </c>
      <c r="Q3" s="144">
        <f>+P3/O3</f>
        <v>0.99698552757499304</v>
      </c>
      <c r="R3" s="123" t="s">
        <v>501</v>
      </c>
      <c r="S3" s="57">
        <v>150</v>
      </c>
      <c r="T3" s="58">
        <v>150</v>
      </c>
      <c r="U3" s="105">
        <f>+T3/S3</f>
        <v>1</v>
      </c>
      <c r="V3" s="143">
        <v>28000000</v>
      </c>
      <c r="W3" s="59">
        <v>27999666</v>
      </c>
      <c r="X3" s="144">
        <f>+W3/V3</f>
        <v>0.99998807142857138</v>
      </c>
      <c r="Y3" s="123" t="s">
        <v>404</v>
      </c>
      <c r="Z3" s="111">
        <v>150</v>
      </c>
      <c r="AA3" s="61">
        <v>24</v>
      </c>
      <c r="AB3" s="117">
        <f>+AA3/Z3</f>
        <v>0.16</v>
      </c>
      <c r="AC3" s="193">
        <v>28000000</v>
      </c>
      <c r="AD3" s="194">
        <v>11540000</v>
      </c>
      <c r="AE3" s="201">
        <f>+AD3/AC3</f>
        <v>0.41214285714285714</v>
      </c>
      <c r="AF3" s="199" t="s">
        <v>468</v>
      </c>
      <c r="AG3" s="111">
        <v>150</v>
      </c>
      <c r="AH3" s="61">
        <v>75</v>
      </c>
      <c r="AI3" s="117">
        <f>+AH3/AG3</f>
        <v>0.5</v>
      </c>
      <c r="AJ3" s="193">
        <v>28000000</v>
      </c>
      <c r="AK3" s="194">
        <v>17310000</v>
      </c>
      <c r="AL3" s="201">
        <f>+AK3/AJ3</f>
        <v>0.61821428571428572</v>
      </c>
      <c r="AM3" s="199" t="s">
        <v>644</v>
      </c>
      <c r="AN3" s="524">
        <v>150</v>
      </c>
      <c r="AO3" s="525">
        <v>150</v>
      </c>
      <c r="AP3" s="117">
        <f>+AO3/AN3</f>
        <v>1</v>
      </c>
      <c r="AQ3" s="528">
        <v>29442500</v>
      </c>
      <c r="AR3" s="529">
        <v>29426999.960000001</v>
      </c>
      <c r="AS3" s="201">
        <f>+AR3/AQ3</f>
        <v>0.99947354878152339</v>
      </c>
      <c r="AT3" s="199" t="s">
        <v>753</v>
      </c>
    </row>
    <row r="4" spans="1:46" ht="51" x14ac:dyDescent="0.2">
      <c r="A4" s="41" t="s">
        <v>237</v>
      </c>
      <c r="B4" s="40" t="s">
        <v>231</v>
      </c>
      <c r="C4" s="40" t="s">
        <v>221</v>
      </c>
      <c r="D4" s="40" t="s">
        <v>73</v>
      </c>
      <c r="E4" s="124" t="s">
        <v>41</v>
      </c>
      <c r="F4" s="153" t="s">
        <v>74</v>
      </c>
      <c r="G4" s="222" t="s">
        <v>530</v>
      </c>
      <c r="H4" s="223" t="s">
        <v>530</v>
      </c>
      <c r="I4" s="223" t="s">
        <v>530</v>
      </c>
      <c r="J4" s="223" t="s">
        <v>530</v>
      </c>
      <c r="K4" s="224" t="s">
        <v>530</v>
      </c>
      <c r="L4" s="65"/>
      <c r="M4" s="66"/>
      <c r="N4" s="106"/>
      <c r="O4" s="104"/>
      <c r="P4" s="67"/>
      <c r="Q4" s="144"/>
      <c r="R4" s="125"/>
      <c r="S4" s="65"/>
      <c r="T4" s="66"/>
      <c r="U4" s="106"/>
      <c r="V4" s="104"/>
      <c r="W4" s="67"/>
      <c r="X4" s="144"/>
      <c r="Y4" s="125"/>
      <c r="Z4" s="112"/>
      <c r="AA4" s="69"/>
      <c r="AB4" s="195"/>
      <c r="AC4" s="196"/>
      <c r="AD4" s="197"/>
      <c r="AE4" s="202"/>
      <c r="AF4" s="200"/>
      <c r="AG4" s="112"/>
      <c r="AH4" s="69"/>
      <c r="AI4" s="195"/>
      <c r="AJ4" s="196"/>
      <c r="AK4" s="197"/>
      <c r="AL4" s="202"/>
      <c r="AM4" s="200"/>
      <c r="AN4" s="526"/>
      <c r="AO4" s="527"/>
      <c r="AP4" s="195"/>
      <c r="AQ4" s="530"/>
      <c r="AR4" s="531"/>
      <c r="AS4" s="202"/>
      <c r="AT4" s="200"/>
    </row>
    <row r="5" spans="1:46" ht="379.5" customHeight="1" x14ac:dyDescent="0.2">
      <c r="A5" s="578" t="s">
        <v>237</v>
      </c>
      <c r="B5" s="567" t="s">
        <v>231</v>
      </c>
      <c r="C5" s="567" t="s">
        <v>4</v>
      </c>
      <c r="D5" s="40" t="s">
        <v>100</v>
      </c>
      <c r="E5" s="126" t="s">
        <v>41</v>
      </c>
      <c r="F5" s="154" t="s">
        <v>75</v>
      </c>
      <c r="G5" s="37" t="s">
        <v>393</v>
      </c>
      <c r="H5" s="63" t="s">
        <v>361</v>
      </c>
      <c r="I5" s="63" t="s">
        <v>392</v>
      </c>
      <c r="J5" s="63" t="s">
        <v>391</v>
      </c>
      <c r="K5" s="64" t="s">
        <v>759</v>
      </c>
      <c r="L5" s="65">
        <v>3</v>
      </c>
      <c r="M5" s="66">
        <v>3</v>
      </c>
      <c r="N5" s="105">
        <f>+M5/L5</f>
        <v>1</v>
      </c>
      <c r="O5" s="104">
        <v>1110285000</v>
      </c>
      <c r="P5" s="67">
        <v>1009000000</v>
      </c>
      <c r="Q5" s="144">
        <f>+P5/O5</f>
        <v>0.90877567471414999</v>
      </c>
      <c r="R5" s="128" t="s">
        <v>502</v>
      </c>
      <c r="S5" s="65">
        <v>3</v>
      </c>
      <c r="T5" s="66">
        <v>0</v>
      </c>
      <c r="U5" s="105">
        <f>+T5/S5</f>
        <v>0</v>
      </c>
      <c r="V5" s="104">
        <v>68655000</v>
      </c>
      <c r="W5" s="67">
        <v>68655000</v>
      </c>
      <c r="X5" s="144">
        <f>+W5/V5</f>
        <v>1</v>
      </c>
      <c r="Y5" s="128" t="s">
        <v>394</v>
      </c>
      <c r="Z5" s="65">
        <v>4</v>
      </c>
      <c r="AA5" s="66">
        <v>2</v>
      </c>
      <c r="AB5" s="117">
        <f>+AA5/Z5</f>
        <v>0.5</v>
      </c>
      <c r="AC5" s="182">
        <v>100000000</v>
      </c>
      <c r="AD5" s="183">
        <v>70000000</v>
      </c>
      <c r="AE5" s="201">
        <f>+AD5/AC5</f>
        <v>0.7</v>
      </c>
      <c r="AF5" s="128" t="s">
        <v>469</v>
      </c>
      <c r="AG5" s="65">
        <v>7</v>
      </c>
      <c r="AH5" s="66">
        <v>4</v>
      </c>
      <c r="AI5" s="117">
        <f>+AH5/AG5</f>
        <v>0.5714285714285714</v>
      </c>
      <c r="AJ5" s="182">
        <v>100000000</v>
      </c>
      <c r="AK5" s="183">
        <v>0</v>
      </c>
      <c r="AL5" s="201">
        <f>+AK5/AJ5</f>
        <v>0</v>
      </c>
      <c r="AM5" s="128" t="s">
        <v>645</v>
      </c>
      <c r="AN5" s="505">
        <v>4</v>
      </c>
      <c r="AO5" s="506">
        <v>4</v>
      </c>
      <c r="AP5" s="117">
        <f>+AO5/AN5</f>
        <v>1</v>
      </c>
      <c r="AQ5" s="519">
        <v>250000000</v>
      </c>
      <c r="AR5" s="520">
        <v>0</v>
      </c>
      <c r="AS5" s="201">
        <f>+AR5/AQ5</f>
        <v>0</v>
      </c>
      <c r="AT5" s="128" t="s">
        <v>774</v>
      </c>
    </row>
    <row r="6" spans="1:46" ht="409.5" customHeight="1" x14ac:dyDescent="0.2">
      <c r="A6" s="578"/>
      <c r="B6" s="567"/>
      <c r="C6" s="567"/>
      <c r="D6" s="40" t="s">
        <v>76</v>
      </c>
      <c r="E6" s="126" t="s">
        <v>41</v>
      </c>
      <c r="F6" s="154" t="s">
        <v>60</v>
      </c>
      <c r="G6" s="37" t="s">
        <v>387</v>
      </c>
      <c r="H6" s="63" t="s">
        <v>285</v>
      </c>
      <c r="I6" s="63" t="s">
        <v>406</v>
      </c>
      <c r="J6" s="63" t="s">
        <v>405</v>
      </c>
      <c r="K6" s="64" t="s">
        <v>470</v>
      </c>
      <c r="L6" s="77">
        <v>1</v>
      </c>
      <c r="M6" s="78">
        <v>1</v>
      </c>
      <c r="N6" s="105">
        <f>+M6/L6</f>
        <v>1</v>
      </c>
      <c r="O6" s="104">
        <v>26000000</v>
      </c>
      <c r="P6" s="67">
        <v>14933333</v>
      </c>
      <c r="Q6" s="144">
        <f>+P6/O6</f>
        <v>0.57435896153846155</v>
      </c>
      <c r="R6" s="128" t="s">
        <v>503</v>
      </c>
      <c r="S6" s="77">
        <v>2</v>
      </c>
      <c r="T6" s="78">
        <v>1</v>
      </c>
      <c r="U6" s="105">
        <f>+T6/S6</f>
        <v>0.5</v>
      </c>
      <c r="V6" s="104">
        <v>120000000</v>
      </c>
      <c r="W6" s="67">
        <v>52835333</v>
      </c>
      <c r="X6" s="144">
        <f>+W6/V6</f>
        <v>0.44029444166666665</v>
      </c>
      <c r="Y6" s="128" t="s">
        <v>407</v>
      </c>
      <c r="Z6" s="77">
        <v>4</v>
      </c>
      <c r="AA6" s="78">
        <v>0</v>
      </c>
      <c r="AB6" s="117">
        <f>+AA6/Z6</f>
        <v>0</v>
      </c>
      <c r="AC6" s="186">
        <v>186200000</v>
      </c>
      <c r="AD6" s="187">
        <v>59900000</v>
      </c>
      <c r="AE6" s="201">
        <f>+AD6/AC6</f>
        <v>0.3216970998925886</v>
      </c>
      <c r="AF6" s="128"/>
      <c r="AG6" s="77">
        <v>5</v>
      </c>
      <c r="AH6" s="78">
        <v>4</v>
      </c>
      <c r="AI6" s="117">
        <f>+AH6/AG6</f>
        <v>0.8</v>
      </c>
      <c r="AJ6" s="186">
        <v>186200000</v>
      </c>
      <c r="AK6" s="187">
        <v>62900000</v>
      </c>
      <c r="AL6" s="201">
        <f>+AK6/AJ6</f>
        <v>0.33780880773361976</v>
      </c>
      <c r="AM6" s="128" t="s">
        <v>646</v>
      </c>
      <c r="AN6" s="507">
        <v>4</v>
      </c>
      <c r="AO6" s="508">
        <v>5</v>
      </c>
      <c r="AP6" s="117">
        <f>+AO6/AN6</f>
        <v>1.25</v>
      </c>
      <c r="AQ6" s="517">
        <v>136200000</v>
      </c>
      <c r="AR6" s="518">
        <v>134756534</v>
      </c>
      <c r="AS6" s="201">
        <f>+AR6/AQ6</f>
        <v>0.98940186490455218</v>
      </c>
      <c r="AT6" s="128" t="s">
        <v>754</v>
      </c>
    </row>
    <row r="7" spans="1:46" ht="51" x14ac:dyDescent="0.2">
      <c r="A7" s="41" t="s">
        <v>237</v>
      </c>
      <c r="B7" s="40" t="s">
        <v>231</v>
      </c>
      <c r="C7" s="40" t="s">
        <v>389</v>
      </c>
      <c r="D7" s="40" t="s">
        <v>223</v>
      </c>
      <c r="E7" s="76" t="s">
        <v>41</v>
      </c>
      <c r="F7" s="80" t="s">
        <v>79</v>
      </c>
      <c r="G7" s="637" t="s">
        <v>513</v>
      </c>
      <c r="H7" s="638"/>
      <c r="I7" s="638"/>
      <c r="J7" s="638"/>
      <c r="K7" s="639"/>
      <c r="L7" s="65"/>
      <c r="M7" s="66"/>
      <c r="N7" s="105"/>
      <c r="O7" s="104"/>
      <c r="P7" s="67"/>
      <c r="Q7" s="144"/>
      <c r="R7" s="128"/>
      <c r="S7" s="65"/>
      <c r="T7" s="66"/>
      <c r="U7" s="105"/>
      <c r="V7" s="104"/>
      <c r="W7" s="67"/>
      <c r="X7" s="144"/>
      <c r="Y7" s="128"/>
      <c r="Z7" s="65"/>
      <c r="AA7" s="66"/>
      <c r="AB7" s="117"/>
      <c r="AC7" s="182"/>
      <c r="AD7" s="183"/>
      <c r="AE7" s="201"/>
      <c r="AF7" s="128"/>
      <c r="AG7" s="65"/>
      <c r="AH7" s="66"/>
      <c r="AI7" s="117"/>
      <c r="AJ7" s="182"/>
      <c r="AK7" s="183"/>
      <c r="AL7" s="201"/>
      <c r="AM7" s="128"/>
      <c r="AN7" s="505"/>
      <c r="AO7" s="506"/>
      <c r="AP7" s="117"/>
      <c r="AQ7" s="519"/>
      <c r="AR7" s="520"/>
      <c r="AS7" s="201"/>
      <c r="AT7" s="128"/>
    </row>
    <row r="8" spans="1:46" ht="51" x14ac:dyDescent="0.2">
      <c r="A8" s="41" t="s">
        <v>237</v>
      </c>
      <c r="B8" s="40" t="s">
        <v>231</v>
      </c>
      <c r="C8" s="40" t="s">
        <v>7</v>
      </c>
      <c r="D8" s="40" t="s">
        <v>80</v>
      </c>
      <c r="E8" s="129">
        <v>7.5999999999999998E-2</v>
      </c>
      <c r="F8" s="155">
        <v>0.12</v>
      </c>
      <c r="G8" s="222" t="s">
        <v>530</v>
      </c>
      <c r="H8" s="223" t="s">
        <v>530</v>
      </c>
      <c r="I8" s="223" t="s">
        <v>530</v>
      </c>
      <c r="J8" s="223" t="s">
        <v>530</v>
      </c>
      <c r="K8" s="224" t="s">
        <v>530</v>
      </c>
      <c r="L8" s="65"/>
      <c r="M8" s="66"/>
      <c r="N8" s="105"/>
      <c r="O8" s="104"/>
      <c r="P8" s="67"/>
      <c r="Q8" s="144"/>
      <c r="R8" s="128"/>
      <c r="S8" s="65"/>
      <c r="T8" s="66"/>
      <c r="U8" s="105"/>
      <c r="V8" s="104"/>
      <c r="W8" s="67"/>
      <c r="X8" s="144"/>
      <c r="Y8" s="128"/>
      <c r="Z8" s="65"/>
      <c r="AA8" s="66"/>
      <c r="AB8" s="117"/>
      <c r="AC8" s="186"/>
      <c r="AD8" s="187"/>
      <c r="AE8" s="201"/>
      <c r="AF8" s="128"/>
      <c r="AG8" s="65"/>
      <c r="AH8" s="66"/>
      <c r="AI8" s="117"/>
      <c r="AJ8" s="186"/>
      <c r="AK8" s="187"/>
      <c r="AL8" s="201"/>
      <c r="AM8" s="128"/>
      <c r="AN8" s="505"/>
      <c r="AO8" s="506"/>
      <c r="AP8" s="117"/>
      <c r="AQ8" s="517"/>
      <c r="AR8" s="518"/>
      <c r="AS8" s="201"/>
      <c r="AT8" s="128"/>
    </row>
    <row r="9" spans="1:46" ht="51" x14ac:dyDescent="0.2">
      <c r="A9" s="41" t="s">
        <v>237</v>
      </c>
      <c r="B9" s="40" t="s">
        <v>231</v>
      </c>
      <c r="C9" s="40" t="s">
        <v>65</v>
      </c>
      <c r="D9" s="40" t="s">
        <v>70</v>
      </c>
      <c r="E9" s="130">
        <v>0.3</v>
      </c>
      <c r="F9" s="154" t="s">
        <v>253</v>
      </c>
      <c r="G9" s="222" t="s">
        <v>530</v>
      </c>
      <c r="H9" s="223" t="s">
        <v>530</v>
      </c>
      <c r="I9" s="223" t="s">
        <v>530</v>
      </c>
      <c r="J9" s="223" t="s">
        <v>530</v>
      </c>
      <c r="K9" s="224" t="s">
        <v>530</v>
      </c>
      <c r="L9" s="65"/>
      <c r="M9" s="66"/>
      <c r="N9" s="105"/>
      <c r="O9" s="145"/>
      <c r="P9" s="66"/>
      <c r="Q9" s="144"/>
      <c r="R9" s="128"/>
      <c r="S9" s="65"/>
      <c r="T9" s="66"/>
      <c r="U9" s="105"/>
      <c r="V9" s="145"/>
      <c r="W9" s="66"/>
      <c r="X9" s="144"/>
      <c r="Y9" s="128"/>
      <c r="Z9" s="65"/>
      <c r="AA9" s="66"/>
      <c r="AB9" s="117"/>
      <c r="AC9" s="182"/>
      <c r="AD9" s="183"/>
      <c r="AE9" s="201"/>
      <c r="AF9" s="128"/>
      <c r="AG9" s="65"/>
      <c r="AH9" s="66"/>
      <c r="AI9" s="117"/>
      <c r="AJ9" s="182"/>
      <c r="AK9" s="183"/>
      <c r="AL9" s="201"/>
      <c r="AM9" s="128"/>
      <c r="AN9" s="505"/>
      <c r="AO9" s="506"/>
      <c r="AP9" s="117"/>
      <c r="AQ9" s="519"/>
      <c r="AR9" s="520"/>
      <c r="AS9" s="201"/>
      <c r="AT9" s="128"/>
    </row>
    <row r="10" spans="1:46" ht="38.25" x14ac:dyDescent="0.2">
      <c r="A10" s="41" t="s">
        <v>237</v>
      </c>
      <c r="B10" s="40" t="s">
        <v>230</v>
      </c>
      <c r="C10" s="40" t="s">
        <v>30</v>
      </c>
      <c r="D10" s="40" t="s">
        <v>102</v>
      </c>
      <c r="E10" s="76">
        <v>19</v>
      </c>
      <c r="F10" s="80">
        <v>28</v>
      </c>
      <c r="G10" s="637" t="s">
        <v>513</v>
      </c>
      <c r="H10" s="638"/>
      <c r="I10" s="638"/>
      <c r="J10" s="638"/>
      <c r="K10" s="639"/>
      <c r="L10" s="65"/>
      <c r="M10" s="66"/>
      <c r="N10" s="105"/>
      <c r="O10" s="104"/>
      <c r="P10" s="67"/>
      <c r="Q10" s="144"/>
      <c r="R10" s="128"/>
      <c r="S10" s="65"/>
      <c r="T10" s="66"/>
      <c r="U10" s="105"/>
      <c r="V10" s="104"/>
      <c r="W10" s="67"/>
      <c r="X10" s="144"/>
      <c r="Y10" s="128"/>
      <c r="Z10" s="65"/>
      <c r="AA10" s="66"/>
      <c r="AB10" s="117"/>
      <c r="AC10" s="186"/>
      <c r="AD10" s="187"/>
      <c r="AE10" s="201"/>
      <c r="AF10" s="128"/>
      <c r="AG10" s="65"/>
      <c r="AH10" s="66"/>
      <c r="AI10" s="117"/>
      <c r="AJ10" s="186"/>
      <c r="AK10" s="187"/>
      <c r="AL10" s="201"/>
      <c r="AM10" s="128"/>
      <c r="AN10" s="505"/>
      <c r="AO10" s="506"/>
      <c r="AP10" s="117"/>
      <c r="AQ10" s="517"/>
      <c r="AR10" s="518"/>
      <c r="AS10" s="201"/>
      <c r="AT10" s="128"/>
    </row>
    <row r="11" spans="1:46" ht="118.5" customHeight="1" x14ac:dyDescent="0.2">
      <c r="A11" s="41" t="s">
        <v>237</v>
      </c>
      <c r="B11" s="40" t="s">
        <v>230</v>
      </c>
      <c r="C11" s="40" t="s">
        <v>222</v>
      </c>
      <c r="D11" s="40" t="s">
        <v>101</v>
      </c>
      <c r="E11" s="131">
        <v>21147</v>
      </c>
      <c r="F11" s="156">
        <v>50000</v>
      </c>
      <c r="G11" s="37" t="s">
        <v>387</v>
      </c>
      <c r="H11" s="63" t="s">
        <v>361</v>
      </c>
      <c r="I11" s="63" t="s">
        <v>360</v>
      </c>
      <c r="J11" s="63" t="s">
        <v>399</v>
      </c>
      <c r="K11" s="64" t="s">
        <v>398</v>
      </c>
      <c r="L11" s="65">
        <v>250</v>
      </c>
      <c r="M11" s="66">
        <v>240</v>
      </c>
      <c r="N11" s="105">
        <f>+M11/L11</f>
        <v>0.96</v>
      </c>
      <c r="O11" s="104">
        <v>110000000</v>
      </c>
      <c r="P11" s="67">
        <v>58633332</v>
      </c>
      <c r="Q11" s="144">
        <f>+P11/O11</f>
        <v>0.53303029090909093</v>
      </c>
      <c r="R11" s="128" t="s">
        <v>504</v>
      </c>
      <c r="S11" s="65">
        <v>760</v>
      </c>
      <c r="T11" s="66">
        <v>760</v>
      </c>
      <c r="U11" s="105">
        <f>+T11/S11</f>
        <v>1</v>
      </c>
      <c r="V11" s="104">
        <v>465052526.97000003</v>
      </c>
      <c r="W11" s="67">
        <v>388229666</v>
      </c>
      <c r="X11" s="144">
        <f>+W11/V11</f>
        <v>0.83480820656855437</v>
      </c>
      <c r="Y11" s="128" t="s">
        <v>400</v>
      </c>
      <c r="Z11" s="65">
        <v>1400</v>
      </c>
      <c r="AA11" s="66">
        <v>175</v>
      </c>
      <c r="AB11" s="117">
        <f>+AA11/Z11</f>
        <v>0.125</v>
      </c>
      <c r="AC11" s="186">
        <v>299502526.97000003</v>
      </c>
      <c r="AD11" s="187">
        <v>142312526.97</v>
      </c>
      <c r="AE11" s="201">
        <f>+AD11/AC11</f>
        <v>0.47516302586740738</v>
      </c>
      <c r="AF11" s="128" t="s">
        <v>471</v>
      </c>
      <c r="AG11" s="65">
        <v>1400</v>
      </c>
      <c r="AH11" s="66">
        <v>1247</v>
      </c>
      <c r="AI11" s="117">
        <f>+AH11/AG11</f>
        <v>0.89071428571428568</v>
      </c>
      <c r="AJ11" s="186">
        <v>349502526.97000003</v>
      </c>
      <c r="AK11" s="187">
        <v>214942526.97</v>
      </c>
      <c r="AL11" s="201">
        <f>+AK11/AJ11</f>
        <v>0.61499563059940299</v>
      </c>
      <c r="AM11" s="128" t="s">
        <v>647</v>
      </c>
      <c r="AN11" s="505">
        <v>1400</v>
      </c>
      <c r="AO11" s="506">
        <v>1400</v>
      </c>
      <c r="AP11" s="117">
        <f>+AO11/AN11</f>
        <v>1</v>
      </c>
      <c r="AQ11" s="517">
        <v>363237526.97000003</v>
      </c>
      <c r="AR11" s="518">
        <v>361209194.01999998</v>
      </c>
      <c r="AS11" s="201">
        <f>+AR11/AQ11</f>
        <v>0.99441595980756814</v>
      </c>
      <c r="AT11" s="128" t="s">
        <v>755</v>
      </c>
    </row>
    <row r="12" spans="1:46" ht="38.25" x14ac:dyDescent="0.2">
      <c r="A12" s="578" t="s">
        <v>239</v>
      </c>
      <c r="B12" s="567" t="s">
        <v>233</v>
      </c>
      <c r="C12" s="567" t="s">
        <v>5</v>
      </c>
      <c r="D12" s="40" t="s">
        <v>77</v>
      </c>
      <c r="E12" s="126">
        <v>0</v>
      </c>
      <c r="F12" s="154">
        <v>1</v>
      </c>
      <c r="G12" s="640" t="s">
        <v>513</v>
      </c>
      <c r="H12" s="641"/>
      <c r="I12" s="641"/>
      <c r="J12" s="641"/>
      <c r="K12" s="642"/>
      <c r="L12" s="65"/>
      <c r="M12" s="66"/>
      <c r="N12" s="105"/>
      <c r="O12" s="104"/>
      <c r="P12" s="67"/>
      <c r="Q12" s="144"/>
      <c r="R12" s="128"/>
      <c r="S12" s="65"/>
      <c r="T12" s="66"/>
      <c r="U12" s="105"/>
      <c r="V12" s="104"/>
      <c r="W12" s="67"/>
      <c r="X12" s="144"/>
      <c r="Y12" s="128"/>
      <c r="Z12" s="65"/>
      <c r="AA12" s="66"/>
      <c r="AB12" s="117"/>
      <c r="AC12" s="182"/>
      <c r="AD12" s="183"/>
      <c r="AE12" s="201"/>
      <c r="AF12" s="128"/>
      <c r="AG12" s="65"/>
      <c r="AH12" s="66"/>
      <c r="AI12" s="117"/>
      <c r="AJ12" s="182"/>
      <c r="AK12" s="183"/>
      <c r="AL12" s="201"/>
      <c r="AM12" s="128"/>
      <c r="AN12" s="505"/>
      <c r="AO12" s="506"/>
      <c r="AP12" s="117"/>
      <c r="AQ12" s="519"/>
      <c r="AR12" s="520"/>
      <c r="AS12" s="201"/>
      <c r="AT12" s="128"/>
    </row>
    <row r="13" spans="1:46" ht="25.5" x14ac:dyDescent="0.2">
      <c r="A13" s="578"/>
      <c r="B13" s="567"/>
      <c r="C13" s="567"/>
      <c r="D13" s="40" t="s">
        <v>78</v>
      </c>
      <c r="E13" s="76">
        <v>0</v>
      </c>
      <c r="F13" s="154">
        <v>7</v>
      </c>
      <c r="G13" s="643"/>
      <c r="H13" s="644"/>
      <c r="I13" s="644"/>
      <c r="J13" s="644"/>
      <c r="K13" s="645"/>
      <c r="L13" s="65"/>
      <c r="M13" s="66"/>
      <c r="N13" s="105"/>
      <c r="O13" s="104"/>
      <c r="P13" s="67"/>
      <c r="Q13" s="144"/>
      <c r="R13" s="128"/>
      <c r="S13" s="65"/>
      <c r="T13" s="66"/>
      <c r="U13" s="105"/>
      <c r="V13" s="104"/>
      <c r="W13" s="67"/>
      <c r="X13" s="144"/>
      <c r="Y13" s="128"/>
      <c r="Z13" s="113"/>
      <c r="AA13" s="86"/>
      <c r="AB13" s="117"/>
      <c r="AC13" s="182"/>
      <c r="AD13" s="183"/>
      <c r="AE13" s="201"/>
      <c r="AF13" s="85"/>
      <c r="AG13" s="113"/>
      <c r="AH13" s="86"/>
      <c r="AI13" s="117"/>
      <c r="AJ13" s="182"/>
      <c r="AK13" s="183"/>
      <c r="AL13" s="201"/>
      <c r="AM13" s="85"/>
      <c r="AN13" s="505"/>
      <c r="AO13" s="506"/>
      <c r="AP13" s="117"/>
      <c r="AQ13" s="519"/>
      <c r="AR13" s="520"/>
      <c r="AS13" s="201"/>
      <c r="AT13" s="85"/>
    </row>
    <row r="14" spans="1:46" ht="409.6" customHeight="1" x14ac:dyDescent="0.2">
      <c r="A14" s="41" t="s">
        <v>239</v>
      </c>
      <c r="B14" s="40" t="s">
        <v>233</v>
      </c>
      <c r="C14" s="40" t="s">
        <v>234</v>
      </c>
      <c r="D14" s="40" t="s">
        <v>81</v>
      </c>
      <c r="E14" s="126" t="s">
        <v>41</v>
      </c>
      <c r="F14" s="157" t="s">
        <v>82</v>
      </c>
      <c r="G14" s="37" t="s">
        <v>387</v>
      </c>
      <c r="H14" s="63" t="s">
        <v>361</v>
      </c>
      <c r="I14" s="63" t="s">
        <v>360</v>
      </c>
      <c r="J14" s="63" t="s">
        <v>386</v>
      </c>
      <c r="K14" s="64" t="s">
        <v>385</v>
      </c>
      <c r="L14" s="65">
        <v>30</v>
      </c>
      <c r="M14" s="66">
        <v>25</v>
      </c>
      <c r="N14" s="105">
        <f>+M14/L14</f>
        <v>0.83333333333333337</v>
      </c>
      <c r="O14" s="104">
        <v>260049999</v>
      </c>
      <c r="P14" s="67">
        <v>160049999</v>
      </c>
      <c r="Q14" s="144">
        <f>+P14/O14</f>
        <v>0.61545856418172873</v>
      </c>
      <c r="R14" s="128" t="s">
        <v>505</v>
      </c>
      <c r="S14" s="65">
        <v>30</v>
      </c>
      <c r="T14" s="66">
        <v>30</v>
      </c>
      <c r="U14" s="105">
        <f>+T14/S14</f>
        <v>1</v>
      </c>
      <c r="V14" s="104">
        <v>226000000</v>
      </c>
      <c r="W14" s="67">
        <v>159728324</v>
      </c>
      <c r="X14" s="144">
        <f>+W14/V14</f>
        <v>0.70676249557522119</v>
      </c>
      <c r="Y14" s="128" t="s">
        <v>388</v>
      </c>
      <c r="Z14" s="65">
        <v>30</v>
      </c>
      <c r="AA14" s="66">
        <v>16</v>
      </c>
      <c r="AB14" s="117">
        <f>+AA14/Z14</f>
        <v>0.53333333333333333</v>
      </c>
      <c r="AC14" s="182">
        <v>287340887.37</v>
      </c>
      <c r="AD14" s="183">
        <v>197020887.37</v>
      </c>
      <c r="AE14" s="201">
        <f>+AD14/AC14</f>
        <v>0.68566951669604292</v>
      </c>
      <c r="AF14" s="85" t="s">
        <v>472</v>
      </c>
      <c r="AG14" s="65">
        <v>30</v>
      </c>
      <c r="AH14" s="66">
        <v>27</v>
      </c>
      <c r="AI14" s="117">
        <f>+AH14/AG14</f>
        <v>0.9</v>
      </c>
      <c r="AJ14" s="182">
        <v>287340887.37</v>
      </c>
      <c r="AK14" s="183">
        <v>264860887.37</v>
      </c>
      <c r="AL14" s="201">
        <f>+AK14/AJ14</f>
        <v>0.92176539786677414</v>
      </c>
      <c r="AM14" s="85" t="s">
        <v>648</v>
      </c>
      <c r="AN14" s="505">
        <v>30</v>
      </c>
      <c r="AO14" s="506">
        <v>30</v>
      </c>
      <c r="AP14" s="117">
        <f>+AO14/AN14</f>
        <v>1</v>
      </c>
      <c r="AQ14" s="519">
        <v>367463387.37</v>
      </c>
      <c r="AR14" s="520">
        <v>350506217.37</v>
      </c>
      <c r="AS14" s="201">
        <f>+AR14/AQ14</f>
        <v>0.95385344341006206</v>
      </c>
      <c r="AT14" s="85" t="s">
        <v>756</v>
      </c>
    </row>
    <row r="15" spans="1:46" ht="168.75" customHeight="1" x14ac:dyDescent="0.2">
      <c r="A15" s="41" t="s">
        <v>239</v>
      </c>
      <c r="B15" s="40" t="s">
        <v>227</v>
      </c>
      <c r="C15" s="40" t="s">
        <v>18</v>
      </c>
      <c r="D15" s="40" t="s">
        <v>88</v>
      </c>
      <c r="E15" s="40" t="s">
        <v>41</v>
      </c>
      <c r="F15" s="80" t="s">
        <v>90</v>
      </c>
      <c r="G15" s="37" t="s">
        <v>387</v>
      </c>
      <c r="H15" s="81" t="s">
        <v>361</v>
      </c>
      <c r="I15" s="63" t="s">
        <v>360</v>
      </c>
      <c r="J15" s="63" t="s">
        <v>396</v>
      </c>
      <c r="K15" s="64" t="s">
        <v>395</v>
      </c>
      <c r="L15" s="65">
        <v>5</v>
      </c>
      <c r="M15" s="66">
        <v>0</v>
      </c>
      <c r="N15" s="105">
        <f>+M15/L15</f>
        <v>0</v>
      </c>
      <c r="O15" s="104">
        <v>129577524.97</v>
      </c>
      <c r="P15" s="67">
        <v>0</v>
      </c>
      <c r="Q15" s="144">
        <f>+P15/O15</f>
        <v>0</v>
      </c>
      <c r="R15" s="128" t="s">
        <v>506</v>
      </c>
      <c r="S15" s="65">
        <v>6</v>
      </c>
      <c r="T15" s="66">
        <v>0</v>
      </c>
      <c r="U15" s="105">
        <f>+T15/S15</f>
        <v>0</v>
      </c>
      <c r="V15" s="104">
        <v>123000000</v>
      </c>
      <c r="W15" s="67">
        <v>0</v>
      </c>
      <c r="X15" s="144">
        <f>+W15/V15</f>
        <v>0</v>
      </c>
      <c r="Y15" s="128" t="s">
        <v>397</v>
      </c>
      <c r="Z15" s="65">
        <v>6</v>
      </c>
      <c r="AA15" s="66">
        <v>0</v>
      </c>
      <c r="AB15" s="117">
        <f>+AA15/Z15</f>
        <v>0</v>
      </c>
      <c r="AC15" s="182">
        <v>286000000</v>
      </c>
      <c r="AD15" s="183">
        <v>163000000</v>
      </c>
      <c r="AE15" s="201">
        <f>+AD15/AC15</f>
        <v>0.56993006993006989</v>
      </c>
      <c r="AF15" s="85" t="s">
        <v>473</v>
      </c>
      <c r="AG15" s="65">
        <v>8</v>
      </c>
      <c r="AH15" s="66">
        <v>4</v>
      </c>
      <c r="AI15" s="117">
        <f>+AH15/AG15</f>
        <v>0.5</v>
      </c>
      <c r="AJ15" s="182">
        <v>363000000</v>
      </c>
      <c r="AK15" s="183">
        <v>163000000</v>
      </c>
      <c r="AL15" s="201">
        <f>+AK15/AJ15</f>
        <v>0.44903581267217629</v>
      </c>
      <c r="AM15" s="85" t="s">
        <v>649</v>
      </c>
      <c r="AN15" s="505">
        <v>4</v>
      </c>
      <c r="AO15" s="506">
        <v>8</v>
      </c>
      <c r="AP15" s="117">
        <f>+AO15/AN15</f>
        <v>2</v>
      </c>
      <c r="AQ15" s="519">
        <v>363000000</v>
      </c>
      <c r="AR15" s="520">
        <v>363000000</v>
      </c>
      <c r="AS15" s="201">
        <f>+AR15/AQ15</f>
        <v>1</v>
      </c>
      <c r="AT15" s="85" t="s">
        <v>757</v>
      </c>
    </row>
    <row r="16" spans="1:46" ht="51" x14ac:dyDescent="0.2">
      <c r="A16" s="578" t="s">
        <v>239</v>
      </c>
      <c r="B16" s="567" t="s">
        <v>227</v>
      </c>
      <c r="C16" s="567" t="s">
        <v>16</v>
      </c>
      <c r="D16" s="40" t="s">
        <v>85</v>
      </c>
      <c r="E16" s="126">
        <v>0.121</v>
      </c>
      <c r="F16" s="157" t="s">
        <v>84</v>
      </c>
      <c r="G16" s="222" t="s">
        <v>530</v>
      </c>
      <c r="H16" s="223" t="s">
        <v>530</v>
      </c>
      <c r="I16" s="223" t="s">
        <v>530</v>
      </c>
      <c r="J16" s="223" t="s">
        <v>530</v>
      </c>
      <c r="K16" s="224" t="s">
        <v>530</v>
      </c>
      <c r="L16" s="65"/>
      <c r="M16" s="66"/>
      <c r="N16" s="106"/>
      <c r="O16" s="104"/>
      <c r="P16" s="67"/>
      <c r="Q16" s="144"/>
      <c r="R16" s="128"/>
      <c r="S16" s="65"/>
      <c r="T16" s="66"/>
      <c r="U16" s="106"/>
      <c r="V16" s="104"/>
      <c r="W16" s="67"/>
      <c r="X16" s="144"/>
      <c r="Y16" s="128"/>
      <c r="Z16" s="65"/>
      <c r="AA16" s="66"/>
      <c r="AB16" s="195"/>
      <c r="AC16" s="182"/>
      <c r="AD16" s="183"/>
      <c r="AE16" s="202"/>
      <c r="AF16" s="128"/>
      <c r="AG16" s="65"/>
      <c r="AH16" s="66"/>
      <c r="AI16" s="195"/>
      <c r="AJ16" s="182"/>
      <c r="AK16" s="183"/>
      <c r="AL16" s="202"/>
      <c r="AM16" s="128"/>
      <c r="AN16" s="505"/>
      <c r="AO16" s="506"/>
      <c r="AP16" s="195"/>
      <c r="AQ16" s="519"/>
      <c r="AR16" s="520"/>
      <c r="AS16" s="202"/>
      <c r="AT16" s="128"/>
    </row>
    <row r="17" spans="1:46" ht="51" x14ac:dyDescent="0.2">
      <c r="A17" s="578"/>
      <c r="B17" s="567"/>
      <c r="C17" s="567"/>
      <c r="D17" s="40" t="s">
        <v>83</v>
      </c>
      <c r="E17" s="132">
        <v>0.16</v>
      </c>
      <c r="F17" s="154" t="s">
        <v>89</v>
      </c>
      <c r="G17" s="222" t="s">
        <v>530</v>
      </c>
      <c r="H17" s="223" t="s">
        <v>530</v>
      </c>
      <c r="I17" s="223" t="s">
        <v>530</v>
      </c>
      <c r="J17" s="223" t="s">
        <v>530</v>
      </c>
      <c r="K17" s="224" t="s">
        <v>530</v>
      </c>
      <c r="L17" s="65"/>
      <c r="M17" s="66"/>
      <c r="N17" s="106"/>
      <c r="O17" s="104"/>
      <c r="P17" s="67"/>
      <c r="Q17" s="144"/>
      <c r="R17" s="128"/>
      <c r="S17" s="65"/>
      <c r="T17" s="66"/>
      <c r="U17" s="106"/>
      <c r="V17" s="104"/>
      <c r="W17" s="67"/>
      <c r="X17" s="144"/>
      <c r="Y17" s="128"/>
      <c r="Z17" s="65"/>
      <c r="AA17" s="66"/>
      <c r="AB17" s="195"/>
      <c r="AC17" s="182"/>
      <c r="AD17" s="183"/>
      <c r="AE17" s="202"/>
      <c r="AF17" s="128"/>
      <c r="AG17" s="65"/>
      <c r="AH17" s="66"/>
      <c r="AI17" s="195"/>
      <c r="AJ17" s="182"/>
      <c r="AK17" s="183"/>
      <c r="AL17" s="202"/>
      <c r="AM17" s="128"/>
      <c r="AN17" s="505"/>
      <c r="AO17" s="506"/>
      <c r="AP17" s="195"/>
      <c r="AQ17" s="519"/>
      <c r="AR17" s="520"/>
      <c r="AS17" s="202"/>
      <c r="AT17" s="128"/>
    </row>
    <row r="18" spans="1:46" ht="63.75" x14ac:dyDescent="0.2">
      <c r="A18" s="41" t="s">
        <v>239</v>
      </c>
      <c r="B18" s="40" t="s">
        <v>227</v>
      </c>
      <c r="C18" s="40" t="s">
        <v>86</v>
      </c>
      <c r="D18" s="40" t="s">
        <v>87</v>
      </c>
      <c r="E18" s="76">
        <v>0</v>
      </c>
      <c r="F18" s="154">
        <v>3500</v>
      </c>
      <c r="G18" s="637" t="s">
        <v>523</v>
      </c>
      <c r="H18" s="638"/>
      <c r="I18" s="638"/>
      <c r="J18" s="638"/>
      <c r="K18" s="639"/>
      <c r="L18" s="615" t="s">
        <v>610</v>
      </c>
      <c r="M18" s="586"/>
      <c r="N18" s="586"/>
      <c r="O18" s="586"/>
      <c r="P18" s="587"/>
      <c r="Q18" s="144"/>
      <c r="R18" s="128"/>
      <c r="S18" s="615" t="s">
        <v>610</v>
      </c>
      <c r="T18" s="587"/>
      <c r="U18" s="106"/>
      <c r="V18" s="615" t="s">
        <v>610</v>
      </c>
      <c r="W18" s="587"/>
      <c r="X18" s="144"/>
      <c r="Y18" s="128"/>
      <c r="Z18" s="615" t="s">
        <v>610</v>
      </c>
      <c r="AA18" s="587"/>
      <c r="AB18" s="195"/>
      <c r="AC18" s="182"/>
      <c r="AD18" s="183"/>
      <c r="AE18" s="202"/>
      <c r="AF18" s="128"/>
      <c r="AG18" s="615"/>
      <c r="AH18" s="587"/>
      <c r="AI18" s="195"/>
      <c r="AJ18" s="182"/>
      <c r="AK18" s="183"/>
      <c r="AL18" s="202"/>
      <c r="AM18" s="128"/>
      <c r="AN18" s="649"/>
      <c r="AO18" s="650"/>
      <c r="AP18" s="195"/>
      <c r="AQ18" s="519"/>
      <c r="AR18" s="520"/>
      <c r="AS18" s="202"/>
      <c r="AT18" s="128"/>
    </row>
    <row r="19" spans="1:46" ht="51" x14ac:dyDescent="0.2">
      <c r="A19" s="41" t="s">
        <v>239</v>
      </c>
      <c r="B19" s="40" t="s">
        <v>236</v>
      </c>
      <c r="C19" s="40" t="s">
        <v>19</v>
      </c>
      <c r="D19" s="40" t="s">
        <v>91</v>
      </c>
      <c r="E19" s="133">
        <v>885</v>
      </c>
      <c r="F19" s="80">
        <v>20</v>
      </c>
      <c r="G19" s="222" t="s">
        <v>530</v>
      </c>
      <c r="H19" s="223" t="s">
        <v>530</v>
      </c>
      <c r="I19" s="223" t="s">
        <v>530</v>
      </c>
      <c r="J19" s="223" t="s">
        <v>530</v>
      </c>
      <c r="K19" s="224" t="s">
        <v>530</v>
      </c>
      <c r="L19" s="65"/>
      <c r="M19" s="66"/>
      <c r="N19" s="106"/>
      <c r="O19" s="104"/>
      <c r="P19" s="67"/>
      <c r="Q19" s="144"/>
      <c r="R19" s="128"/>
      <c r="S19" s="65"/>
      <c r="T19" s="66"/>
      <c r="U19" s="106"/>
      <c r="V19" s="104"/>
      <c r="W19" s="67"/>
      <c r="X19" s="144"/>
      <c r="Y19" s="128"/>
      <c r="Z19" s="65"/>
      <c r="AA19" s="66"/>
      <c r="AB19" s="195"/>
      <c r="AC19" s="182"/>
      <c r="AD19" s="183"/>
      <c r="AE19" s="202"/>
      <c r="AF19" s="128"/>
      <c r="AG19" s="65"/>
      <c r="AH19" s="66"/>
      <c r="AI19" s="195"/>
      <c r="AJ19" s="182"/>
      <c r="AK19" s="183"/>
      <c r="AL19" s="202"/>
      <c r="AM19" s="128"/>
      <c r="AN19" s="505"/>
      <c r="AO19" s="506"/>
      <c r="AP19" s="195"/>
      <c r="AQ19" s="519"/>
      <c r="AR19" s="520"/>
      <c r="AS19" s="202"/>
      <c r="AT19" s="128"/>
    </row>
    <row r="20" spans="1:46" ht="102" x14ac:dyDescent="0.2">
      <c r="A20" s="41" t="s">
        <v>238</v>
      </c>
      <c r="B20" s="40" t="s">
        <v>232</v>
      </c>
      <c r="C20" s="40" t="s">
        <v>21</v>
      </c>
      <c r="D20" s="40" t="s">
        <v>235</v>
      </c>
      <c r="E20" s="134">
        <v>52453</v>
      </c>
      <c r="F20" s="154" t="s">
        <v>92</v>
      </c>
      <c r="G20" s="637" t="s">
        <v>526</v>
      </c>
      <c r="H20" s="638"/>
      <c r="I20" s="638"/>
      <c r="J20" s="638"/>
      <c r="K20" s="639"/>
      <c r="L20" s="65"/>
      <c r="M20" s="66"/>
      <c r="N20" s="105"/>
      <c r="O20" s="145"/>
      <c r="P20" s="66"/>
      <c r="Q20" s="144"/>
      <c r="R20" s="128"/>
      <c r="S20" s="65"/>
      <c r="T20" s="66"/>
      <c r="U20" s="105"/>
      <c r="V20" s="145"/>
      <c r="W20" s="66"/>
      <c r="X20" s="144"/>
      <c r="Y20" s="128"/>
      <c r="Z20" s="65"/>
      <c r="AA20" s="66"/>
      <c r="AB20" s="117"/>
      <c r="AC20" s="182"/>
      <c r="AD20" s="183"/>
      <c r="AE20" s="201"/>
      <c r="AF20" s="128"/>
      <c r="AG20" s="65"/>
      <c r="AH20" s="66"/>
      <c r="AI20" s="117"/>
      <c r="AJ20" s="182"/>
      <c r="AK20" s="183"/>
      <c r="AL20" s="201"/>
      <c r="AM20" s="128"/>
      <c r="AN20" s="505"/>
      <c r="AO20" s="506"/>
      <c r="AP20" s="117"/>
      <c r="AQ20" s="519"/>
      <c r="AR20" s="520"/>
      <c r="AS20" s="201"/>
      <c r="AT20" s="128" t="s">
        <v>776</v>
      </c>
    </row>
    <row r="21" spans="1:46" ht="76.5" x14ac:dyDescent="0.2">
      <c r="A21" s="41" t="s">
        <v>238</v>
      </c>
      <c r="B21" s="40" t="s">
        <v>232</v>
      </c>
      <c r="C21" s="40" t="s">
        <v>224</v>
      </c>
      <c r="D21" s="40" t="s">
        <v>93</v>
      </c>
      <c r="E21" s="133">
        <v>40000</v>
      </c>
      <c r="F21" s="43">
        <v>2000</v>
      </c>
      <c r="G21" s="637" t="s">
        <v>521</v>
      </c>
      <c r="H21" s="638"/>
      <c r="I21" s="638"/>
      <c r="J21" s="638"/>
      <c r="K21" s="639"/>
      <c r="L21" s="65"/>
      <c r="M21" s="66"/>
      <c r="N21" s="105"/>
      <c r="O21" s="145"/>
      <c r="P21" s="66"/>
      <c r="Q21" s="144"/>
      <c r="R21" s="128"/>
      <c r="S21" s="65">
        <v>0</v>
      </c>
      <c r="T21" s="66">
        <v>0</v>
      </c>
      <c r="U21" s="105">
        <v>0</v>
      </c>
      <c r="V21" s="145">
        <v>0</v>
      </c>
      <c r="W21" s="66">
        <v>0</v>
      </c>
      <c r="X21" s="144">
        <v>0</v>
      </c>
      <c r="Y21" s="128" t="s">
        <v>539</v>
      </c>
      <c r="Z21" s="65"/>
      <c r="AA21" s="66"/>
      <c r="AB21" s="117"/>
      <c r="AC21" s="182"/>
      <c r="AD21" s="183"/>
      <c r="AE21" s="201"/>
      <c r="AF21" s="128"/>
      <c r="AG21" s="65"/>
      <c r="AH21" s="66"/>
      <c r="AI21" s="117"/>
      <c r="AJ21" s="182"/>
      <c r="AK21" s="183"/>
      <c r="AL21" s="201"/>
      <c r="AM21" s="128"/>
      <c r="AN21" s="505"/>
      <c r="AO21" s="506"/>
      <c r="AP21" s="117"/>
      <c r="AQ21" s="519"/>
      <c r="AR21" s="520"/>
      <c r="AS21" s="201"/>
      <c r="AT21" s="128" t="s">
        <v>777</v>
      </c>
    </row>
    <row r="22" spans="1:46" ht="102" x14ac:dyDescent="0.2">
      <c r="A22" s="41" t="s">
        <v>238</v>
      </c>
      <c r="B22" s="40" t="s">
        <v>232</v>
      </c>
      <c r="C22" s="40" t="s">
        <v>24</v>
      </c>
      <c r="D22" s="40" t="s">
        <v>94</v>
      </c>
      <c r="E22" s="130">
        <v>0.309</v>
      </c>
      <c r="F22" s="157" t="s">
        <v>95</v>
      </c>
      <c r="G22" s="637" t="s">
        <v>518</v>
      </c>
      <c r="H22" s="638"/>
      <c r="I22" s="638"/>
      <c r="J22" s="638"/>
      <c r="K22" s="639"/>
      <c r="L22" s="65"/>
      <c r="M22" s="66"/>
      <c r="N22" s="105"/>
      <c r="O22" s="104"/>
      <c r="P22" s="67"/>
      <c r="Q22" s="144"/>
      <c r="R22" s="128"/>
      <c r="S22" s="65"/>
      <c r="T22" s="66"/>
      <c r="U22" s="105"/>
      <c r="V22" s="104"/>
      <c r="W22" s="67"/>
      <c r="X22" s="144"/>
      <c r="Y22" s="128"/>
      <c r="Z22" s="65"/>
      <c r="AA22" s="66"/>
      <c r="AB22" s="117"/>
      <c r="AC22" s="182"/>
      <c r="AD22" s="183"/>
      <c r="AE22" s="201"/>
      <c r="AF22" s="128"/>
      <c r="AG22" s="65"/>
      <c r="AH22" s="66"/>
      <c r="AI22" s="117"/>
      <c r="AJ22" s="182"/>
      <c r="AK22" s="183"/>
      <c r="AL22" s="201"/>
      <c r="AM22" s="128"/>
      <c r="AN22" s="505"/>
      <c r="AO22" s="506"/>
      <c r="AP22" s="117"/>
      <c r="AQ22" s="519"/>
      <c r="AR22" s="520"/>
      <c r="AS22" s="201"/>
      <c r="AT22" s="128" t="s">
        <v>778</v>
      </c>
    </row>
    <row r="23" spans="1:46" ht="38.25" x14ac:dyDescent="0.2">
      <c r="A23" s="41" t="s">
        <v>238</v>
      </c>
      <c r="B23" s="40" t="s">
        <v>232</v>
      </c>
      <c r="C23" s="40" t="s">
        <v>26</v>
      </c>
      <c r="D23" s="40" t="s">
        <v>96</v>
      </c>
      <c r="E23" s="131">
        <v>0</v>
      </c>
      <c r="F23" s="154" t="s">
        <v>225</v>
      </c>
      <c r="G23" s="637" t="s">
        <v>611</v>
      </c>
      <c r="H23" s="638"/>
      <c r="I23" s="638"/>
      <c r="J23" s="638"/>
      <c r="K23" s="639"/>
      <c r="L23" s="65"/>
      <c r="M23" s="66"/>
      <c r="N23" s="105"/>
      <c r="O23" s="104"/>
      <c r="P23" s="67"/>
      <c r="Q23" s="144"/>
      <c r="R23" s="128"/>
      <c r="S23" s="65"/>
      <c r="T23" s="66"/>
      <c r="U23" s="105"/>
      <c r="V23" s="104"/>
      <c r="W23" s="67"/>
      <c r="X23" s="144"/>
      <c r="Y23" s="128"/>
      <c r="Z23" s="65"/>
      <c r="AA23" s="66"/>
      <c r="AB23" s="117"/>
      <c r="AC23" s="182"/>
      <c r="AD23" s="183"/>
      <c r="AE23" s="201"/>
      <c r="AF23" s="128"/>
      <c r="AG23" s="65"/>
      <c r="AH23" s="66"/>
      <c r="AI23" s="117"/>
      <c r="AJ23" s="182"/>
      <c r="AK23" s="183"/>
      <c r="AL23" s="201"/>
      <c r="AM23" s="128"/>
      <c r="AN23" s="505"/>
      <c r="AO23" s="506"/>
      <c r="AP23" s="117"/>
      <c r="AQ23" s="519"/>
      <c r="AR23" s="520"/>
      <c r="AS23" s="201"/>
      <c r="AT23" s="128"/>
    </row>
    <row r="24" spans="1:46" ht="38.25" x14ac:dyDescent="0.2">
      <c r="A24" s="41" t="s">
        <v>238</v>
      </c>
      <c r="B24" s="40" t="s">
        <v>232</v>
      </c>
      <c r="C24" s="40" t="s">
        <v>226</v>
      </c>
      <c r="D24" s="40" t="s">
        <v>98</v>
      </c>
      <c r="E24" s="130">
        <v>0.7</v>
      </c>
      <c r="F24" s="155">
        <v>1</v>
      </c>
      <c r="G24" s="646" t="s">
        <v>522</v>
      </c>
      <c r="H24" s="647"/>
      <c r="I24" s="647"/>
      <c r="J24" s="647"/>
      <c r="K24" s="648"/>
      <c r="L24" s="65"/>
      <c r="M24" s="66"/>
      <c r="N24" s="105"/>
      <c r="O24" s="104"/>
      <c r="P24" s="67"/>
      <c r="Q24" s="144"/>
      <c r="R24" s="128"/>
      <c r="S24" s="65">
        <v>0</v>
      </c>
      <c r="T24" s="66">
        <v>0</v>
      </c>
      <c r="U24" s="105">
        <v>0</v>
      </c>
      <c r="V24" s="104">
        <v>0</v>
      </c>
      <c r="W24" s="67">
        <v>0</v>
      </c>
      <c r="X24" s="144">
        <v>0</v>
      </c>
      <c r="Y24" s="128" t="s">
        <v>540</v>
      </c>
      <c r="Z24" s="65"/>
      <c r="AA24" s="66"/>
      <c r="AB24" s="117"/>
      <c r="AC24" s="182"/>
      <c r="AD24" s="183"/>
      <c r="AE24" s="201"/>
      <c r="AF24" s="128"/>
      <c r="AG24" s="65"/>
      <c r="AH24" s="66"/>
      <c r="AI24" s="117"/>
      <c r="AJ24" s="182"/>
      <c r="AK24" s="183"/>
      <c r="AL24" s="201"/>
      <c r="AM24" s="128"/>
      <c r="AN24" s="505"/>
      <c r="AO24" s="506"/>
      <c r="AP24" s="117"/>
      <c r="AQ24" s="519"/>
      <c r="AR24" s="520"/>
      <c r="AS24" s="201"/>
      <c r="AT24" s="128"/>
    </row>
    <row r="25" spans="1:46" ht="39" thickBot="1" x14ac:dyDescent="0.25">
      <c r="A25" s="32" t="s">
        <v>238</v>
      </c>
      <c r="B25" s="33" t="s">
        <v>232</v>
      </c>
      <c r="C25" s="33" t="s">
        <v>29</v>
      </c>
      <c r="D25" s="33" t="s">
        <v>99</v>
      </c>
      <c r="E25" s="158" t="s">
        <v>41</v>
      </c>
      <c r="F25" s="159">
        <v>4</v>
      </c>
      <c r="G25" s="634" t="s">
        <v>525</v>
      </c>
      <c r="H25" s="635"/>
      <c r="I25" s="635"/>
      <c r="J25" s="635"/>
      <c r="K25" s="636"/>
      <c r="L25" s="93"/>
      <c r="M25" s="94"/>
      <c r="N25" s="107"/>
      <c r="O25" s="146"/>
      <c r="P25" s="147"/>
      <c r="Q25" s="148"/>
      <c r="R25" s="138"/>
      <c r="S25" s="93"/>
      <c r="T25" s="94"/>
      <c r="U25" s="107"/>
      <c r="V25" s="146"/>
      <c r="W25" s="147"/>
      <c r="X25" s="148"/>
      <c r="Y25" s="138"/>
      <c r="Z25" s="93"/>
      <c r="AA25" s="94"/>
      <c r="AB25" s="198"/>
      <c r="AC25" s="188"/>
      <c r="AD25" s="189"/>
      <c r="AE25" s="203"/>
      <c r="AF25" s="138"/>
      <c r="AG25" s="93"/>
      <c r="AH25" s="94"/>
      <c r="AI25" s="198"/>
      <c r="AJ25" s="188"/>
      <c r="AK25" s="189"/>
      <c r="AL25" s="203"/>
      <c r="AM25" s="138"/>
      <c r="AN25" s="513"/>
      <c r="AO25" s="514"/>
      <c r="AP25" s="198"/>
      <c r="AQ25" s="521"/>
      <c r="AR25" s="522"/>
      <c r="AS25" s="203"/>
      <c r="AT25" s="138"/>
    </row>
    <row r="26" spans="1:46" x14ac:dyDescent="0.2">
      <c r="E26" s="34"/>
      <c r="F26" s="135"/>
    </row>
    <row r="27" spans="1:46" x14ac:dyDescent="0.2">
      <c r="E27" s="136"/>
      <c r="F27" s="36"/>
      <c r="G27" s="34"/>
    </row>
    <row r="28" spans="1:46" x14ac:dyDescent="0.2">
      <c r="E28" s="34"/>
      <c r="F28" s="34"/>
      <c r="G28" s="34"/>
    </row>
    <row r="29" spans="1:46" x14ac:dyDescent="0.2">
      <c r="F29" s="135"/>
    </row>
    <row r="30" spans="1:46" x14ac:dyDescent="0.2">
      <c r="F30" s="135"/>
    </row>
    <row r="31" spans="1:46" x14ac:dyDescent="0.2">
      <c r="F31" s="135"/>
      <c r="G31" s="34"/>
    </row>
    <row r="32" spans="1:46" x14ac:dyDescent="0.2">
      <c r="F32" s="34"/>
      <c r="G32" s="34"/>
    </row>
    <row r="33" spans="4:7" x14ac:dyDescent="0.2">
      <c r="F33" s="135"/>
      <c r="G33" s="34"/>
    </row>
    <row r="34" spans="4:7" x14ac:dyDescent="0.2">
      <c r="E34" s="136"/>
      <c r="F34" s="34"/>
      <c r="G34" s="34"/>
    </row>
    <row r="35" spans="4:7" x14ac:dyDescent="0.2">
      <c r="E35" s="136"/>
      <c r="F35" s="135"/>
      <c r="G35" s="34"/>
    </row>
    <row r="36" spans="4:7" x14ac:dyDescent="0.2">
      <c r="E36" s="136"/>
      <c r="F36" s="34"/>
      <c r="G36" s="135"/>
    </row>
    <row r="37" spans="4:7" x14ac:dyDescent="0.2">
      <c r="E37" s="136"/>
      <c r="F37" s="34"/>
      <c r="G37" s="135"/>
    </row>
    <row r="38" spans="4:7" x14ac:dyDescent="0.2">
      <c r="E38" s="136"/>
      <c r="F38" s="34"/>
      <c r="G38" s="36"/>
    </row>
    <row r="39" spans="4:7" x14ac:dyDescent="0.2">
      <c r="E39" s="137"/>
      <c r="F39" s="34"/>
      <c r="G39" s="34"/>
    </row>
    <row r="40" spans="4:7" x14ac:dyDescent="0.2">
      <c r="G40" s="135"/>
    </row>
    <row r="41" spans="4:7" x14ac:dyDescent="0.2">
      <c r="G41" s="135"/>
    </row>
    <row r="42" spans="4:7" x14ac:dyDescent="0.2">
      <c r="G42" s="135"/>
    </row>
    <row r="43" spans="4:7" x14ac:dyDescent="0.2">
      <c r="G43" s="34"/>
    </row>
    <row r="44" spans="4:7" x14ac:dyDescent="0.2">
      <c r="G44" s="135"/>
    </row>
    <row r="45" spans="4:7" x14ac:dyDescent="0.2">
      <c r="G45" s="34"/>
    </row>
    <row r="46" spans="4:7" x14ac:dyDescent="0.2">
      <c r="D46" s="35"/>
      <c r="G46" s="135"/>
    </row>
    <row r="47" spans="4:7" x14ac:dyDescent="0.2">
      <c r="G47" s="34"/>
    </row>
    <row r="48" spans="4:7" x14ac:dyDescent="0.2">
      <c r="G48" s="34"/>
    </row>
    <row r="49" spans="4:7" x14ac:dyDescent="0.2">
      <c r="G49" s="34"/>
    </row>
    <row r="50" spans="4:7" x14ac:dyDescent="0.2">
      <c r="G50" s="34"/>
    </row>
    <row r="53" spans="4:7" x14ac:dyDescent="0.2">
      <c r="D53" s="36"/>
      <c r="F53" s="137"/>
    </row>
    <row r="64" spans="4:7" x14ac:dyDescent="0.2">
      <c r="G64" s="137"/>
    </row>
  </sheetData>
  <mergeCells count="42">
    <mergeCell ref="AN1:AP1"/>
    <mergeCell ref="AQ1:AS1"/>
    <mergeCell ref="AT1:AT2"/>
    <mergeCell ref="AN18:AO18"/>
    <mergeCell ref="G1:K1"/>
    <mergeCell ref="L1:N1"/>
    <mergeCell ref="L18:P18"/>
    <mergeCell ref="S18:T18"/>
    <mergeCell ref="V18:W18"/>
    <mergeCell ref="Y1:Y2"/>
    <mergeCell ref="AG1:AI1"/>
    <mergeCell ref="O1:Q1"/>
    <mergeCell ref="R1:R2"/>
    <mergeCell ref="S1:U1"/>
    <mergeCell ref="V1:X1"/>
    <mergeCell ref="AJ1:AL1"/>
    <mergeCell ref="G25:K25"/>
    <mergeCell ref="G20:K20"/>
    <mergeCell ref="G7:K7"/>
    <mergeCell ref="G10:K10"/>
    <mergeCell ref="G12:K13"/>
    <mergeCell ref="G22:K22"/>
    <mergeCell ref="G23:K23"/>
    <mergeCell ref="G21:K21"/>
    <mergeCell ref="G24:K24"/>
    <mergeCell ref="G18:K18"/>
    <mergeCell ref="AM1:AM2"/>
    <mergeCell ref="AG18:AH18"/>
    <mergeCell ref="Z1:AB1"/>
    <mergeCell ref="AC1:AE1"/>
    <mergeCell ref="AF1:AF2"/>
    <mergeCell ref="Z18:AA18"/>
    <mergeCell ref="A16:A17"/>
    <mergeCell ref="B16:B17"/>
    <mergeCell ref="C16:C17"/>
    <mergeCell ref="A5:A6"/>
    <mergeCell ref="A1:F1"/>
    <mergeCell ref="B5:B6"/>
    <mergeCell ref="C5:C6"/>
    <mergeCell ref="A12:A13"/>
    <mergeCell ref="B12:B13"/>
    <mergeCell ref="C12:C13"/>
  </mergeCells>
  <conditionalFormatting sqref="AE4:AE25">
    <cfRule type="cellIs" dxfId="809" priority="91" operator="between">
      <formula>0</formula>
      <formula>0.3999</formula>
    </cfRule>
    <cfRule type="cellIs" dxfId="808" priority="92" operator="between">
      <formula>0.4</formula>
      <formula>0.59</formula>
    </cfRule>
    <cfRule type="cellIs" dxfId="807" priority="93" operator="between">
      <formula>0.6</formula>
      <formula>0.69</formula>
    </cfRule>
    <cfRule type="cellIs" dxfId="806" priority="94" operator="between">
      <formula>0.7</formula>
      <formula>0.79</formula>
    </cfRule>
    <cfRule type="cellIs" dxfId="805" priority="95" operator="between">
      <formula>0.8</formula>
      <formula>1</formula>
    </cfRule>
  </conditionalFormatting>
  <conditionalFormatting sqref="U3">
    <cfRule type="cellIs" dxfId="804" priority="146" operator="between">
      <formula>0</formula>
      <formula>0.3999</formula>
    </cfRule>
    <cfRule type="cellIs" dxfId="803" priority="147" operator="between">
      <formula>0.4</formula>
      <formula>0.59</formula>
    </cfRule>
    <cfRule type="cellIs" dxfId="802" priority="148" operator="between">
      <formula>0.6</formula>
      <formula>0.69</formula>
    </cfRule>
    <cfRule type="cellIs" dxfId="801" priority="149" operator="between">
      <formula>0.7</formula>
      <formula>0.79</formula>
    </cfRule>
    <cfRule type="cellIs" dxfId="800" priority="150" operator="between">
      <formula>0.8</formula>
      <formula>1</formula>
    </cfRule>
  </conditionalFormatting>
  <conditionalFormatting sqref="U4:U13 U15:U25">
    <cfRule type="cellIs" dxfId="799" priority="141" operator="between">
      <formula>0</formula>
      <formula>0.3999</formula>
    </cfRule>
    <cfRule type="cellIs" dxfId="798" priority="142" operator="between">
      <formula>0.4</formula>
      <formula>0.59</formula>
    </cfRule>
    <cfRule type="cellIs" dxfId="797" priority="143" operator="between">
      <formula>0.6</formula>
      <formula>0.69</formula>
    </cfRule>
    <cfRule type="cellIs" dxfId="796" priority="144" operator="between">
      <formula>0.7</formula>
      <formula>0.79</formula>
    </cfRule>
    <cfRule type="cellIs" dxfId="795" priority="145" operator="between">
      <formula>0.8</formula>
      <formula>1</formula>
    </cfRule>
  </conditionalFormatting>
  <conditionalFormatting sqref="X4:X13 X15:X25">
    <cfRule type="cellIs" dxfId="794" priority="131" operator="between">
      <formula>0</formula>
      <formula>0.3999</formula>
    </cfRule>
    <cfRule type="cellIs" dxfId="793" priority="132" operator="between">
      <formula>0.4</formula>
      <formula>0.59</formula>
    </cfRule>
    <cfRule type="cellIs" dxfId="792" priority="133" operator="between">
      <formula>0.6</formula>
      <formula>0.69</formula>
    </cfRule>
    <cfRule type="cellIs" dxfId="791" priority="134" operator="between">
      <formula>0.7</formula>
      <formula>0.79</formula>
    </cfRule>
    <cfRule type="cellIs" dxfId="790" priority="135" operator="between">
      <formula>0.8</formula>
      <formula>1</formula>
    </cfRule>
  </conditionalFormatting>
  <conditionalFormatting sqref="X3">
    <cfRule type="cellIs" dxfId="789" priority="136" operator="between">
      <formula>0</formula>
      <formula>0.3999</formula>
    </cfRule>
    <cfRule type="cellIs" dxfId="788" priority="137" operator="between">
      <formula>0.4</formula>
      <formula>0.59</formula>
    </cfRule>
    <cfRule type="cellIs" dxfId="787" priority="138" operator="between">
      <formula>0.6</formula>
      <formula>0.69</formula>
    </cfRule>
    <cfRule type="cellIs" dxfId="786" priority="139" operator="between">
      <formula>0.7</formula>
      <formula>0.79</formula>
    </cfRule>
    <cfRule type="cellIs" dxfId="785" priority="140" operator="between">
      <formula>0.8</formula>
      <formula>1</formula>
    </cfRule>
  </conditionalFormatting>
  <conditionalFormatting sqref="AB3">
    <cfRule type="cellIs" dxfId="784" priority="106" operator="between">
      <formula>0</formula>
      <formula>0.3999</formula>
    </cfRule>
    <cfRule type="cellIs" dxfId="783" priority="107" operator="between">
      <formula>0.4</formula>
      <formula>0.59</formula>
    </cfRule>
    <cfRule type="cellIs" dxfId="782" priority="108" operator="between">
      <formula>0.6</formula>
      <formula>0.69</formula>
    </cfRule>
    <cfRule type="cellIs" dxfId="781" priority="109" operator="between">
      <formula>0.7</formula>
      <formula>0.79</formula>
    </cfRule>
    <cfRule type="cellIs" dxfId="780" priority="110" operator="between">
      <formula>0.8</formula>
      <formula>1</formula>
    </cfRule>
  </conditionalFormatting>
  <conditionalFormatting sqref="AB4:AB25">
    <cfRule type="cellIs" dxfId="779" priority="101" operator="between">
      <formula>0</formula>
      <formula>0.3999</formula>
    </cfRule>
    <cfRule type="cellIs" dxfId="778" priority="102" operator="between">
      <formula>0.4</formula>
      <formula>0.59</formula>
    </cfRule>
    <cfRule type="cellIs" dxfId="777" priority="103" operator="between">
      <formula>0.6</formula>
      <formula>0.69</formula>
    </cfRule>
    <cfRule type="cellIs" dxfId="776" priority="104" operator="between">
      <formula>0.7</formula>
      <formula>0.79</formula>
    </cfRule>
    <cfRule type="cellIs" dxfId="775" priority="105" operator="between">
      <formula>0.8</formula>
      <formula>1</formula>
    </cfRule>
  </conditionalFormatting>
  <conditionalFormatting sqref="AE3">
    <cfRule type="cellIs" dxfId="774" priority="96" operator="between">
      <formula>0</formula>
      <formula>0.3999</formula>
    </cfRule>
    <cfRule type="cellIs" dxfId="773" priority="97" operator="between">
      <formula>0.4</formula>
      <formula>0.59</formula>
    </cfRule>
    <cfRule type="cellIs" dxfId="772" priority="98" operator="between">
      <formula>0.6</formula>
      <formula>0.69</formula>
    </cfRule>
    <cfRule type="cellIs" dxfId="771" priority="99" operator="between">
      <formula>0.7</formula>
      <formula>0.79</formula>
    </cfRule>
    <cfRule type="cellIs" dxfId="770" priority="100" operator="between">
      <formula>0.8</formula>
      <formula>1</formula>
    </cfRule>
  </conditionalFormatting>
  <conditionalFormatting sqref="U14">
    <cfRule type="cellIs" dxfId="769" priority="76" operator="between">
      <formula>0</formula>
      <formula>0.3999</formula>
    </cfRule>
    <cfRule type="cellIs" dxfId="768" priority="77" operator="between">
      <formula>0.4</formula>
      <formula>0.59</formula>
    </cfRule>
    <cfRule type="cellIs" dxfId="767" priority="78" operator="between">
      <formula>0.6</formula>
      <formula>0.69</formula>
    </cfRule>
    <cfRule type="cellIs" dxfId="766" priority="79" operator="between">
      <formula>0.7</formula>
      <formula>0.79</formula>
    </cfRule>
    <cfRule type="cellIs" dxfId="765" priority="80" operator="between">
      <formula>0.8</formula>
      <formula>1</formula>
    </cfRule>
  </conditionalFormatting>
  <conditionalFormatting sqref="X14">
    <cfRule type="cellIs" dxfId="764" priority="71" operator="between">
      <formula>0</formula>
      <formula>0.3999</formula>
    </cfRule>
    <cfRule type="cellIs" dxfId="763" priority="72" operator="between">
      <formula>0.4</formula>
      <formula>0.59</formula>
    </cfRule>
    <cfRule type="cellIs" dxfId="762" priority="73" operator="between">
      <formula>0.6</formula>
      <formula>0.69</formula>
    </cfRule>
    <cfRule type="cellIs" dxfId="761" priority="74" operator="between">
      <formula>0.7</formula>
      <formula>0.79</formula>
    </cfRule>
    <cfRule type="cellIs" dxfId="760" priority="75" operator="between">
      <formula>0.8</formula>
      <formula>1</formula>
    </cfRule>
  </conditionalFormatting>
  <conditionalFormatting sqref="N3">
    <cfRule type="cellIs" dxfId="759" priority="66" operator="between">
      <formula>0</formula>
      <formula>0.3999</formula>
    </cfRule>
    <cfRule type="cellIs" dxfId="758" priority="67" operator="between">
      <formula>0.4</formula>
      <formula>0.59</formula>
    </cfRule>
    <cfRule type="cellIs" dxfId="757" priority="68" operator="between">
      <formula>0.6</formula>
      <formula>0.69</formula>
    </cfRule>
    <cfRule type="cellIs" dxfId="756" priority="69" operator="between">
      <formula>0.7</formula>
      <formula>0.79</formula>
    </cfRule>
    <cfRule type="cellIs" dxfId="755" priority="70" operator="between">
      <formula>0.8</formula>
      <formula>1</formula>
    </cfRule>
  </conditionalFormatting>
  <conditionalFormatting sqref="N4:N13 N15:N17 N19:N25">
    <cfRule type="cellIs" dxfId="754" priority="61" operator="between">
      <formula>0</formula>
      <formula>0.3999</formula>
    </cfRule>
    <cfRule type="cellIs" dxfId="753" priority="62" operator="between">
      <formula>0.4</formula>
      <formula>0.59</formula>
    </cfRule>
    <cfRule type="cellIs" dxfId="752" priority="63" operator="between">
      <formula>0.6</formula>
      <formula>0.69</formula>
    </cfRule>
    <cfRule type="cellIs" dxfId="751" priority="64" operator="between">
      <formula>0.7</formula>
      <formula>0.79</formula>
    </cfRule>
    <cfRule type="cellIs" dxfId="750" priority="65" operator="between">
      <formula>0.8</formula>
      <formula>1</formula>
    </cfRule>
  </conditionalFormatting>
  <conditionalFormatting sqref="Q4:Q13 Q15:Q25">
    <cfRule type="cellIs" dxfId="749" priority="51" operator="between">
      <formula>0</formula>
      <formula>0.3999</formula>
    </cfRule>
    <cfRule type="cellIs" dxfId="748" priority="52" operator="between">
      <formula>0.4</formula>
      <formula>0.59</formula>
    </cfRule>
    <cfRule type="cellIs" dxfId="747" priority="53" operator="between">
      <formula>0.6</formula>
      <formula>0.69</formula>
    </cfRule>
    <cfRule type="cellIs" dxfId="746" priority="54" operator="between">
      <formula>0.7</formula>
      <formula>0.79</formula>
    </cfRule>
    <cfRule type="cellIs" dxfId="745" priority="55" operator="between">
      <formula>0.8</formula>
      <formula>1</formula>
    </cfRule>
  </conditionalFormatting>
  <conditionalFormatting sqref="Q3">
    <cfRule type="cellIs" dxfId="744" priority="56" operator="between">
      <formula>0</formula>
      <formula>0.3999</formula>
    </cfRule>
    <cfRule type="cellIs" dxfId="743" priority="57" operator="between">
      <formula>0.4</formula>
      <formula>0.59</formula>
    </cfRule>
    <cfRule type="cellIs" dxfId="742" priority="58" operator="between">
      <formula>0.6</formula>
      <formula>0.69</formula>
    </cfRule>
    <cfRule type="cellIs" dxfId="741" priority="59" operator="between">
      <formula>0.7</formula>
      <formula>0.79</formula>
    </cfRule>
    <cfRule type="cellIs" dxfId="740" priority="60" operator="between">
      <formula>0.8</formula>
      <formula>1</formula>
    </cfRule>
  </conditionalFormatting>
  <conditionalFormatting sqref="N14">
    <cfRule type="cellIs" dxfId="739" priority="46" operator="between">
      <formula>0</formula>
      <formula>0.3999</formula>
    </cfRule>
    <cfRule type="cellIs" dxfId="738" priority="47" operator="between">
      <formula>0.4</formula>
      <formula>0.59</formula>
    </cfRule>
    <cfRule type="cellIs" dxfId="737" priority="48" operator="between">
      <formula>0.6</formula>
      <formula>0.69</formula>
    </cfRule>
    <cfRule type="cellIs" dxfId="736" priority="49" operator="between">
      <formula>0.7</formula>
      <formula>0.79</formula>
    </cfRule>
    <cfRule type="cellIs" dxfId="735" priority="50" operator="between">
      <formula>0.8</formula>
      <formula>1</formula>
    </cfRule>
  </conditionalFormatting>
  <conditionalFormatting sqref="Q14">
    <cfRule type="cellIs" dxfId="734" priority="41" operator="between">
      <formula>0</formula>
      <formula>0.3999</formula>
    </cfRule>
    <cfRule type="cellIs" dxfId="733" priority="42" operator="between">
      <formula>0.4</formula>
      <formula>0.59</formula>
    </cfRule>
    <cfRule type="cellIs" dxfId="732" priority="43" operator="between">
      <formula>0.6</formula>
      <formula>0.69</formula>
    </cfRule>
    <cfRule type="cellIs" dxfId="731" priority="44" operator="between">
      <formula>0.7</formula>
      <formula>0.79</formula>
    </cfRule>
    <cfRule type="cellIs" dxfId="730" priority="45" operator="between">
      <formula>0.8</formula>
      <formula>1</formula>
    </cfRule>
  </conditionalFormatting>
  <conditionalFormatting sqref="AL4:AL25">
    <cfRule type="cellIs" dxfId="729" priority="21" operator="between">
      <formula>0</formula>
      <formula>0.3999</formula>
    </cfRule>
    <cfRule type="cellIs" dxfId="728" priority="22" operator="between">
      <formula>0.4</formula>
      <formula>0.59</formula>
    </cfRule>
    <cfRule type="cellIs" dxfId="727" priority="23" operator="between">
      <formula>0.6</formula>
      <formula>0.69</formula>
    </cfRule>
    <cfRule type="cellIs" dxfId="726" priority="24" operator="between">
      <formula>0.7</formula>
      <formula>0.79</formula>
    </cfRule>
    <cfRule type="cellIs" dxfId="725" priority="25" operator="between">
      <formula>0.8</formula>
      <formula>1</formula>
    </cfRule>
  </conditionalFormatting>
  <conditionalFormatting sqref="AI3">
    <cfRule type="cellIs" dxfId="724" priority="36" operator="between">
      <formula>0</formula>
      <formula>0.3999</formula>
    </cfRule>
    <cfRule type="cellIs" dxfId="723" priority="37" operator="between">
      <formula>0.4</formula>
      <formula>0.59</formula>
    </cfRule>
    <cfRule type="cellIs" dxfId="722" priority="38" operator="between">
      <formula>0.6</formula>
      <formula>0.69</formula>
    </cfRule>
    <cfRule type="cellIs" dxfId="721" priority="39" operator="between">
      <formula>0.7</formula>
      <formula>0.79</formula>
    </cfRule>
    <cfRule type="cellIs" dxfId="720" priority="40" operator="between">
      <formula>0.8</formula>
      <formula>1</formula>
    </cfRule>
  </conditionalFormatting>
  <conditionalFormatting sqref="AI4:AI25">
    <cfRule type="cellIs" dxfId="719" priority="31" operator="between">
      <formula>0</formula>
      <formula>0.3999</formula>
    </cfRule>
    <cfRule type="cellIs" dxfId="718" priority="32" operator="between">
      <formula>0.4</formula>
      <formula>0.59</formula>
    </cfRule>
    <cfRule type="cellIs" dxfId="717" priority="33" operator="between">
      <formula>0.6</formula>
      <formula>0.69</formula>
    </cfRule>
    <cfRule type="cellIs" dxfId="716" priority="34" operator="between">
      <formula>0.7</formula>
      <formula>0.79</formula>
    </cfRule>
    <cfRule type="cellIs" dxfId="715" priority="35" operator="between">
      <formula>0.8</formula>
      <formula>1</formula>
    </cfRule>
  </conditionalFormatting>
  <conditionalFormatting sqref="AL3">
    <cfRule type="cellIs" dxfId="714" priority="26" operator="between">
      <formula>0</formula>
      <formula>0.3999</formula>
    </cfRule>
    <cfRule type="cellIs" dxfId="713" priority="27" operator="between">
      <formula>0.4</formula>
      <formula>0.59</formula>
    </cfRule>
    <cfRule type="cellIs" dxfId="712" priority="28" operator="between">
      <formula>0.6</formula>
      <formula>0.69</formula>
    </cfRule>
    <cfRule type="cellIs" dxfId="711" priority="29" operator="between">
      <formula>0.7</formula>
      <formula>0.79</formula>
    </cfRule>
    <cfRule type="cellIs" dxfId="710" priority="30" operator="between">
      <formula>0.8</formula>
      <formula>1</formula>
    </cfRule>
  </conditionalFormatting>
  <conditionalFormatting sqref="AS4:AS25">
    <cfRule type="cellIs" dxfId="709" priority="1" operator="between">
      <formula>0</formula>
      <formula>0.3999</formula>
    </cfRule>
    <cfRule type="cellIs" dxfId="708" priority="2" operator="between">
      <formula>0.4</formula>
      <formula>0.59</formula>
    </cfRule>
    <cfRule type="cellIs" dxfId="707" priority="3" operator="between">
      <formula>0.6</formula>
      <formula>0.69</formula>
    </cfRule>
    <cfRule type="cellIs" dxfId="706" priority="4" operator="between">
      <formula>0.7</formula>
      <formula>0.79</formula>
    </cfRule>
    <cfRule type="cellIs" dxfId="705" priority="5" operator="between">
      <formula>0.8</formula>
      <formula>1</formula>
    </cfRule>
  </conditionalFormatting>
  <conditionalFormatting sqref="AP3">
    <cfRule type="cellIs" dxfId="704" priority="16" operator="between">
      <formula>0</formula>
      <formula>0.3999</formula>
    </cfRule>
    <cfRule type="cellIs" dxfId="703" priority="17" operator="between">
      <formula>0.4</formula>
      <formula>0.59</formula>
    </cfRule>
    <cfRule type="cellIs" dxfId="702" priority="18" operator="between">
      <formula>0.6</formula>
      <formula>0.69</formula>
    </cfRule>
    <cfRule type="cellIs" dxfId="701" priority="19" operator="between">
      <formula>0.7</formula>
      <formula>0.79</formula>
    </cfRule>
    <cfRule type="cellIs" dxfId="700" priority="20" operator="between">
      <formula>0.8</formula>
      <formula>1</formula>
    </cfRule>
  </conditionalFormatting>
  <conditionalFormatting sqref="AP4:AP25">
    <cfRule type="cellIs" dxfId="699" priority="11" operator="between">
      <formula>0</formula>
      <formula>0.3999</formula>
    </cfRule>
    <cfRule type="cellIs" dxfId="698" priority="12" operator="between">
      <formula>0.4</formula>
      <formula>0.59</formula>
    </cfRule>
    <cfRule type="cellIs" dxfId="697" priority="13" operator="between">
      <formula>0.6</formula>
      <formula>0.69</formula>
    </cfRule>
    <cfRule type="cellIs" dxfId="696" priority="14" operator="between">
      <formula>0.7</formula>
      <formula>0.79</formula>
    </cfRule>
    <cfRule type="cellIs" dxfId="695" priority="15" operator="between">
      <formula>0.8</formula>
      <formula>1</formula>
    </cfRule>
  </conditionalFormatting>
  <conditionalFormatting sqref="AS3">
    <cfRule type="cellIs" dxfId="694" priority="6" operator="between">
      <formula>0</formula>
      <formula>0.3999</formula>
    </cfRule>
    <cfRule type="cellIs" dxfId="693" priority="7" operator="between">
      <formula>0.4</formula>
      <formula>0.59</formula>
    </cfRule>
    <cfRule type="cellIs" dxfId="692" priority="8" operator="between">
      <formula>0.6</formula>
      <formula>0.69</formula>
    </cfRule>
    <cfRule type="cellIs" dxfId="691" priority="9" operator="between">
      <formula>0.7</formula>
      <formula>0.79</formula>
    </cfRule>
    <cfRule type="cellIs" dxfId="690" priority="10" operator="between">
      <formula>0.8</formula>
      <formula>1</formula>
    </cfRule>
  </conditionalFormatting>
  <pageMargins left="0.7" right="0.7" top="0.75" bottom="0.75" header="0.3" footer="0.3"/>
  <pageSetup orientation="portrait" horizontalDpi="4294967293" r:id="rId1"/>
  <ignoredErrors>
    <ignoredError sqref="F2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71"/>
  <sheetViews>
    <sheetView topLeftCell="F1" zoomScale="60" zoomScaleNormal="60" workbookViewId="0">
      <selection activeCell="AS20" sqref="AS20"/>
    </sheetView>
  </sheetViews>
  <sheetFormatPr baseColWidth="10" defaultColWidth="11.5703125" defaultRowHeight="12.75" x14ac:dyDescent="0.2"/>
  <cols>
    <col min="1" max="1" width="21.7109375" style="4" customWidth="1"/>
    <col min="2" max="2" width="26.140625" style="3" customWidth="1"/>
    <col min="3" max="3" width="53.42578125" style="99" customWidth="1"/>
    <col min="4" max="4" width="29.85546875" style="4" customWidth="1"/>
    <col min="5" max="5" width="16" style="3" customWidth="1"/>
    <col min="6" max="6" width="14.7109375" style="3" customWidth="1"/>
    <col min="7" max="7" width="20.42578125" style="99" bestFit="1" customWidth="1"/>
    <col min="8" max="8" width="25.5703125" style="99" bestFit="1" customWidth="1"/>
    <col min="9" max="9" width="34.85546875" style="99" bestFit="1" customWidth="1"/>
    <col min="10" max="10" width="14.85546875" style="99" bestFit="1" customWidth="1"/>
    <col min="11" max="11" width="29.140625" style="99" bestFit="1" customWidth="1"/>
    <col min="12" max="12" width="19" style="100" hidden="1" customWidth="1"/>
    <col min="13" max="13" width="15.85546875" style="100" hidden="1" customWidth="1"/>
    <col min="14" max="14" width="22.28515625" style="100" hidden="1" customWidth="1"/>
    <col min="15" max="15" width="19" style="100" hidden="1" customWidth="1"/>
    <col min="16" max="16" width="15.85546875" style="100" hidden="1" customWidth="1"/>
    <col min="17" max="17" width="22.28515625" style="100" hidden="1" customWidth="1"/>
    <col min="18" max="18" width="64.85546875" style="149" hidden="1" customWidth="1"/>
    <col min="19" max="19" width="19" style="100" hidden="1" customWidth="1"/>
    <col min="20" max="20" width="15.85546875" style="100" hidden="1" customWidth="1"/>
    <col min="21" max="21" width="22.28515625" style="100" hidden="1" customWidth="1"/>
    <col min="22" max="22" width="19" style="100" hidden="1" customWidth="1"/>
    <col min="23" max="23" width="15.85546875" style="100" hidden="1" customWidth="1"/>
    <col min="24" max="24" width="22.28515625" style="100" hidden="1" customWidth="1"/>
    <col min="25" max="25" width="64.85546875" style="99" hidden="1" customWidth="1"/>
    <col min="26" max="26" width="19" style="100" hidden="1" customWidth="1"/>
    <col min="27" max="27" width="15.85546875" style="100" hidden="1" customWidth="1"/>
    <col min="28" max="28" width="22.28515625" style="100" hidden="1" customWidth="1"/>
    <col min="29" max="29" width="19" style="100" hidden="1" customWidth="1"/>
    <col min="30" max="30" width="15.85546875" style="100" hidden="1" customWidth="1"/>
    <col min="31" max="31" width="22.28515625" style="100" hidden="1" customWidth="1"/>
    <col min="32" max="32" width="64.85546875" style="149" hidden="1" customWidth="1"/>
    <col min="33" max="33" width="19" style="100" hidden="1" customWidth="1"/>
    <col min="34" max="34" width="15.85546875" style="100" hidden="1" customWidth="1"/>
    <col min="35" max="35" width="22.28515625" style="100" hidden="1" customWidth="1"/>
    <col min="36" max="36" width="19" style="100" hidden="1" customWidth="1"/>
    <col min="37" max="37" width="16.85546875" style="100" hidden="1" customWidth="1"/>
    <col min="38" max="38" width="22.28515625" style="100" hidden="1" customWidth="1"/>
    <col min="39" max="39" width="64.85546875" style="149" hidden="1" customWidth="1"/>
    <col min="40" max="40" width="19" style="100" bestFit="1" customWidth="1"/>
    <col min="41" max="41" width="15.85546875" style="100" bestFit="1" customWidth="1"/>
    <col min="42" max="42" width="22.28515625" style="100" bestFit="1" customWidth="1"/>
    <col min="43" max="43" width="19" style="100" bestFit="1" customWidth="1"/>
    <col min="44" max="44" width="16.85546875" style="100" bestFit="1" customWidth="1"/>
    <col min="45" max="45" width="22.28515625" style="100" bestFit="1" customWidth="1"/>
    <col min="46" max="46" width="64.85546875" style="149" customWidth="1"/>
    <col min="47" max="16384" width="11.5703125" style="99"/>
  </cols>
  <sheetData>
    <row r="1" spans="1:46" ht="89.25" customHeight="1" thickBot="1" x14ac:dyDescent="0.25">
      <c r="A1" s="629" t="s">
        <v>262</v>
      </c>
      <c r="B1" s="629"/>
      <c r="C1" s="629"/>
      <c r="D1" s="629"/>
      <c r="E1" s="629"/>
      <c r="F1" s="629"/>
      <c r="G1" s="551" t="s">
        <v>384</v>
      </c>
      <c r="H1" s="552"/>
      <c r="I1" s="552"/>
      <c r="J1" s="552"/>
      <c r="K1" s="553"/>
      <c r="L1" s="541" t="s">
        <v>296</v>
      </c>
      <c r="M1" s="542"/>
      <c r="N1" s="543"/>
      <c r="O1" s="541" t="s">
        <v>297</v>
      </c>
      <c r="P1" s="542"/>
      <c r="Q1" s="543"/>
      <c r="R1" s="656" t="s">
        <v>263</v>
      </c>
      <c r="S1" s="546" t="s">
        <v>298</v>
      </c>
      <c r="T1" s="547"/>
      <c r="U1" s="548"/>
      <c r="V1" s="547" t="s">
        <v>299</v>
      </c>
      <c r="W1" s="547"/>
      <c r="X1" s="547"/>
      <c r="Y1" s="624" t="s">
        <v>263</v>
      </c>
      <c r="Z1" s="626" t="s">
        <v>618</v>
      </c>
      <c r="AA1" s="627"/>
      <c r="AB1" s="628"/>
      <c r="AC1" s="627" t="s">
        <v>616</v>
      </c>
      <c r="AD1" s="627"/>
      <c r="AE1" s="627"/>
      <c r="AF1" s="632" t="s">
        <v>263</v>
      </c>
      <c r="AG1" s="619" t="s">
        <v>619</v>
      </c>
      <c r="AH1" s="620"/>
      <c r="AI1" s="621"/>
      <c r="AJ1" s="620" t="s">
        <v>615</v>
      </c>
      <c r="AK1" s="620"/>
      <c r="AL1" s="620"/>
      <c r="AM1" s="630" t="s">
        <v>263</v>
      </c>
      <c r="AN1" s="598" t="s">
        <v>712</v>
      </c>
      <c r="AO1" s="599"/>
      <c r="AP1" s="600"/>
      <c r="AQ1" s="598" t="s">
        <v>713</v>
      </c>
      <c r="AR1" s="599"/>
      <c r="AS1" s="600"/>
      <c r="AT1" s="601" t="s">
        <v>263</v>
      </c>
    </row>
    <row r="2" spans="1:46" s="100" customFormat="1" ht="26.25" customHeight="1" thickBot="1" x14ac:dyDescent="0.25">
      <c r="A2" s="46" t="s">
        <v>213</v>
      </c>
      <c r="B2" s="46" t="s">
        <v>72</v>
      </c>
      <c r="C2" s="46" t="s">
        <v>31</v>
      </c>
      <c r="D2" s="46" t="s">
        <v>36</v>
      </c>
      <c r="E2" s="46" t="s">
        <v>37</v>
      </c>
      <c r="F2" s="46">
        <v>2025</v>
      </c>
      <c r="G2" s="499" t="s">
        <v>301</v>
      </c>
      <c r="H2" s="499" t="s">
        <v>213</v>
      </c>
      <c r="I2" s="499" t="s">
        <v>264</v>
      </c>
      <c r="J2" s="499" t="s">
        <v>265</v>
      </c>
      <c r="K2" s="499" t="s">
        <v>266</v>
      </c>
      <c r="L2" s="164" t="s">
        <v>267</v>
      </c>
      <c r="M2" s="164" t="s">
        <v>268</v>
      </c>
      <c r="N2" s="164" t="s">
        <v>269</v>
      </c>
      <c r="O2" s="164" t="s">
        <v>267</v>
      </c>
      <c r="P2" s="164" t="s">
        <v>268</v>
      </c>
      <c r="Q2" s="164" t="s">
        <v>269</v>
      </c>
      <c r="R2" s="657"/>
      <c r="S2" s="169" t="s">
        <v>267</v>
      </c>
      <c r="T2" s="169" t="s">
        <v>268</v>
      </c>
      <c r="U2" s="170" t="s">
        <v>269</v>
      </c>
      <c r="V2" s="300" t="s">
        <v>267</v>
      </c>
      <c r="W2" s="169" t="s">
        <v>268</v>
      </c>
      <c r="X2" s="357" t="s">
        <v>269</v>
      </c>
      <c r="Y2" s="625"/>
      <c r="Z2" s="171" t="s">
        <v>267</v>
      </c>
      <c r="AA2" s="171" t="s">
        <v>268</v>
      </c>
      <c r="AB2" s="172" t="s">
        <v>269</v>
      </c>
      <c r="AC2" s="173" t="s">
        <v>267</v>
      </c>
      <c r="AD2" s="171" t="s">
        <v>268</v>
      </c>
      <c r="AE2" s="174" t="s">
        <v>269</v>
      </c>
      <c r="AF2" s="733"/>
      <c r="AG2" s="256" t="s">
        <v>267</v>
      </c>
      <c r="AH2" s="256" t="s">
        <v>268</v>
      </c>
      <c r="AI2" s="257" t="s">
        <v>269</v>
      </c>
      <c r="AJ2" s="258" t="s">
        <v>267</v>
      </c>
      <c r="AK2" s="256" t="s">
        <v>268</v>
      </c>
      <c r="AL2" s="259" t="s">
        <v>269</v>
      </c>
      <c r="AM2" s="682"/>
      <c r="AN2" s="500" t="s">
        <v>267</v>
      </c>
      <c r="AO2" s="500" t="s">
        <v>268</v>
      </c>
      <c r="AP2" s="501" t="s">
        <v>269</v>
      </c>
      <c r="AQ2" s="502" t="s">
        <v>267</v>
      </c>
      <c r="AR2" s="500" t="s">
        <v>268</v>
      </c>
      <c r="AS2" s="503" t="s">
        <v>269</v>
      </c>
      <c r="AT2" s="602"/>
    </row>
    <row r="3" spans="1:46" ht="54" customHeight="1" x14ac:dyDescent="0.2">
      <c r="A3" s="717" t="s">
        <v>220</v>
      </c>
      <c r="B3" s="719" t="s">
        <v>549</v>
      </c>
      <c r="C3" s="719" t="s">
        <v>113</v>
      </c>
      <c r="D3" s="139" t="s">
        <v>112</v>
      </c>
      <c r="E3" s="140">
        <v>7.7000000000000002E-3</v>
      </c>
      <c r="F3" s="141">
        <v>2.2000000000000002</v>
      </c>
      <c r="G3" s="227" t="s">
        <v>530</v>
      </c>
      <c r="H3" s="225" t="s">
        <v>530</v>
      </c>
      <c r="I3" s="225" t="s">
        <v>530</v>
      </c>
      <c r="J3" s="225" t="s">
        <v>530</v>
      </c>
      <c r="K3" s="226" t="s">
        <v>530</v>
      </c>
      <c r="L3" s="205"/>
      <c r="M3" s="206"/>
      <c r="N3" s="207"/>
      <c r="O3" s="208"/>
      <c r="P3" s="208"/>
      <c r="Q3" s="209"/>
      <c r="R3" s="217"/>
      <c r="S3" s="57"/>
      <c r="T3" s="58"/>
      <c r="U3" s="105"/>
      <c r="V3" s="143"/>
      <c r="W3" s="59"/>
      <c r="X3" s="144"/>
      <c r="Y3" s="123"/>
      <c r="Z3" s="111"/>
      <c r="AA3" s="61"/>
      <c r="AB3" s="117"/>
      <c r="AC3" s="193"/>
      <c r="AD3" s="194"/>
      <c r="AE3" s="201"/>
      <c r="AF3" s="199"/>
      <c r="AG3" s="111"/>
      <c r="AH3" s="61"/>
      <c r="AI3" s="117"/>
      <c r="AJ3" s="193"/>
      <c r="AK3" s="194"/>
      <c r="AL3" s="201"/>
      <c r="AM3" s="199"/>
      <c r="AN3" s="524"/>
      <c r="AO3" s="525"/>
      <c r="AP3" s="117"/>
      <c r="AQ3" s="528"/>
      <c r="AR3" s="529"/>
      <c r="AS3" s="201"/>
      <c r="AT3" s="199"/>
    </row>
    <row r="4" spans="1:46" ht="37.5" customHeight="1" x14ac:dyDescent="0.2">
      <c r="A4" s="718"/>
      <c r="B4" s="720"/>
      <c r="C4" s="720"/>
      <c r="D4" s="30" t="s">
        <v>114</v>
      </c>
      <c r="E4" s="101">
        <v>0.13900000000000001</v>
      </c>
      <c r="F4" s="26" t="s">
        <v>115</v>
      </c>
      <c r="G4" s="228" t="s">
        <v>530</v>
      </c>
      <c r="H4" s="223" t="s">
        <v>530</v>
      </c>
      <c r="I4" s="223" t="s">
        <v>530</v>
      </c>
      <c r="J4" s="223" t="s">
        <v>530</v>
      </c>
      <c r="K4" s="224" t="s">
        <v>530</v>
      </c>
      <c r="L4" s="108"/>
      <c r="M4" s="12"/>
      <c r="N4" s="210"/>
      <c r="O4" s="56"/>
      <c r="P4" s="56"/>
      <c r="Q4" s="211"/>
      <c r="R4" s="160"/>
      <c r="S4" s="65"/>
      <c r="T4" s="66"/>
      <c r="U4" s="106"/>
      <c r="V4" s="104"/>
      <c r="W4" s="67"/>
      <c r="X4" s="144"/>
      <c r="Y4" s="125"/>
      <c r="Z4" s="112"/>
      <c r="AA4" s="69"/>
      <c r="AB4" s="195"/>
      <c r="AC4" s="196"/>
      <c r="AD4" s="197"/>
      <c r="AE4" s="202"/>
      <c r="AF4" s="200"/>
      <c r="AG4" s="112"/>
      <c r="AH4" s="69"/>
      <c r="AI4" s="195"/>
      <c r="AJ4" s="196"/>
      <c r="AK4" s="197"/>
      <c r="AL4" s="202"/>
      <c r="AM4" s="200"/>
      <c r="AN4" s="526"/>
      <c r="AO4" s="527"/>
      <c r="AP4" s="195"/>
      <c r="AQ4" s="530"/>
      <c r="AR4" s="531"/>
      <c r="AS4" s="202"/>
      <c r="AT4" s="200"/>
    </row>
    <row r="5" spans="1:46" ht="36" customHeight="1" x14ac:dyDescent="0.2">
      <c r="A5" s="718"/>
      <c r="B5" s="720"/>
      <c r="C5" s="720"/>
      <c r="D5" s="30" t="s">
        <v>116</v>
      </c>
      <c r="E5" s="101">
        <v>6.4000000000000001E-2</v>
      </c>
      <c r="F5" s="26" t="s">
        <v>117</v>
      </c>
      <c r="G5" s="228" t="s">
        <v>530</v>
      </c>
      <c r="H5" s="223" t="s">
        <v>530</v>
      </c>
      <c r="I5" s="223" t="s">
        <v>530</v>
      </c>
      <c r="J5" s="223" t="s">
        <v>530</v>
      </c>
      <c r="K5" s="224" t="s">
        <v>530</v>
      </c>
      <c r="L5" s="108"/>
      <c r="M5" s="12"/>
      <c r="N5" s="212"/>
      <c r="O5" s="12"/>
      <c r="P5" s="12"/>
      <c r="Q5" s="213"/>
      <c r="R5" s="161"/>
      <c r="S5" s="65"/>
      <c r="T5" s="66"/>
      <c r="U5" s="105"/>
      <c r="V5" s="104"/>
      <c r="W5" s="67"/>
      <c r="X5" s="144"/>
      <c r="Y5" s="127"/>
      <c r="Z5" s="65"/>
      <c r="AA5" s="66"/>
      <c r="AB5" s="117"/>
      <c r="AC5" s="182"/>
      <c r="AD5" s="183"/>
      <c r="AE5" s="201"/>
      <c r="AF5" s="128"/>
      <c r="AG5" s="65"/>
      <c r="AH5" s="66"/>
      <c r="AI5" s="117"/>
      <c r="AJ5" s="182"/>
      <c r="AK5" s="183"/>
      <c r="AL5" s="201"/>
      <c r="AM5" s="128"/>
      <c r="AN5" s="505"/>
      <c r="AO5" s="506"/>
      <c r="AP5" s="117"/>
      <c r="AQ5" s="519"/>
      <c r="AR5" s="520"/>
      <c r="AS5" s="201"/>
      <c r="AT5" s="128"/>
    </row>
    <row r="6" spans="1:46" ht="47.25" customHeight="1" x14ac:dyDescent="0.2">
      <c r="A6" s="718"/>
      <c r="B6" s="720"/>
      <c r="C6" s="720"/>
      <c r="D6" s="30" t="s">
        <v>118</v>
      </c>
      <c r="E6" s="101">
        <v>0.21299999999999999</v>
      </c>
      <c r="F6" s="26" t="s">
        <v>119</v>
      </c>
      <c r="G6" s="228" t="s">
        <v>530</v>
      </c>
      <c r="H6" s="223" t="s">
        <v>530</v>
      </c>
      <c r="I6" s="223" t="s">
        <v>530</v>
      </c>
      <c r="J6" s="223" t="s">
        <v>530</v>
      </c>
      <c r="K6" s="224" t="s">
        <v>530</v>
      </c>
      <c r="L6" s="108"/>
      <c r="M6" s="12"/>
      <c r="N6" s="212"/>
      <c r="O6" s="75"/>
      <c r="P6" s="75"/>
      <c r="Q6" s="213"/>
      <c r="R6" s="162"/>
      <c r="S6" s="77"/>
      <c r="T6" s="78"/>
      <c r="U6" s="105"/>
      <c r="V6" s="104"/>
      <c r="W6" s="67"/>
      <c r="X6" s="144"/>
      <c r="Y6" s="128"/>
      <c r="Z6" s="77"/>
      <c r="AA6" s="78"/>
      <c r="AB6" s="117"/>
      <c r="AC6" s="186"/>
      <c r="AD6" s="187"/>
      <c r="AE6" s="201"/>
      <c r="AF6" s="128"/>
      <c r="AG6" s="77"/>
      <c r="AH6" s="78"/>
      <c r="AI6" s="117"/>
      <c r="AJ6" s="186"/>
      <c r="AK6" s="187"/>
      <c r="AL6" s="201"/>
      <c r="AM6" s="128"/>
      <c r="AN6" s="507"/>
      <c r="AO6" s="508"/>
      <c r="AP6" s="117"/>
      <c r="AQ6" s="517"/>
      <c r="AR6" s="518"/>
      <c r="AS6" s="201"/>
      <c r="AT6" s="128"/>
    </row>
    <row r="7" spans="1:46" ht="43.5" customHeight="1" x14ac:dyDescent="0.2">
      <c r="A7" s="718"/>
      <c r="B7" s="720"/>
      <c r="C7" s="720"/>
      <c r="D7" s="30" t="s">
        <v>120</v>
      </c>
      <c r="E7" s="101" t="s">
        <v>121</v>
      </c>
      <c r="F7" s="26" t="s">
        <v>550</v>
      </c>
      <c r="G7" s="228" t="s">
        <v>530</v>
      </c>
      <c r="H7" s="223" t="s">
        <v>530</v>
      </c>
      <c r="I7" s="223" t="s">
        <v>530</v>
      </c>
      <c r="J7" s="223" t="s">
        <v>530</v>
      </c>
      <c r="K7" s="224" t="s">
        <v>530</v>
      </c>
      <c r="L7" s="214"/>
      <c r="M7" s="215"/>
      <c r="N7" s="212"/>
      <c r="O7" s="87"/>
      <c r="P7" s="87"/>
      <c r="Q7" s="213"/>
      <c r="R7" s="110"/>
      <c r="S7" s="65"/>
      <c r="T7" s="66"/>
      <c r="U7" s="105"/>
      <c r="V7" s="104"/>
      <c r="W7" s="67"/>
      <c r="X7" s="144"/>
      <c r="Y7" s="128"/>
      <c r="Z7" s="65"/>
      <c r="AA7" s="66"/>
      <c r="AB7" s="117"/>
      <c r="AC7" s="182"/>
      <c r="AD7" s="183"/>
      <c r="AE7" s="201"/>
      <c r="AF7" s="128"/>
      <c r="AG7" s="65"/>
      <c r="AH7" s="66"/>
      <c r="AI7" s="117"/>
      <c r="AJ7" s="182"/>
      <c r="AK7" s="183"/>
      <c r="AL7" s="201"/>
      <c r="AM7" s="128"/>
      <c r="AN7" s="505"/>
      <c r="AO7" s="506"/>
      <c r="AP7" s="117"/>
      <c r="AQ7" s="519"/>
      <c r="AR7" s="520"/>
      <c r="AS7" s="201"/>
      <c r="AT7" s="128"/>
    </row>
    <row r="8" spans="1:46" ht="93" customHeight="1" x14ac:dyDescent="0.2">
      <c r="A8" s="97" t="s">
        <v>220</v>
      </c>
      <c r="B8" s="30" t="s">
        <v>549</v>
      </c>
      <c r="C8" s="30" t="s">
        <v>22</v>
      </c>
      <c r="D8" s="30" t="s">
        <v>131</v>
      </c>
      <c r="E8" s="10" t="s">
        <v>41</v>
      </c>
      <c r="F8" s="26" t="s">
        <v>132</v>
      </c>
      <c r="G8" s="229" t="s">
        <v>387</v>
      </c>
      <c r="H8" s="62" t="s">
        <v>361</v>
      </c>
      <c r="I8" s="62" t="s">
        <v>360</v>
      </c>
      <c r="J8" s="40" t="s">
        <v>408</v>
      </c>
      <c r="K8" s="80" t="s">
        <v>409</v>
      </c>
      <c r="L8" s="45">
        <v>50</v>
      </c>
      <c r="M8" s="10">
        <v>0</v>
      </c>
      <c r="N8" s="212">
        <f t="shared" ref="N8:N13" si="0">+M8/L8</f>
        <v>0</v>
      </c>
      <c r="O8" s="87">
        <v>10000000</v>
      </c>
      <c r="P8" s="87">
        <v>0</v>
      </c>
      <c r="Q8" s="213">
        <f t="shared" ref="Q8:Q13" si="1">+P8/O8</f>
        <v>0</v>
      </c>
      <c r="R8" s="110" t="s">
        <v>507</v>
      </c>
      <c r="S8" s="65">
        <v>200</v>
      </c>
      <c r="T8" s="66">
        <v>225</v>
      </c>
      <c r="U8" s="106">
        <f t="shared" ref="U8:U13" si="2">+T8/S8</f>
        <v>1.125</v>
      </c>
      <c r="V8" s="104">
        <v>20000000</v>
      </c>
      <c r="W8" s="67">
        <v>11651333</v>
      </c>
      <c r="X8" s="144">
        <f t="shared" ref="X8:X13" si="3">+W8/V8</f>
        <v>0.58256664999999996</v>
      </c>
      <c r="Y8" s="128" t="s">
        <v>551</v>
      </c>
      <c r="Z8" s="65">
        <v>150</v>
      </c>
      <c r="AA8" s="66">
        <v>16</v>
      </c>
      <c r="AB8" s="117">
        <f t="shared" ref="AB8:AB13" si="4">+AA8/Z8</f>
        <v>0.10666666666666667</v>
      </c>
      <c r="AC8" s="186">
        <v>20000000</v>
      </c>
      <c r="AD8" s="187">
        <v>8900000</v>
      </c>
      <c r="AE8" s="201">
        <f t="shared" ref="AE8:AE13" si="5">+AD8/AC8</f>
        <v>0.44500000000000001</v>
      </c>
      <c r="AF8" s="128" t="s">
        <v>474</v>
      </c>
      <c r="AG8" s="65">
        <v>150</v>
      </c>
      <c r="AH8" s="66">
        <v>47</v>
      </c>
      <c r="AI8" s="117">
        <f t="shared" ref="AI8:AI13" si="6">+AH8/AG8</f>
        <v>0.31333333333333335</v>
      </c>
      <c r="AJ8" s="186">
        <v>70000000</v>
      </c>
      <c r="AK8" s="187">
        <v>13350000</v>
      </c>
      <c r="AL8" s="201">
        <f t="shared" ref="AL8:AL13" si="7">+AK8/AJ8</f>
        <v>0.19071428571428573</v>
      </c>
      <c r="AM8" s="128" t="s">
        <v>650</v>
      </c>
      <c r="AN8" s="505">
        <v>150</v>
      </c>
      <c r="AO8" s="506">
        <v>150</v>
      </c>
      <c r="AP8" s="117">
        <f t="shared" ref="AP8:AP13" si="8">+AO8/AN8</f>
        <v>1</v>
      </c>
      <c r="AQ8" s="517">
        <v>70000000</v>
      </c>
      <c r="AR8" s="518">
        <v>70000000</v>
      </c>
      <c r="AS8" s="201">
        <f t="shared" ref="AS8:AS13" si="9">+AR8/AQ8</f>
        <v>1</v>
      </c>
      <c r="AT8" s="128" t="s">
        <v>758</v>
      </c>
    </row>
    <row r="9" spans="1:46" ht="138.75" customHeight="1" x14ac:dyDescent="0.2">
      <c r="A9" s="583" t="s">
        <v>220</v>
      </c>
      <c r="B9" s="561" t="s">
        <v>549</v>
      </c>
      <c r="C9" s="561" t="s">
        <v>552</v>
      </c>
      <c r="D9" s="561" t="s">
        <v>125</v>
      </c>
      <c r="E9" s="561">
        <v>7</v>
      </c>
      <c r="F9" s="721">
        <v>7</v>
      </c>
      <c r="G9" s="549" t="s">
        <v>387</v>
      </c>
      <c r="H9" s="559" t="s">
        <v>361</v>
      </c>
      <c r="I9" s="559" t="s">
        <v>414</v>
      </c>
      <c r="J9" s="63" t="s">
        <v>410</v>
      </c>
      <c r="K9" s="64" t="s">
        <v>411</v>
      </c>
      <c r="L9" s="45">
        <v>2</v>
      </c>
      <c r="M9" s="10">
        <v>2</v>
      </c>
      <c r="N9" s="212">
        <f t="shared" si="0"/>
        <v>1</v>
      </c>
      <c r="O9" s="87">
        <v>15519269</v>
      </c>
      <c r="P9" s="87">
        <v>10366666</v>
      </c>
      <c r="Q9" s="213">
        <f t="shared" si="1"/>
        <v>0.66798674602521546</v>
      </c>
      <c r="R9" s="163" t="s">
        <v>553</v>
      </c>
      <c r="S9" s="65">
        <v>2</v>
      </c>
      <c r="T9" s="66">
        <v>2</v>
      </c>
      <c r="U9" s="106">
        <f t="shared" si="2"/>
        <v>1</v>
      </c>
      <c r="V9" s="104">
        <v>17555000</v>
      </c>
      <c r="W9" s="67">
        <v>17555000</v>
      </c>
      <c r="X9" s="144">
        <f t="shared" si="3"/>
        <v>1</v>
      </c>
      <c r="Y9" s="128" t="s">
        <v>554</v>
      </c>
      <c r="Z9" s="65">
        <v>2</v>
      </c>
      <c r="AA9" s="66">
        <v>1</v>
      </c>
      <c r="AB9" s="117">
        <f t="shared" si="4"/>
        <v>0.5</v>
      </c>
      <c r="AC9" s="182">
        <v>20000000</v>
      </c>
      <c r="AD9" s="183">
        <v>11540000</v>
      </c>
      <c r="AE9" s="201">
        <f t="shared" si="5"/>
        <v>0.57699999999999996</v>
      </c>
      <c r="AF9" s="128" t="s">
        <v>555</v>
      </c>
      <c r="AG9" s="65">
        <v>2</v>
      </c>
      <c r="AH9" s="66">
        <v>1.5</v>
      </c>
      <c r="AI9" s="117">
        <f t="shared" si="6"/>
        <v>0.75</v>
      </c>
      <c r="AJ9" s="182">
        <v>20000000</v>
      </c>
      <c r="AK9" s="183">
        <v>17310000</v>
      </c>
      <c r="AL9" s="201">
        <f t="shared" si="7"/>
        <v>0.86550000000000005</v>
      </c>
      <c r="AM9" s="128" t="s">
        <v>651</v>
      </c>
      <c r="AN9" s="505">
        <v>2</v>
      </c>
      <c r="AO9" s="506">
        <v>2</v>
      </c>
      <c r="AP9" s="117">
        <f t="shared" si="8"/>
        <v>1</v>
      </c>
      <c r="AQ9" s="519">
        <v>27810000</v>
      </c>
      <c r="AR9" s="520">
        <v>21820000</v>
      </c>
      <c r="AS9" s="201">
        <f t="shared" si="9"/>
        <v>0.78460985257101767</v>
      </c>
      <c r="AT9" s="128" t="s">
        <v>716</v>
      </c>
    </row>
    <row r="10" spans="1:46" ht="83.25" customHeight="1" x14ac:dyDescent="0.2">
      <c r="A10" s="585"/>
      <c r="B10" s="563"/>
      <c r="C10" s="563"/>
      <c r="D10" s="563"/>
      <c r="E10" s="563"/>
      <c r="F10" s="722"/>
      <c r="G10" s="564"/>
      <c r="H10" s="560"/>
      <c r="I10" s="560"/>
      <c r="J10" s="63" t="s">
        <v>412</v>
      </c>
      <c r="K10" s="64" t="s">
        <v>413</v>
      </c>
      <c r="L10" s="45">
        <v>1</v>
      </c>
      <c r="M10" s="10">
        <v>1</v>
      </c>
      <c r="N10" s="212">
        <f t="shared" si="0"/>
        <v>1</v>
      </c>
      <c r="O10" s="87">
        <v>15000000</v>
      </c>
      <c r="P10" s="87">
        <v>14999999</v>
      </c>
      <c r="Q10" s="213">
        <f t="shared" si="1"/>
        <v>0.99999993333333337</v>
      </c>
      <c r="R10" s="110" t="s">
        <v>583</v>
      </c>
      <c r="S10" s="65">
        <v>1</v>
      </c>
      <c r="T10" s="66">
        <v>0</v>
      </c>
      <c r="U10" s="106">
        <f t="shared" si="2"/>
        <v>0</v>
      </c>
      <c r="V10" s="104">
        <v>20000000</v>
      </c>
      <c r="W10" s="67">
        <v>0</v>
      </c>
      <c r="X10" s="144">
        <f t="shared" si="3"/>
        <v>0</v>
      </c>
      <c r="Y10" s="128" t="s">
        <v>556</v>
      </c>
      <c r="Z10" s="65">
        <v>1</v>
      </c>
      <c r="AA10" s="66">
        <v>0</v>
      </c>
      <c r="AB10" s="117">
        <f t="shared" si="4"/>
        <v>0</v>
      </c>
      <c r="AC10" s="182">
        <v>20000000</v>
      </c>
      <c r="AD10" s="183">
        <v>0</v>
      </c>
      <c r="AE10" s="201">
        <f t="shared" si="5"/>
        <v>0</v>
      </c>
      <c r="AF10" s="128"/>
      <c r="AG10" s="65">
        <v>1</v>
      </c>
      <c r="AH10" s="66">
        <v>0</v>
      </c>
      <c r="AI10" s="117">
        <f t="shared" si="6"/>
        <v>0</v>
      </c>
      <c r="AJ10" s="182">
        <v>20000000</v>
      </c>
      <c r="AK10" s="183">
        <v>0</v>
      </c>
      <c r="AL10" s="201">
        <f t="shared" si="7"/>
        <v>0</v>
      </c>
      <c r="AM10" s="128" t="s">
        <v>652</v>
      </c>
      <c r="AN10" s="505">
        <v>1</v>
      </c>
      <c r="AO10" s="506">
        <v>1</v>
      </c>
      <c r="AP10" s="117">
        <f t="shared" si="8"/>
        <v>1</v>
      </c>
      <c r="AQ10" s="519">
        <v>20000000</v>
      </c>
      <c r="AR10" s="520">
        <v>7902471.1900000004</v>
      </c>
      <c r="AS10" s="201">
        <f t="shared" si="9"/>
        <v>0.3951235595</v>
      </c>
      <c r="AT10" s="128" t="s">
        <v>760</v>
      </c>
    </row>
    <row r="11" spans="1:46" ht="140.25" customHeight="1" x14ac:dyDescent="0.2">
      <c r="A11" s="729" t="s">
        <v>220</v>
      </c>
      <c r="B11" s="723" t="s">
        <v>549</v>
      </c>
      <c r="C11" s="723" t="s">
        <v>218</v>
      </c>
      <c r="D11" s="723" t="s">
        <v>139</v>
      </c>
      <c r="E11" s="727">
        <v>0.15</v>
      </c>
      <c r="F11" s="725" t="s">
        <v>219</v>
      </c>
      <c r="G11" s="729" t="s">
        <v>387</v>
      </c>
      <c r="H11" s="559" t="s">
        <v>361</v>
      </c>
      <c r="I11" s="559" t="s">
        <v>360</v>
      </c>
      <c r="J11" s="63" t="s">
        <v>415</v>
      </c>
      <c r="K11" s="64" t="s">
        <v>416</v>
      </c>
      <c r="L11" s="45">
        <v>1</v>
      </c>
      <c r="M11" s="10">
        <v>1</v>
      </c>
      <c r="N11" s="212">
        <f t="shared" si="0"/>
        <v>1</v>
      </c>
      <c r="O11" s="87">
        <v>15000000</v>
      </c>
      <c r="P11" s="87">
        <v>14933315</v>
      </c>
      <c r="Q11" s="213">
        <f t="shared" si="1"/>
        <v>0.99555433333333332</v>
      </c>
      <c r="R11" s="691" t="s">
        <v>584</v>
      </c>
      <c r="S11" s="65">
        <v>1</v>
      </c>
      <c r="T11" s="66">
        <v>1</v>
      </c>
      <c r="U11" s="106">
        <f t="shared" si="2"/>
        <v>1</v>
      </c>
      <c r="V11" s="104">
        <v>33487387</v>
      </c>
      <c r="W11" s="67">
        <v>32310000</v>
      </c>
      <c r="X11" s="144">
        <f t="shared" si="3"/>
        <v>0.96484088173257587</v>
      </c>
      <c r="Y11" s="128" t="s">
        <v>557</v>
      </c>
      <c r="Z11" s="65">
        <v>1</v>
      </c>
      <c r="AA11" s="66">
        <v>1</v>
      </c>
      <c r="AB11" s="117">
        <f t="shared" si="4"/>
        <v>1</v>
      </c>
      <c r="AC11" s="186">
        <v>53655000</v>
      </c>
      <c r="AD11" s="187">
        <v>23080000</v>
      </c>
      <c r="AE11" s="201">
        <f t="shared" si="5"/>
        <v>0.43015562389339296</v>
      </c>
      <c r="AF11" s="128" t="s">
        <v>558</v>
      </c>
      <c r="AG11" s="65">
        <v>1</v>
      </c>
      <c r="AH11" s="66">
        <v>0.5</v>
      </c>
      <c r="AI11" s="117">
        <f t="shared" si="6"/>
        <v>0.5</v>
      </c>
      <c r="AJ11" s="186">
        <v>53655000</v>
      </c>
      <c r="AK11" s="187">
        <v>34620000</v>
      </c>
      <c r="AL11" s="201">
        <f t="shared" si="7"/>
        <v>0.64523343584008941</v>
      </c>
      <c r="AM11" s="128" t="s">
        <v>653</v>
      </c>
      <c r="AN11" s="505">
        <v>1</v>
      </c>
      <c r="AO11" s="506">
        <v>1</v>
      </c>
      <c r="AP11" s="117">
        <f t="shared" si="8"/>
        <v>1</v>
      </c>
      <c r="AQ11" s="517">
        <v>53655000</v>
      </c>
      <c r="AR11" s="518">
        <v>53647750.109999999</v>
      </c>
      <c r="AS11" s="201">
        <f t="shared" si="9"/>
        <v>0.99986487950796754</v>
      </c>
      <c r="AT11" s="128" t="s">
        <v>761</v>
      </c>
    </row>
    <row r="12" spans="1:46" ht="118.5" customHeight="1" x14ac:dyDescent="0.2">
      <c r="A12" s="730"/>
      <c r="B12" s="724"/>
      <c r="C12" s="724"/>
      <c r="D12" s="724"/>
      <c r="E12" s="728"/>
      <c r="F12" s="726"/>
      <c r="G12" s="730"/>
      <c r="H12" s="560"/>
      <c r="I12" s="560"/>
      <c r="J12" s="63" t="s">
        <v>417</v>
      </c>
      <c r="K12" s="64" t="s">
        <v>418</v>
      </c>
      <c r="L12" s="45">
        <v>12</v>
      </c>
      <c r="M12" s="10">
        <v>12</v>
      </c>
      <c r="N12" s="212">
        <f t="shared" si="0"/>
        <v>1</v>
      </c>
      <c r="O12" s="87">
        <v>35000000</v>
      </c>
      <c r="P12" s="87">
        <v>35000000</v>
      </c>
      <c r="Q12" s="213">
        <f t="shared" si="1"/>
        <v>1</v>
      </c>
      <c r="R12" s="692"/>
      <c r="S12" s="65">
        <v>12</v>
      </c>
      <c r="T12" s="66">
        <v>12</v>
      </c>
      <c r="U12" s="106">
        <f t="shared" si="2"/>
        <v>1</v>
      </c>
      <c r="V12" s="104">
        <v>44755000</v>
      </c>
      <c r="W12" s="67">
        <v>44755000</v>
      </c>
      <c r="X12" s="144">
        <f t="shared" si="3"/>
        <v>1</v>
      </c>
      <c r="Y12" s="128" t="s">
        <v>559</v>
      </c>
      <c r="Z12" s="65">
        <v>12</v>
      </c>
      <c r="AA12" s="66">
        <v>4</v>
      </c>
      <c r="AB12" s="117">
        <f t="shared" si="4"/>
        <v>0.33333333333333331</v>
      </c>
      <c r="AC12" s="186">
        <v>51675000</v>
      </c>
      <c r="AD12" s="187">
        <v>27860000</v>
      </c>
      <c r="AE12" s="201">
        <f t="shared" si="5"/>
        <v>0.5391388485728108</v>
      </c>
      <c r="AF12" s="128" t="s">
        <v>475</v>
      </c>
      <c r="AG12" s="65">
        <v>12</v>
      </c>
      <c r="AH12" s="66">
        <v>7</v>
      </c>
      <c r="AI12" s="117">
        <f t="shared" si="6"/>
        <v>0.58333333333333337</v>
      </c>
      <c r="AJ12" s="186">
        <v>51675000</v>
      </c>
      <c r="AK12" s="187">
        <v>39565000</v>
      </c>
      <c r="AL12" s="201">
        <f t="shared" si="7"/>
        <v>0.76565070149975811</v>
      </c>
      <c r="AM12" s="128" t="s">
        <v>654</v>
      </c>
      <c r="AN12" s="505">
        <v>12</v>
      </c>
      <c r="AO12" s="506">
        <v>12</v>
      </c>
      <c r="AP12" s="117">
        <f t="shared" si="8"/>
        <v>1</v>
      </c>
      <c r="AQ12" s="517">
        <v>51675000</v>
      </c>
      <c r="AR12" s="518">
        <v>46537083.5</v>
      </c>
      <c r="AS12" s="201">
        <f t="shared" si="9"/>
        <v>0.90057249153362362</v>
      </c>
      <c r="AT12" s="128" t="s">
        <v>762</v>
      </c>
    </row>
    <row r="13" spans="1:46" ht="54" customHeight="1" x14ac:dyDescent="0.2">
      <c r="A13" s="718" t="s">
        <v>220</v>
      </c>
      <c r="B13" s="720" t="s">
        <v>549</v>
      </c>
      <c r="C13" s="720" t="s">
        <v>23</v>
      </c>
      <c r="D13" s="30" t="s">
        <v>137</v>
      </c>
      <c r="E13" s="101" t="s">
        <v>41</v>
      </c>
      <c r="F13" s="29">
        <v>0.7</v>
      </c>
      <c r="G13" s="729" t="s">
        <v>387</v>
      </c>
      <c r="H13" s="559" t="s">
        <v>361</v>
      </c>
      <c r="I13" s="559" t="s">
        <v>421</v>
      </c>
      <c r="J13" s="559" t="s">
        <v>420</v>
      </c>
      <c r="K13" s="697" t="s">
        <v>419</v>
      </c>
      <c r="L13" s="583">
        <v>6</v>
      </c>
      <c r="M13" s="561">
        <v>2</v>
      </c>
      <c r="N13" s="735">
        <f t="shared" si="0"/>
        <v>0.33333333333333331</v>
      </c>
      <c r="O13" s="695">
        <v>22138800</v>
      </c>
      <c r="P13" s="695">
        <v>22138800</v>
      </c>
      <c r="Q13" s="708">
        <f t="shared" si="1"/>
        <v>1</v>
      </c>
      <c r="R13" s="691" t="s">
        <v>508</v>
      </c>
      <c r="S13" s="661">
        <v>6</v>
      </c>
      <c r="T13" s="663">
        <v>6</v>
      </c>
      <c r="U13" s="708">
        <f t="shared" si="2"/>
        <v>1</v>
      </c>
      <c r="V13" s="714">
        <v>18000000</v>
      </c>
      <c r="W13" s="711">
        <v>18000000</v>
      </c>
      <c r="X13" s="708">
        <f t="shared" si="3"/>
        <v>1</v>
      </c>
      <c r="Y13" s="671" t="s">
        <v>560</v>
      </c>
      <c r="Z13" s="661">
        <v>6</v>
      </c>
      <c r="AA13" s="663">
        <v>2</v>
      </c>
      <c r="AB13" s="665">
        <f t="shared" si="4"/>
        <v>0.33333333333333331</v>
      </c>
      <c r="AC13" s="683">
        <v>27558000</v>
      </c>
      <c r="AD13" s="685">
        <v>11540000</v>
      </c>
      <c r="AE13" s="687">
        <f t="shared" si="5"/>
        <v>0.41875317512156179</v>
      </c>
      <c r="AF13" s="671" t="s">
        <v>561</v>
      </c>
      <c r="AG13" s="661">
        <v>6</v>
      </c>
      <c r="AH13" s="663">
        <v>5</v>
      </c>
      <c r="AI13" s="665">
        <f t="shared" si="6"/>
        <v>0.83333333333333337</v>
      </c>
      <c r="AJ13" s="683">
        <v>27558000</v>
      </c>
      <c r="AK13" s="685">
        <v>17310000</v>
      </c>
      <c r="AL13" s="687">
        <f t="shared" si="7"/>
        <v>0.62812976268234266</v>
      </c>
      <c r="AM13" s="671" t="s">
        <v>655</v>
      </c>
      <c r="AN13" s="753">
        <v>6</v>
      </c>
      <c r="AO13" s="755">
        <v>5</v>
      </c>
      <c r="AP13" s="665">
        <f t="shared" si="8"/>
        <v>0.83333333333333337</v>
      </c>
      <c r="AQ13" s="757">
        <v>27558000</v>
      </c>
      <c r="AR13" s="759">
        <v>27558000</v>
      </c>
      <c r="AS13" s="687">
        <f t="shared" si="9"/>
        <v>1</v>
      </c>
      <c r="AT13" s="671" t="s">
        <v>717</v>
      </c>
    </row>
    <row r="14" spans="1:46" ht="200.25" customHeight="1" x14ac:dyDescent="0.2">
      <c r="A14" s="718"/>
      <c r="B14" s="720"/>
      <c r="C14" s="720"/>
      <c r="D14" s="30" t="s">
        <v>138</v>
      </c>
      <c r="E14" s="101" t="s">
        <v>41</v>
      </c>
      <c r="F14" s="29">
        <v>0.3</v>
      </c>
      <c r="G14" s="730"/>
      <c r="H14" s="560"/>
      <c r="I14" s="560"/>
      <c r="J14" s="560"/>
      <c r="K14" s="698"/>
      <c r="L14" s="585"/>
      <c r="M14" s="563"/>
      <c r="N14" s="736"/>
      <c r="O14" s="696"/>
      <c r="P14" s="696"/>
      <c r="Q14" s="710"/>
      <c r="R14" s="692"/>
      <c r="S14" s="662"/>
      <c r="T14" s="664"/>
      <c r="U14" s="710"/>
      <c r="V14" s="716"/>
      <c r="W14" s="713"/>
      <c r="X14" s="710"/>
      <c r="Y14" s="734"/>
      <c r="Z14" s="662"/>
      <c r="AA14" s="664"/>
      <c r="AB14" s="666"/>
      <c r="AC14" s="684"/>
      <c r="AD14" s="686"/>
      <c r="AE14" s="688"/>
      <c r="AF14" s="672"/>
      <c r="AG14" s="662"/>
      <c r="AH14" s="664"/>
      <c r="AI14" s="666"/>
      <c r="AJ14" s="684"/>
      <c r="AK14" s="686"/>
      <c r="AL14" s="688"/>
      <c r="AM14" s="672"/>
      <c r="AN14" s="754"/>
      <c r="AO14" s="756"/>
      <c r="AP14" s="666"/>
      <c r="AQ14" s="758"/>
      <c r="AR14" s="760"/>
      <c r="AS14" s="688"/>
      <c r="AT14" s="672"/>
    </row>
    <row r="15" spans="1:46" ht="101.25" customHeight="1" x14ac:dyDescent="0.2">
      <c r="A15" s="97" t="s">
        <v>220</v>
      </c>
      <c r="B15" s="30" t="s">
        <v>549</v>
      </c>
      <c r="C15" s="30" t="s">
        <v>562</v>
      </c>
      <c r="D15" s="30" t="s">
        <v>144</v>
      </c>
      <c r="E15" s="24">
        <v>7.5999999999999998E-2</v>
      </c>
      <c r="F15" s="26" t="s">
        <v>145</v>
      </c>
      <c r="G15" s="230" t="s">
        <v>387</v>
      </c>
      <c r="H15" s="70" t="s">
        <v>361</v>
      </c>
      <c r="I15" s="70" t="s">
        <v>424</v>
      </c>
      <c r="J15" s="70" t="s">
        <v>422</v>
      </c>
      <c r="K15" s="71" t="s">
        <v>423</v>
      </c>
      <c r="L15" s="45">
        <v>75</v>
      </c>
      <c r="M15" s="10">
        <v>75</v>
      </c>
      <c r="N15" s="212">
        <f>+M15/L15</f>
        <v>1</v>
      </c>
      <c r="O15" s="87">
        <v>40000000</v>
      </c>
      <c r="P15" s="87">
        <v>15424999</v>
      </c>
      <c r="Q15" s="213">
        <f>+P15/O15</f>
        <v>0.38562497499999998</v>
      </c>
      <c r="R15" s="163" t="s">
        <v>507</v>
      </c>
      <c r="S15" s="65">
        <v>100</v>
      </c>
      <c r="T15" s="66">
        <v>100</v>
      </c>
      <c r="U15" s="105">
        <f>+T15/S15</f>
        <v>1</v>
      </c>
      <c r="V15" s="104">
        <v>325000000</v>
      </c>
      <c r="W15" s="67">
        <v>324995000</v>
      </c>
      <c r="X15" s="144">
        <f>+W15/V15</f>
        <v>0.99998461538461536</v>
      </c>
      <c r="Y15" s="128" t="s">
        <v>563</v>
      </c>
      <c r="Z15" s="65">
        <v>70</v>
      </c>
      <c r="AA15" s="66">
        <v>27</v>
      </c>
      <c r="AB15" s="117">
        <f>+AA15/Z15</f>
        <v>0.38571428571428573</v>
      </c>
      <c r="AC15" s="182">
        <v>75000000</v>
      </c>
      <c r="AD15" s="183">
        <v>20400000</v>
      </c>
      <c r="AE15" s="201">
        <f>+AD15/AC15</f>
        <v>0.27200000000000002</v>
      </c>
      <c r="AF15" s="128" t="s">
        <v>476</v>
      </c>
      <c r="AG15" s="65">
        <v>70</v>
      </c>
      <c r="AH15" s="66">
        <v>39</v>
      </c>
      <c r="AI15" s="117">
        <f>+AH15/AG15</f>
        <v>0.55714285714285716</v>
      </c>
      <c r="AJ15" s="182">
        <v>75000000</v>
      </c>
      <c r="AK15" s="183">
        <v>30600000</v>
      </c>
      <c r="AL15" s="201">
        <f>+AK15/AJ15</f>
        <v>0.40799999999999997</v>
      </c>
      <c r="AM15" s="128" t="s">
        <v>656</v>
      </c>
      <c r="AN15" s="505">
        <v>70</v>
      </c>
      <c r="AO15" s="506">
        <v>70</v>
      </c>
      <c r="AP15" s="117">
        <f>+AO15/AN15</f>
        <v>1</v>
      </c>
      <c r="AQ15" s="519">
        <v>50795000</v>
      </c>
      <c r="AR15" s="520">
        <v>45168500</v>
      </c>
      <c r="AS15" s="201">
        <f>+AR15/AQ15</f>
        <v>0.88923122354562456</v>
      </c>
      <c r="AT15" s="128" t="s">
        <v>763</v>
      </c>
    </row>
    <row r="16" spans="1:46" ht="63.75" x14ac:dyDescent="0.2">
      <c r="A16" s="97" t="s">
        <v>220</v>
      </c>
      <c r="B16" s="30" t="s">
        <v>207</v>
      </c>
      <c r="C16" s="30" t="s">
        <v>564</v>
      </c>
      <c r="D16" s="30" t="s">
        <v>133</v>
      </c>
      <c r="E16" s="10">
        <v>27.7</v>
      </c>
      <c r="F16" s="26" t="s">
        <v>134</v>
      </c>
      <c r="G16" s="228" t="s">
        <v>530</v>
      </c>
      <c r="H16" s="223" t="s">
        <v>530</v>
      </c>
      <c r="I16" s="223" t="s">
        <v>530</v>
      </c>
      <c r="J16" s="223" t="s">
        <v>530</v>
      </c>
      <c r="K16" s="224" t="s">
        <v>530</v>
      </c>
      <c r="L16" s="45"/>
      <c r="M16" s="10"/>
      <c r="N16" s="212"/>
      <c r="O16" s="87"/>
      <c r="P16" s="87"/>
      <c r="Q16" s="213"/>
      <c r="R16" s="163"/>
      <c r="S16" s="65"/>
      <c r="T16" s="66"/>
      <c r="U16" s="105"/>
      <c r="V16" s="104"/>
      <c r="W16" s="67"/>
      <c r="X16" s="144"/>
      <c r="Y16" s="128"/>
      <c r="Z16" s="113"/>
      <c r="AA16" s="86"/>
      <c r="AB16" s="117"/>
      <c r="AC16" s="182"/>
      <c r="AD16" s="183"/>
      <c r="AE16" s="201"/>
      <c r="AF16" s="128"/>
      <c r="AG16" s="113"/>
      <c r="AH16" s="86"/>
      <c r="AI16" s="117"/>
      <c r="AJ16" s="182"/>
      <c r="AK16" s="183"/>
      <c r="AL16" s="201"/>
      <c r="AM16" s="128"/>
      <c r="AN16" s="505"/>
      <c r="AO16" s="506"/>
      <c r="AP16" s="117"/>
      <c r="AQ16" s="519"/>
      <c r="AR16" s="520"/>
      <c r="AS16" s="201"/>
      <c r="AT16" s="128"/>
    </row>
    <row r="17" spans="1:46" ht="357" customHeight="1" x14ac:dyDescent="0.2">
      <c r="A17" s="97" t="s">
        <v>220</v>
      </c>
      <c r="B17" s="30" t="s">
        <v>207</v>
      </c>
      <c r="C17" s="30" t="s">
        <v>135</v>
      </c>
      <c r="D17" s="30" t="s">
        <v>136</v>
      </c>
      <c r="E17" s="10" t="s">
        <v>565</v>
      </c>
      <c r="F17" s="25" t="s">
        <v>566</v>
      </c>
      <c r="G17" s="231" t="s">
        <v>393</v>
      </c>
      <c r="H17" s="63" t="s">
        <v>361</v>
      </c>
      <c r="I17" s="63" t="s">
        <v>421</v>
      </c>
      <c r="J17" s="63" t="s">
        <v>426</v>
      </c>
      <c r="K17" s="64" t="s">
        <v>425</v>
      </c>
      <c r="L17" s="45">
        <v>14</v>
      </c>
      <c r="M17" s="10">
        <v>15</v>
      </c>
      <c r="N17" s="210">
        <f>+M17/L17</f>
        <v>1.0714285714285714</v>
      </c>
      <c r="O17" s="87">
        <v>148013333</v>
      </c>
      <c r="P17" s="87">
        <v>148013333</v>
      </c>
      <c r="Q17" s="213">
        <f>+P17/O17</f>
        <v>1</v>
      </c>
      <c r="R17" s="163" t="s">
        <v>509</v>
      </c>
      <c r="S17" s="65">
        <v>14</v>
      </c>
      <c r="T17" s="66">
        <v>14</v>
      </c>
      <c r="U17" s="105">
        <f>+T17/S17</f>
        <v>1</v>
      </c>
      <c r="V17" s="104">
        <v>30000000</v>
      </c>
      <c r="W17" s="67">
        <v>22420000</v>
      </c>
      <c r="X17" s="144">
        <f>+W17/V17</f>
        <v>0.74733333333333329</v>
      </c>
      <c r="Y17" s="128" t="s">
        <v>427</v>
      </c>
      <c r="Z17" s="65">
        <v>14</v>
      </c>
      <c r="AA17" s="66">
        <v>2</v>
      </c>
      <c r="AB17" s="117">
        <f>+AA17/Z17</f>
        <v>0.14285714285714285</v>
      </c>
      <c r="AC17" s="182">
        <v>166236000</v>
      </c>
      <c r="AD17" s="183">
        <v>36280000</v>
      </c>
      <c r="AE17" s="201">
        <f>+AD17/AC17</f>
        <v>0.21824394234702471</v>
      </c>
      <c r="AF17" s="128" t="s">
        <v>567</v>
      </c>
      <c r="AG17" s="65">
        <v>14</v>
      </c>
      <c r="AH17" s="66">
        <v>4</v>
      </c>
      <c r="AI17" s="117">
        <f>+AH17/AG17</f>
        <v>0.2857142857142857</v>
      </c>
      <c r="AJ17" s="182">
        <v>291236000</v>
      </c>
      <c r="AK17" s="183">
        <v>54420000</v>
      </c>
      <c r="AL17" s="201">
        <f>+AK17/AJ17</f>
        <v>0.18685876746006674</v>
      </c>
      <c r="AM17" s="128" t="s">
        <v>657</v>
      </c>
      <c r="AN17" s="505">
        <v>14</v>
      </c>
      <c r="AO17" s="506">
        <v>14</v>
      </c>
      <c r="AP17" s="117">
        <f>+AO17/AN17</f>
        <v>1</v>
      </c>
      <c r="AQ17" s="519">
        <v>361919168</v>
      </c>
      <c r="AR17" s="520">
        <v>346311182</v>
      </c>
      <c r="AS17" s="201">
        <f>+AR17/AQ17</f>
        <v>0.95687438693493021</v>
      </c>
      <c r="AT17" s="128" t="s">
        <v>764</v>
      </c>
    </row>
    <row r="18" spans="1:46" ht="25.5" x14ac:dyDescent="0.2">
      <c r="A18" s="718" t="s">
        <v>220</v>
      </c>
      <c r="B18" s="720" t="s">
        <v>207</v>
      </c>
      <c r="C18" s="720" t="s">
        <v>568</v>
      </c>
      <c r="D18" s="30" t="s">
        <v>108</v>
      </c>
      <c r="E18" s="28" t="s">
        <v>109</v>
      </c>
      <c r="F18" s="25" t="s">
        <v>107</v>
      </c>
      <c r="G18" s="749" t="s">
        <v>527</v>
      </c>
      <c r="H18" s="606"/>
      <c r="I18" s="606"/>
      <c r="J18" s="606"/>
      <c r="K18" s="607"/>
      <c r="L18" s="45"/>
      <c r="M18" s="10"/>
      <c r="N18" s="210"/>
      <c r="O18" s="87"/>
      <c r="P18" s="87"/>
      <c r="Q18" s="211"/>
      <c r="R18" s="110"/>
      <c r="S18" s="65"/>
      <c r="T18" s="66"/>
      <c r="U18" s="106"/>
      <c r="V18" s="104"/>
      <c r="W18" s="67"/>
      <c r="X18" s="144"/>
      <c r="Y18" s="128"/>
      <c r="Z18" s="65"/>
      <c r="AA18" s="66"/>
      <c r="AB18" s="195"/>
      <c r="AC18" s="182"/>
      <c r="AD18" s="183"/>
      <c r="AE18" s="202"/>
      <c r="AF18" s="128"/>
      <c r="AG18" s="65"/>
      <c r="AH18" s="66"/>
      <c r="AI18" s="195"/>
      <c r="AJ18" s="182"/>
      <c r="AK18" s="183"/>
      <c r="AL18" s="202"/>
      <c r="AM18" s="128"/>
      <c r="AN18" s="505"/>
      <c r="AO18" s="506"/>
      <c r="AP18" s="195"/>
      <c r="AQ18" s="519"/>
      <c r="AR18" s="520"/>
      <c r="AS18" s="202"/>
      <c r="AT18" s="128"/>
    </row>
    <row r="19" spans="1:46" ht="38.25" x14ac:dyDescent="0.2">
      <c r="A19" s="718"/>
      <c r="B19" s="720"/>
      <c r="C19" s="720"/>
      <c r="D19" s="30" t="s">
        <v>110</v>
      </c>
      <c r="E19" s="24">
        <v>1.0999999999999999E-2</v>
      </c>
      <c r="F19" s="26" t="e">
        <f xml:space="preserve"> o &gt;10%</f>
        <v>#NAME?</v>
      </c>
      <c r="G19" s="750"/>
      <c r="H19" s="751"/>
      <c r="I19" s="751"/>
      <c r="J19" s="751"/>
      <c r="K19" s="752"/>
      <c r="L19" s="45"/>
      <c r="M19" s="10"/>
      <c r="N19" s="210"/>
      <c r="O19" s="87"/>
      <c r="P19" s="87"/>
      <c r="Q19" s="211"/>
      <c r="R19" s="110"/>
      <c r="S19" s="65"/>
      <c r="T19" s="66"/>
      <c r="U19" s="106"/>
      <c r="V19" s="104"/>
      <c r="W19" s="67"/>
      <c r="X19" s="144"/>
      <c r="Y19" s="128"/>
      <c r="Z19" s="65"/>
      <c r="AA19" s="66"/>
      <c r="AB19" s="195"/>
      <c r="AC19" s="182"/>
      <c r="AD19" s="183"/>
      <c r="AE19" s="202"/>
      <c r="AF19" s="128"/>
      <c r="AG19" s="65"/>
      <c r="AH19" s="66"/>
      <c r="AI19" s="195"/>
      <c r="AJ19" s="182"/>
      <c r="AK19" s="183"/>
      <c r="AL19" s="202"/>
      <c r="AM19" s="128"/>
      <c r="AN19" s="505"/>
      <c r="AO19" s="506"/>
      <c r="AP19" s="195"/>
      <c r="AQ19" s="519"/>
      <c r="AR19" s="520"/>
      <c r="AS19" s="202"/>
      <c r="AT19" s="128"/>
    </row>
    <row r="20" spans="1:46" ht="154.5" customHeight="1" x14ac:dyDescent="0.2">
      <c r="A20" s="97" t="s">
        <v>220</v>
      </c>
      <c r="B20" s="30" t="s">
        <v>210</v>
      </c>
      <c r="C20" s="30" t="s">
        <v>6</v>
      </c>
      <c r="D20" s="30" t="s">
        <v>111</v>
      </c>
      <c r="E20" s="28" t="s">
        <v>41</v>
      </c>
      <c r="F20" s="29">
        <v>0.6</v>
      </c>
      <c r="G20" s="231" t="s">
        <v>393</v>
      </c>
      <c r="H20" s="63" t="s">
        <v>361</v>
      </c>
      <c r="I20" s="63" t="s">
        <v>421</v>
      </c>
      <c r="J20" s="63" t="s">
        <v>415</v>
      </c>
      <c r="K20" s="64" t="s">
        <v>428</v>
      </c>
      <c r="L20" s="45">
        <v>0.3</v>
      </c>
      <c r="M20" s="10">
        <v>0.3</v>
      </c>
      <c r="N20" s="210">
        <f>+M20/L20</f>
        <v>1</v>
      </c>
      <c r="O20" s="87">
        <v>47586667</v>
      </c>
      <c r="P20" s="87">
        <v>19400000</v>
      </c>
      <c r="Q20" s="211">
        <f>+P20/O20</f>
        <v>0.4076772176542644</v>
      </c>
      <c r="R20" s="110" t="s">
        <v>585</v>
      </c>
      <c r="S20" s="65">
        <v>0.7</v>
      </c>
      <c r="T20" s="66">
        <v>0.7</v>
      </c>
      <c r="U20" s="106">
        <f>+T20/S20</f>
        <v>1</v>
      </c>
      <c r="V20" s="104">
        <v>18000000</v>
      </c>
      <c r="W20" s="67">
        <v>18000000</v>
      </c>
      <c r="X20" s="144">
        <f>+W20/V20</f>
        <v>1</v>
      </c>
      <c r="Y20" s="128" t="s">
        <v>569</v>
      </c>
      <c r="Z20" s="65">
        <v>0</v>
      </c>
      <c r="AA20" s="66">
        <v>0</v>
      </c>
      <c r="AB20" s="195">
        <v>0</v>
      </c>
      <c r="AC20" s="182">
        <v>0</v>
      </c>
      <c r="AD20" s="183">
        <v>0</v>
      </c>
      <c r="AE20" s="202">
        <v>0</v>
      </c>
      <c r="AF20" s="128"/>
      <c r="AG20" s="65"/>
      <c r="AH20" s="66"/>
      <c r="AI20" s="195"/>
      <c r="AJ20" s="182"/>
      <c r="AK20" s="183"/>
      <c r="AL20" s="202"/>
      <c r="AM20" s="128" t="s">
        <v>658</v>
      </c>
      <c r="AN20" s="505">
        <v>2</v>
      </c>
      <c r="AO20" s="506">
        <v>2</v>
      </c>
      <c r="AP20" s="195">
        <f>AO20/AN20</f>
        <v>1</v>
      </c>
      <c r="AQ20" s="519">
        <v>94000000</v>
      </c>
      <c r="AR20" s="520">
        <v>91872500</v>
      </c>
      <c r="AS20" s="202">
        <f>AR20/AQ20</f>
        <v>0.97736702127659569</v>
      </c>
      <c r="AT20" s="128" t="s">
        <v>775</v>
      </c>
    </row>
    <row r="21" spans="1:46" ht="64.5" customHeight="1" x14ac:dyDescent="0.2">
      <c r="A21" s="718" t="s">
        <v>220</v>
      </c>
      <c r="B21" s="720" t="s">
        <v>210</v>
      </c>
      <c r="C21" s="720" t="s">
        <v>156</v>
      </c>
      <c r="D21" s="30" t="s">
        <v>146</v>
      </c>
      <c r="E21" s="10" t="s">
        <v>41</v>
      </c>
      <c r="F21" s="29" t="s">
        <v>147</v>
      </c>
      <c r="G21" s="704" t="s">
        <v>393</v>
      </c>
      <c r="H21" s="559" t="s">
        <v>361</v>
      </c>
      <c r="I21" s="559" t="s">
        <v>421</v>
      </c>
      <c r="J21" s="559" t="s">
        <v>430</v>
      </c>
      <c r="K21" s="697" t="s">
        <v>429</v>
      </c>
      <c r="L21" s="583">
        <v>1</v>
      </c>
      <c r="M21" s="561">
        <v>1</v>
      </c>
      <c r="N21" s="689">
        <f>+M21/L21</f>
        <v>1</v>
      </c>
      <c r="O21" s="695">
        <v>933596635.85000002</v>
      </c>
      <c r="P21" s="695">
        <v>283654552</v>
      </c>
      <c r="Q21" s="693">
        <f>+P21/O21</f>
        <v>0.30382987803051004</v>
      </c>
      <c r="R21" s="691" t="s">
        <v>586</v>
      </c>
      <c r="S21" s="661">
        <v>1</v>
      </c>
      <c r="T21" s="663">
        <v>1</v>
      </c>
      <c r="U21" s="693">
        <f>+T21/S21</f>
        <v>1</v>
      </c>
      <c r="V21" s="714">
        <v>1260231673.6099999</v>
      </c>
      <c r="W21" s="711">
        <v>659325228.50999999</v>
      </c>
      <c r="X21" s="708">
        <f>+W21/V21</f>
        <v>0.52317779525515984</v>
      </c>
      <c r="Y21" s="746" t="s">
        <v>587</v>
      </c>
      <c r="Z21" s="661">
        <v>1</v>
      </c>
      <c r="AA21" s="663">
        <v>0.25</v>
      </c>
      <c r="AB21" s="679">
        <f>+AA21/Z21</f>
        <v>0.25</v>
      </c>
      <c r="AC21" s="667">
        <v>1466495735.1099999</v>
      </c>
      <c r="AD21" s="669">
        <v>759166844</v>
      </c>
      <c r="AE21" s="679">
        <f>+AD21/AC21</f>
        <v>0.51767408920766889</v>
      </c>
      <c r="AF21" s="671" t="s">
        <v>570</v>
      </c>
      <c r="AG21" s="661">
        <v>1</v>
      </c>
      <c r="AH21" s="663">
        <v>0.5</v>
      </c>
      <c r="AI21" s="679">
        <f>+AH21/AG21</f>
        <v>0.5</v>
      </c>
      <c r="AJ21" s="667">
        <v>2066495735.1099999</v>
      </c>
      <c r="AK21" s="669">
        <v>1183906844</v>
      </c>
      <c r="AL21" s="679">
        <f>+AK21/AJ21</f>
        <v>0.57290553466203042</v>
      </c>
      <c r="AM21" s="671" t="s">
        <v>659</v>
      </c>
      <c r="AN21" s="753">
        <v>1</v>
      </c>
      <c r="AO21" s="755">
        <v>1</v>
      </c>
      <c r="AP21" s="679">
        <f>+AO21/AN21</f>
        <v>1</v>
      </c>
      <c r="AQ21" s="763">
        <v>1511034344.1099999</v>
      </c>
      <c r="AR21" s="766">
        <v>1240754039.95</v>
      </c>
      <c r="AS21" s="679">
        <f>+AR21/AQ21</f>
        <v>0.82112894705964135</v>
      </c>
      <c r="AT21" s="671" t="s">
        <v>765</v>
      </c>
    </row>
    <row r="22" spans="1:46" ht="64.5" customHeight="1" x14ac:dyDescent="0.2">
      <c r="A22" s="718"/>
      <c r="B22" s="720"/>
      <c r="C22" s="720"/>
      <c r="D22" s="30" t="s">
        <v>157</v>
      </c>
      <c r="E22" s="7">
        <v>2.2000000000000001E-3</v>
      </c>
      <c r="F22" s="26" t="s">
        <v>148</v>
      </c>
      <c r="G22" s="705"/>
      <c r="H22" s="703"/>
      <c r="I22" s="703"/>
      <c r="J22" s="703"/>
      <c r="K22" s="707"/>
      <c r="L22" s="584"/>
      <c r="M22" s="562"/>
      <c r="N22" s="702"/>
      <c r="O22" s="701"/>
      <c r="P22" s="701"/>
      <c r="Q22" s="700"/>
      <c r="R22" s="699"/>
      <c r="S22" s="673"/>
      <c r="T22" s="674"/>
      <c r="U22" s="700"/>
      <c r="V22" s="715"/>
      <c r="W22" s="712"/>
      <c r="X22" s="709"/>
      <c r="Y22" s="747"/>
      <c r="Z22" s="673"/>
      <c r="AA22" s="674"/>
      <c r="AB22" s="680"/>
      <c r="AC22" s="676"/>
      <c r="AD22" s="677"/>
      <c r="AE22" s="680"/>
      <c r="AF22" s="678"/>
      <c r="AG22" s="673"/>
      <c r="AH22" s="674"/>
      <c r="AI22" s="680"/>
      <c r="AJ22" s="676"/>
      <c r="AK22" s="677"/>
      <c r="AL22" s="680"/>
      <c r="AM22" s="678"/>
      <c r="AN22" s="761"/>
      <c r="AO22" s="762"/>
      <c r="AP22" s="680"/>
      <c r="AQ22" s="764"/>
      <c r="AR22" s="767"/>
      <c r="AS22" s="680"/>
      <c r="AT22" s="678"/>
    </row>
    <row r="23" spans="1:46" ht="64.5" customHeight="1" x14ac:dyDescent="0.2">
      <c r="A23" s="718"/>
      <c r="B23" s="720"/>
      <c r="C23" s="720"/>
      <c r="D23" s="30" t="s">
        <v>158</v>
      </c>
      <c r="E23" s="102">
        <v>233</v>
      </c>
      <c r="F23" s="26" t="s">
        <v>159</v>
      </c>
      <c r="G23" s="705"/>
      <c r="H23" s="703"/>
      <c r="I23" s="703"/>
      <c r="J23" s="703"/>
      <c r="K23" s="707"/>
      <c r="L23" s="584"/>
      <c r="M23" s="562"/>
      <c r="N23" s="702"/>
      <c r="O23" s="701"/>
      <c r="P23" s="701"/>
      <c r="Q23" s="700"/>
      <c r="R23" s="699"/>
      <c r="S23" s="673"/>
      <c r="T23" s="674"/>
      <c r="U23" s="700"/>
      <c r="V23" s="715"/>
      <c r="W23" s="712"/>
      <c r="X23" s="709"/>
      <c r="Y23" s="747"/>
      <c r="Z23" s="673"/>
      <c r="AA23" s="674"/>
      <c r="AB23" s="680"/>
      <c r="AC23" s="676"/>
      <c r="AD23" s="677"/>
      <c r="AE23" s="680"/>
      <c r="AF23" s="678"/>
      <c r="AG23" s="673"/>
      <c r="AH23" s="674"/>
      <c r="AI23" s="680"/>
      <c r="AJ23" s="676"/>
      <c r="AK23" s="677"/>
      <c r="AL23" s="680"/>
      <c r="AM23" s="678"/>
      <c r="AN23" s="761"/>
      <c r="AO23" s="762"/>
      <c r="AP23" s="680"/>
      <c r="AQ23" s="764"/>
      <c r="AR23" s="767"/>
      <c r="AS23" s="680"/>
      <c r="AT23" s="678"/>
    </row>
    <row r="24" spans="1:46" ht="64.5" customHeight="1" x14ac:dyDescent="0.2">
      <c r="A24" s="718"/>
      <c r="B24" s="720"/>
      <c r="C24" s="720"/>
      <c r="D24" s="30" t="s">
        <v>149</v>
      </c>
      <c r="E24" s="7" t="s">
        <v>150</v>
      </c>
      <c r="F24" s="25" t="s">
        <v>257</v>
      </c>
      <c r="G24" s="705"/>
      <c r="H24" s="703"/>
      <c r="I24" s="703"/>
      <c r="J24" s="703"/>
      <c r="K24" s="707"/>
      <c r="L24" s="584"/>
      <c r="M24" s="562"/>
      <c r="N24" s="702"/>
      <c r="O24" s="701"/>
      <c r="P24" s="701"/>
      <c r="Q24" s="700"/>
      <c r="R24" s="699"/>
      <c r="S24" s="673"/>
      <c r="T24" s="674"/>
      <c r="U24" s="700"/>
      <c r="V24" s="715"/>
      <c r="W24" s="712"/>
      <c r="X24" s="709"/>
      <c r="Y24" s="747"/>
      <c r="Z24" s="673"/>
      <c r="AA24" s="674"/>
      <c r="AB24" s="680"/>
      <c r="AC24" s="676"/>
      <c r="AD24" s="677"/>
      <c r="AE24" s="680"/>
      <c r="AF24" s="678"/>
      <c r="AG24" s="673"/>
      <c r="AH24" s="674"/>
      <c r="AI24" s="680"/>
      <c r="AJ24" s="676"/>
      <c r="AK24" s="677"/>
      <c r="AL24" s="680"/>
      <c r="AM24" s="678"/>
      <c r="AN24" s="761"/>
      <c r="AO24" s="762"/>
      <c r="AP24" s="680"/>
      <c r="AQ24" s="764"/>
      <c r="AR24" s="767"/>
      <c r="AS24" s="680"/>
      <c r="AT24" s="678"/>
    </row>
    <row r="25" spans="1:46" ht="64.5" customHeight="1" x14ac:dyDescent="0.2">
      <c r="A25" s="718" t="s">
        <v>220</v>
      </c>
      <c r="B25" s="720" t="s">
        <v>210</v>
      </c>
      <c r="C25" s="720" t="s">
        <v>155</v>
      </c>
      <c r="D25" s="30" t="s">
        <v>160</v>
      </c>
      <c r="E25" s="102">
        <v>1104</v>
      </c>
      <c r="F25" s="26" t="s">
        <v>161</v>
      </c>
      <c r="G25" s="705"/>
      <c r="H25" s="703"/>
      <c r="I25" s="703"/>
      <c r="J25" s="703"/>
      <c r="K25" s="707"/>
      <c r="L25" s="584"/>
      <c r="M25" s="562"/>
      <c r="N25" s="702"/>
      <c r="O25" s="701"/>
      <c r="P25" s="701"/>
      <c r="Q25" s="700"/>
      <c r="R25" s="699"/>
      <c r="S25" s="673"/>
      <c r="T25" s="674"/>
      <c r="U25" s="700"/>
      <c r="V25" s="715"/>
      <c r="W25" s="712"/>
      <c r="X25" s="709"/>
      <c r="Y25" s="747"/>
      <c r="Z25" s="673"/>
      <c r="AA25" s="674"/>
      <c r="AB25" s="680"/>
      <c r="AC25" s="676"/>
      <c r="AD25" s="677"/>
      <c r="AE25" s="680"/>
      <c r="AF25" s="678"/>
      <c r="AG25" s="673"/>
      <c r="AH25" s="674"/>
      <c r="AI25" s="680"/>
      <c r="AJ25" s="676"/>
      <c r="AK25" s="677"/>
      <c r="AL25" s="680"/>
      <c r="AM25" s="678"/>
      <c r="AN25" s="761"/>
      <c r="AO25" s="762"/>
      <c r="AP25" s="680"/>
      <c r="AQ25" s="764"/>
      <c r="AR25" s="767"/>
      <c r="AS25" s="680"/>
      <c r="AT25" s="678"/>
    </row>
    <row r="26" spans="1:46" ht="64.5" customHeight="1" x14ac:dyDescent="0.2">
      <c r="A26" s="718"/>
      <c r="B26" s="720"/>
      <c r="C26" s="720"/>
      <c r="D26" s="30" t="s">
        <v>151</v>
      </c>
      <c r="E26" s="101">
        <v>2.1000000000000001E-2</v>
      </c>
      <c r="F26" s="26" t="s">
        <v>152</v>
      </c>
      <c r="G26" s="705"/>
      <c r="H26" s="703"/>
      <c r="I26" s="703"/>
      <c r="J26" s="703"/>
      <c r="K26" s="707"/>
      <c r="L26" s="584"/>
      <c r="M26" s="562"/>
      <c r="N26" s="702"/>
      <c r="O26" s="701"/>
      <c r="P26" s="701"/>
      <c r="Q26" s="700"/>
      <c r="R26" s="699"/>
      <c r="S26" s="673"/>
      <c r="T26" s="674"/>
      <c r="U26" s="700"/>
      <c r="V26" s="715"/>
      <c r="W26" s="712"/>
      <c r="X26" s="709"/>
      <c r="Y26" s="747"/>
      <c r="Z26" s="673"/>
      <c r="AA26" s="674"/>
      <c r="AB26" s="680"/>
      <c r="AC26" s="676"/>
      <c r="AD26" s="677"/>
      <c r="AE26" s="680"/>
      <c r="AF26" s="678"/>
      <c r="AG26" s="673"/>
      <c r="AH26" s="674"/>
      <c r="AI26" s="680"/>
      <c r="AJ26" s="676"/>
      <c r="AK26" s="677"/>
      <c r="AL26" s="680"/>
      <c r="AM26" s="678"/>
      <c r="AN26" s="761"/>
      <c r="AO26" s="762"/>
      <c r="AP26" s="680"/>
      <c r="AQ26" s="764"/>
      <c r="AR26" s="767"/>
      <c r="AS26" s="680"/>
      <c r="AT26" s="678"/>
    </row>
    <row r="27" spans="1:46" ht="64.5" customHeight="1" x14ac:dyDescent="0.2">
      <c r="A27" s="718"/>
      <c r="B27" s="720"/>
      <c r="C27" s="720"/>
      <c r="D27" s="30" t="s">
        <v>153</v>
      </c>
      <c r="E27" s="7">
        <v>0.28199999999999997</v>
      </c>
      <c r="F27" s="26" t="s">
        <v>154</v>
      </c>
      <c r="G27" s="706"/>
      <c r="H27" s="560"/>
      <c r="I27" s="560"/>
      <c r="J27" s="560"/>
      <c r="K27" s="698"/>
      <c r="L27" s="585"/>
      <c r="M27" s="563"/>
      <c r="N27" s="690"/>
      <c r="O27" s="696"/>
      <c r="P27" s="696"/>
      <c r="Q27" s="694"/>
      <c r="R27" s="692"/>
      <c r="S27" s="662"/>
      <c r="T27" s="664"/>
      <c r="U27" s="694"/>
      <c r="V27" s="716"/>
      <c r="W27" s="713"/>
      <c r="X27" s="710"/>
      <c r="Y27" s="748"/>
      <c r="Z27" s="662"/>
      <c r="AA27" s="664"/>
      <c r="AB27" s="681"/>
      <c r="AC27" s="668"/>
      <c r="AD27" s="670"/>
      <c r="AE27" s="681"/>
      <c r="AF27" s="672"/>
      <c r="AG27" s="662"/>
      <c r="AH27" s="664"/>
      <c r="AI27" s="681"/>
      <c r="AJ27" s="668"/>
      <c r="AK27" s="670"/>
      <c r="AL27" s="681"/>
      <c r="AM27" s="672"/>
      <c r="AN27" s="754"/>
      <c r="AO27" s="756"/>
      <c r="AP27" s="681"/>
      <c r="AQ27" s="765"/>
      <c r="AR27" s="768"/>
      <c r="AS27" s="681"/>
      <c r="AT27" s="672"/>
    </row>
    <row r="28" spans="1:46" ht="409.5" x14ac:dyDescent="0.2">
      <c r="A28" s="97" t="s">
        <v>217</v>
      </c>
      <c r="B28" s="30" t="s">
        <v>212</v>
      </c>
      <c r="C28" s="30" t="s">
        <v>128</v>
      </c>
      <c r="D28" s="30" t="s">
        <v>129</v>
      </c>
      <c r="E28" s="10" t="s">
        <v>41</v>
      </c>
      <c r="F28" s="26" t="s">
        <v>130</v>
      </c>
      <c r="G28" s="646" t="s">
        <v>514</v>
      </c>
      <c r="H28" s="647"/>
      <c r="I28" s="647"/>
      <c r="J28" s="647"/>
      <c r="K28" s="648"/>
      <c r="L28" s="45" t="s">
        <v>571</v>
      </c>
      <c r="M28" s="10" t="s">
        <v>572</v>
      </c>
      <c r="N28" s="212">
        <v>1</v>
      </c>
      <c r="O28" s="87" t="s">
        <v>573</v>
      </c>
      <c r="P28" s="87"/>
      <c r="Q28" s="213">
        <v>1</v>
      </c>
      <c r="R28" s="163" t="s">
        <v>574</v>
      </c>
      <c r="S28" s="89" t="s">
        <v>541</v>
      </c>
      <c r="T28" s="81" t="s">
        <v>575</v>
      </c>
      <c r="U28" s="239"/>
      <c r="V28" s="104" t="s">
        <v>542</v>
      </c>
      <c r="W28" s="67"/>
      <c r="X28" s="242"/>
      <c r="Y28" s="128" t="s">
        <v>574</v>
      </c>
      <c r="Z28" s="65"/>
      <c r="AA28" s="66"/>
      <c r="AB28" s="117"/>
      <c r="AC28" s="182"/>
      <c r="AD28" s="183"/>
      <c r="AE28" s="201"/>
      <c r="AF28" s="128"/>
      <c r="AG28" s="65"/>
      <c r="AH28" s="66"/>
      <c r="AI28" s="117"/>
      <c r="AJ28" s="182"/>
      <c r="AK28" s="183"/>
      <c r="AL28" s="201"/>
      <c r="AM28" s="128"/>
      <c r="AN28" s="505"/>
      <c r="AO28" s="506"/>
      <c r="AP28" s="117"/>
      <c r="AQ28" s="519"/>
      <c r="AR28" s="520"/>
      <c r="AS28" s="201"/>
      <c r="AT28" s="128"/>
    </row>
    <row r="29" spans="1:46" ht="76.5" x14ac:dyDescent="0.2">
      <c r="A29" s="718" t="s">
        <v>217</v>
      </c>
      <c r="B29" s="720" t="s">
        <v>212</v>
      </c>
      <c r="C29" s="720" t="s">
        <v>25</v>
      </c>
      <c r="D29" s="30" t="s">
        <v>171</v>
      </c>
      <c r="E29" s="10">
        <v>7</v>
      </c>
      <c r="F29" s="26" t="s">
        <v>258</v>
      </c>
      <c r="G29" s="737" t="s">
        <v>515</v>
      </c>
      <c r="H29" s="738"/>
      <c r="I29" s="738"/>
      <c r="J29" s="738"/>
      <c r="K29" s="739"/>
      <c r="L29" s="45">
        <v>0</v>
      </c>
      <c r="M29" s="10">
        <v>0</v>
      </c>
      <c r="N29" s="212">
        <v>0</v>
      </c>
      <c r="O29" s="87">
        <v>0</v>
      </c>
      <c r="P29" s="87">
        <v>0</v>
      </c>
      <c r="Q29" s="213">
        <v>0</v>
      </c>
      <c r="R29" s="163" t="s">
        <v>531</v>
      </c>
      <c r="S29" s="89">
        <v>0</v>
      </c>
      <c r="T29" s="81">
        <v>0</v>
      </c>
      <c r="U29" s="239">
        <v>0</v>
      </c>
      <c r="V29" s="104">
        <v>0</v>
      </c>
      <c r="W29" s="67">
        <v>0</v>
      </c>
      <c r="X29" s="242">
        <v>0</v>
      </c>
      <c r="Y29" s="128" t="s">
        <v>590</v>
      </c>
      <c r="Z29" s="65"/>
      <c r="AA29" s="66"/>
      <c r="AB29" s="117"/>
      <c r="AC29" s="182"/>
      <c r="AD29" s="183"/>
      <c r="AE29" s="201"/>
      <c r="AF29" s="128"/>
      <c r="AG29" s="65"/>
      <c r="AH29" s="66"/>
      <c r="AI29" s="117"/>
      <c r="AJ29" s="182"/>
      <c r="AK29" s="183"/>
      <c r="AL29" s="201"/>
      <c r="AM29" s="128"/>
      <c r="AN29" s="505"/>
      <c r="AO29" s="506"/>
      <c r="AP29" s="117"/>
      <c r="AQ29" s="519"/>
      <c r="AR29" s="520"/>
      <c r="AS29" s="201"/>
      <c r="AT29" s="128"/>
    </row>
    <row r="30" spans="1:46" ht="102" x14ac:dyDescent="0.2">
      <c r="A30" s="718"/>
      <c r="B30" s="720"/>
      <c r="C30" s="720"/>
      <c r="D30" s="30" t="s">
        <v>172</v>
      </c>
      <c r="E30" s="10" t="s">
        <v>41</v>
      </c>
      <c r="F30" s="26" t="s">
        <v>173</v>
      </c>
      <c r="G30" s="740"/>
      <c r="H30" s="741"/>
      <c r="I30" s="741"/>
      <c r="J30" s="741"/>
      <c r="K30" s="742"/>
      <c r="L30" s="45" t="s">
        <v>532</v>
      </c>
      <c r="M30" s="10">
        <v>2800</v>
      </c>
      <c r="N30" s="210">
        <v>28</v>
      </c>
      <c r="O30" s="87" t="s">
        <v>532</v>
      </c>
      <c r="P30" s="87">
        <v>0</v>
      </c>
      <c r="Q30" s="213">
        <v>0</v>
      </c>
      <c r="R30" s="163" t="s">
        <v>533</v>
      </c>
      <c r="S30" s="89" t="s">
        <v>591</v>
      </c>
      <c r="T30" s="81">
        <v>150</v>
      </c>
      <c r="U30" s="243">
        <v>1.5</v>
      </c>
      <c r="V30" s="104" t="s">
        <v>591</v>
      </c>
      <c r="W30" s="67"/>
      <c r="X30" s="242">
        <v>0</v>
      </c>
      <c r="Y30" s="128" t="s">
        <v>592</v>
      </c>
      <c r="Z30" s="65"/>
      <c r="AA30" s="66"/>
      <c r="AB30" s="117"/>
      <c r="AC30" s="182"/>
      <c r="AD30" s="183"/>
      <c r="AE30" s="201"/>
      <c r="AF30" s="128"/>
      <c r="AG30" s="65"/>
      <c r="AH30" s="66"/>
      <c r="AI30" s="117"/>
      <c r="AJ30" s="182"/>
      <c r="AK30" s="183"/>
      <c r="AL30" s="201"/>
      <c r="AM30" s="128"/>
      <c r="AN30" s="505"/>
      <c r="AO30" s="506"/>
      <c r="AP30" s="117"/>
      <c r="AQ30" s="519"/>
      <c r="AR30" s="520"/>
      <c r="AS30" s="201"/>
      <c r="AT30" s="128"/>
    </row>
    <row r="31" spans="1:46" ht="38.25" x14ac:dyDescent="0.2">
      <c r="A31" s="718" t="s">
        <v>217</v>
      </c>
      <c r="B31" s="720" t="s">
        <v>212</v>
      </c>
      <c r="C31" s="720" t="s">
        <v>174</v>
      </c>
      <c r="D31" s="30" t="s">
        <v>175</v>
      </c>
      <c r="E31" s="10">
        <v>0</v>
      </c>
      <c r="F31" s="25" t="s">
        <v>176</v>
      </c>
      <c r="G31" s="737" t="s">
        <v>516</v>
      </c>
      <c r="H31" s="738"/>
      <c r="I31" s="738"/>
      <c r="J31" s="738"/>
      <c r="K31" s="739"/>
      <c r="L31" s="109"/>
      <c r="M31" s="11"/>
      <c r="N31" s="212"/>
      <c r="O31" s="87"/>
      <c r="P31" s="87"/>
      <c r="Q31" s="213"/>
      <c r="R31" s="163"/>
      <c r="S31" s="65"/>
      <c r="T31" s="66"/>
      <c r="U31" s="105"/>
      <c r="V31" s="104"/>
      <c r="W31" s="67"/>
      <c r="X31" s="144"/>
      <c r="Y31" s="128"/>
      <c r="Z31" s="65"/>
      <c r="AA31" s="66"/>
      <c r="AB31" s="117"/>
      <c r="AC31" s="182"/>
      <c r="AD31" s="183"/>
      <c r="AE31" s="201"/>
      <c r="AF31" s="128"/>
      <c r="AG31" s="65"/>
      <c r="AH31" s="66"/>
      <c r="AI31" s="117"/>
      <c r="AJ31" s="182"/>
      <c r="AK31" s="183"/>
      <c r="AL31" s="201"/>
      <c r="AM31" s="128"/>
      <c r="AN31" s="505"/>
      <c r="AO31" s="506"/>
      <c r="AP31" s="117"/>
      <c r="AQ31" s="519"/>
      <c r="AR31" s="520"/>
      <c r="AS31" s="201"/>
      <c r="AT31" s="128"/>
    </row>
    <row r="32" spans="1:46" ht="25.5" x14ac:dyDescent="0.2">
      <c r="A32" s="718"/>
      <c r="B32" s="720"/>
      <c r="C32" s="720"/>
      <c r="D32" s="30" t="s">
        <v>177</v>
      </c>
      <c r="E32" s="10" t="s">
        <v>41</v>
      </c>
      <c r="F32" s="25" t="s">
        <v>178</v>
      </c>
      <c r="G32" s="740"/>
      <c r="H32" s="741"/>
      <c r="I32" s="741"/>
      <c r="J32" s="741"/>
      <c r="K32" s="742"/>
      <c r="L32" s="109"/>
      <c r="M32" s="11"/>
      <c r="N32" s="212"/>
      <c r="O32" s="87"/>
      <c r="P32" s="87"/>
      <c r="Q32" s="213"/>
      <c r="R32" s="163"/>
      <c r="S32" s="65"/>
      <c r="T32" s="66"/>
      <c r="U32" s="105"/>
      <c r="V32" s="104"/>
      <c r="W32" s="67"/>
      <c r="X32" s="144"/>
      <c r="Y32" s="128"/>
      <c r="Z32" s="65"/>
      <c r="AA32" s="66"/>
      <c r="AB32" s="117"/>
      <c r="AC32" s="182"/>
      <c r="AD32" s="183"/>
      <c r="AE32" s="201"/>
      <c r="AF32" s="128"/>
      <c r="AG32" s="65"/>
      <c r="AH32" s="66"/>
      <c r="AI32" s="117"/>
      <c r="AJ32" s="182"/>
      <c r="AK32" s="183"/>
      <c r="AL32" s="201"/>
      <c r="AM32" s="128"/>
      <c r="AN32" s="505"/>
      <c r="AO32" s="506"/>
      <c r="AP32" s="117"/>
      <c r="AQ32" s="519"/>
      <c r="AR32" s="520"/>
      <c r="AS32" s="201"/>
      <c r="AT32" s="128"/>
    </row>
    <row r="33" spans="1:46" ht="51" x14ac:dyDescent="0.2">
      <c r="A33" s="97" t="s">
        <v>217</v>
      </c>
      <c r="B33" s="30" t="s">
        <v>212</v>
      </c>
      <c r="C33" s="30" t="s">
        <v>180</v>
      </c>
      <c r="D33" s="30" t="s">
        <v>181</v>
      </c>
      <c r="E33" s="10">
        <v>0</v>
      </c>
      <c r="F33" s="83" t="s">
        <v>543</v>
      </c>
      <c r="G33" s="646" t="s">
        <v>519</v>
      </c>
      <c r="H33" s="647"/>
      <c r="I33" s="647"/>
      <c r="J33" s="647"/>
      <c r="K33" s="648"/>
      <c r="L33" s="109"/>
      <c r="M33" s="11"/>
      <c r="N33" s="212"/>
      <c r="O33" s="87"/>
      <c r="P33" s="87"/>
      <c r="Q33" s="213"/>
      <c r="R33" s="163"/>
      <c r="S33" s="65"/>
      <c r="T33" s="66"/>
      <c r="U33" s="105"/>
      <c r="V33" s="104"/>
      <c r="W33" s="67"/>
      <c r="X33" s="144"/>
      <c r="Y33" s="128"/>
      <c r="Z33" s="65"/>
      <c r="AA33" s="66"/>
      <c r="AB33" s="117"/>
      <c r="AC33" s="182"/>
      <c r="AD33" s="183"/>
      <c r="AE33" s="201"/>
      <c r="AF33" s="128"/>
      <c r="AG33" s="65"/>
      <c r="AH33" s="66"/>
      <c r="AI33" s="117"/>
      <c r="AJ33" s="182"/>
      <c r="AK33" s="183"/>
      <c r="AL33" s="201"/>
      <c r="AM33" s="128"/>
      <c r="AN33" s="505"/>
      <c r="AO33" s="506"/>
      <c r="AP33" s="117"/>
      <c r="AQ33" s="519"/>
      <c r="AR33" s="520"/>
      <c r="AS33" s="201"/>
      <c r="AT33" s="128" t="s">
        <v>779</v>
      </c>
    </row>
    <row r="34" spans="1:46" ht="51" x14ac:dyDescent="0.2">
      <c r="A34" s="97" t="s">
        <v>217</v>
      </c>
      <c r="B34" s="30" t="s">
        <v>212</v>
      </c>
      <c r="C34" s="30" t="s">
        <v>214</v>
      </c>
      <c r="D34" s="30" t="s">
        <v>179</v>
      </c>
      <c r="E34" s="10">
        <v>0</v>
      </c>
      <c r="F34" s="25" t="s">
        <v>182</v>
      </c>
      <c r="G34" s="646" t="s">
        <v>516</v>
      </c>
      <c r="H34" s="647"/>
      <c r="I34" s="647"/>
      <c r="J34" s="647"/>
      <c r="K34" s="648"/>
      <c r="L34" s="109"/>
      <c r="M34" s="11"/>
      <c r="N34" s="212"/>
      <c r="O34" s="87"/>
      <c r="P34" s="87"/>
      <c r="Q34" s="213"/>
      <c r="R34" s="163"/>
      <c r="S34" s="65"/>
      <c r="T34" s="66"/>
      <c r="U34" s="105"/>
      <c r="V34" s="104"/>
      <c r="W34" s="67"/>
      <c r="X34" s="144"/>
      <c r="Y34" s="128"/>
      <c r="Z34" s="65"/>
      <c r="AA34" s="66"/>
      <c r="AB34" s="117"/>
      <c r="AC34" s="182"/>
      <c r="AD34" s="183"/>
      <c r="AE34" s="201"/>
      <c r="AF34" s="128"/>
      <c r="AG34" s="65"/>
      <c r="AH34" s="66"/>
      <c r="AI34" s="117"/>
      <c r="AJ34" s="182"/>
      <c r="AK34" s="183"/>
      <c r="AL34" s="201"/>
      <c r="AM34" s="128"/>
      <c r="AN34" s="505"/>
      <c r="AO34" s="506"/>
      <c r="AP34" s="117"/>
      <c r="AQ34" s="519"/>
      <c r="AR34" s="520"/>
      <c r="AS34" s="201"/>
      <c r="AT34" s="128"/>
    </row>
    <row r="35" spans="1:46" ht="25.5" x14ac:dyDescent="0.2">
      <c r="A35" s="718" t="s">
        <v>217</v>
      </c>
      <c r="B35" s="720" t="s">
        <v>212</v>
      </c>
      <c r="C35" s="720" t="s">
        <v>140</v>
      </c>
      <c r="D35" s="30" t="s">
        <v>142</v>
      </c>
      <c r="E35" s="101">
        <v>0.36599999999999999</v>
      </c>
      <c r="F35" s="25" t="s">
        <v>143</v>
      </c>
      <c r="G35" s="737" t="s">
        <v>513</v>
      </c>
      <c r="H35" s="738"/>
      <c r="I35" s="738"/>
      <c r="J35" s="738"/>
      <c r="K35" s="739"/>
      <c r="L35" s="109"/>
      <c r="M35" s="11"/>
      <c r="N35" s="212"/>
      <c r="O35" s="87"/>
      <c r="P35" s="87"/>
      <c r="Q35" s="213"/>
      <c r="R35" s="163"/>
      <c r="S35" s="65"/>
      <c r="T35" s="66"/>
      <c r="U35" s="105"/>
      <c r="V35" s="104"/>
      <c r="W35" s="67"/>
      <c r="X35" s="144"/>
      <c r="Y35" s="128"/>
      <c r="Z35" s="65"/>
      <c r="AA35" s="66"/>
      <c r="AB35" s="117"/>
      <c r="AC35" s="182"/>
      <c r="AD35" s="183"/>
      <c r="AE35" s="201"/>
      <c r="AF35" s="128"/>
      <c r="AG35" s="65"/>
      <c r="AH35" s="66"/>
      <c r="AI35" s="117"/>
      <c r="AJ35" s="182"/>
      <c r="AK35" s="183"/>
      <c r="AL35" s="201"/>
      <c r="AM35" s="128"/>
      <c r="AN35" s="505"/>
      <c r="AO35" s="506"/>
      <c r="AP35" s="117"/>
      <c r="AQ35" s="519"/>
      <c r="AR35" s="520"/>
      <c r="AS35" s="201"/>
      <c r="AT35" s="128"/>
    </row>
    <row r="36" spans="1:46" ht="25.5" x14ac:dyDescent="0.2">
      <c r="A36" s="718"/>
      <c r="B36" s="720"/>
      <c r="C36" s="720"/>
      <c r="D36" s="30" t="s">
        <v>141</v>
      </c>
      <c r="E36" s="101">
        <v>0.23</v>
      </c>
      <c r="F36" s="25" t="s">
        <v>143</v>
      </c>
      <c r="G36" s="740"/>
      <c r="H36" s="741"/>
      <c r="I36" s="741"/>
      <c r="J36" s="741"/>
      <c r="K36" s="742"/>
      <c r="L36" s="109"/>
      <c r="M36" s="11"/>
      <c r="N36" s="212"/>
      <c r="O36" s="87"/>
      <c r="P36" s="87"/>
      <c r="Q36" s="213"/>
      <c r="R36" s="163"/>
      <c r="S36" s="65"/>
      <c r="T36" s="66"/>
      <c r="U36" s="105"/>
      <c r="V36" s="104"/>
      <c r="W36" s="67"/>
      <c r="X36" s="144"/>
      <c r="Y36" s="128"/>
      <c r="Z36" s="65"/>
      <c r="AA36" s="66"/>
      <c r="AB36" s="117"/>
      <c r="AC36" s="182"/>
      <c r="AD36" s="183"/>
      <c r="AE36" s="201"/>
      <c r="AF36" s="128"/>
      <c r="AG36" s="65"/>
      <c r="AH36" s="66"/>
      <c r="AI36" s="117"/>
      <c r="AJ36" s="182"/>
      <c r="AK36" s="183"/>
      <c r="AL36" s="201"/>
      <c r="AM36" s="128"/>
      <c r="AN36" s="505"/>
      <c r="AO36" s="506"/>
      <c r="AP36" s="117"/>
      <c r="AQ36" s="519"/>
      <c r="AR36" s="520"/>
      <c r="AS36" s="201"/>
      <c r="AT36" s="128"/>
    </row>
    <row r="37" spans="1:46" ht="63.75" x14ac:dyDescent="0.2">
      <c r="A37" s="97" t="s">
        <v>216</v>
      </c>
      <c r="B37" s="30" t="s">
        <v>211</v>
      </c>
      <c r="C37" s="30" t="s">
        <v>208</v>
      </c>
      <c r="D37" s="30" t="s">
        <v>192</v>
      </c>
      <c r="E37" s="7">
        <v>0.14219999999999999</v>
      </c>
      <c r="F37" s="25" t="s">
        <v>193</v>
      </c>
      <c r="G37" s="228" t="s">
        <v>530</v>
      </c>
      <c r="H37" s="223" t="s">
        <v>530</v>
      </c>
      <c r="I37" s="223" t="s">
        <v>530</v>
      </c>
      <c r="J37" s="223" t="s">
        <v>530</v>
      </c>
      <c r="K37" s="224" t="s">
        <v>530</v>
      </c>
      <c r="L37" s="109"/>
      <c r="M37" s="11"/>
      <c r="N37" s="212"/>
      <c r="O37" s="87"/>
      <c r="P37" s="87"/>
      <c r="Q37" s="213"/>
      <c r="R37" s="163"/>
      <c r="S37" s="65"/>
      <c r="T37" s="66"/>
      <c r="U37" s="105"/>
      <c r="V37" s="104"/>
      <c r="W37" s="67"/>
      <c r="X37" s="144"/>
      <c r="Y37" s="128"/>
      <c r="Z37" s="65"/>
      <c r="AA37" s="66"/>
      <c r="AB37" s="117"/>
      <c r="AC37" s="182"/>
      <c r="AD37" s="183"/>
      <c r="AE37" s="201"/>
      <c r="AF37" s="128"/>
      <c r="AG37" s="65"/>
      <c r="AH37" s="66"/>
      <c r="AI37" s="117"/>
      <c r="AJ37" s="182"/>
      <c r="AK37" s="183"/>
      <c r="AL37" s="201"/>
      <c r="AM37" s="128"/>
      <c r="AN37" s="505"/>
      <c r="AO37" s="506"/>
      <c r="AP37" s="117"/>
      <c r="AQ37" s="519"/>
      <c r="AR37" s="520"/>
      <c r="AS37" s="201"/>
      <c r="AT37" s="128"/>
    </row>
    <row r="38" spans="1:46" ht="38.25" x14ac:dyDescent="0.2">
      <c r="A38" s="97" t="s">
        <v>216</v>
      </c>
      <c r="B38" s="30" t="s">
        <v>211</v>
      </c>
      <c r="C38" s="30" t="s">
        <v>13</v>
      </c>
      <c r="D38" s="30" t="s">
        <v>122</v>
      </c>
      <c r="E38" s="11">
        <v>0.4</v>
      </c>
      <c r="F38" s="25" t="s">
        <v>259</v>
      </c>
      <c r="G38" s="646" t="s">
        <v>480</v>
      </c>
      <c r="H38" s="647"/>
      <c r="I38" s="647"/>
      <c r="J38" s="647"/>
      <c r="K38" s="648"/>
      <c r="L38" s="109"/>
      <c r="M38" s="11"/>
      <c r="N38" s="212"/>
      <c r="O38" s="87"/>
      <c r="P38" s="87"/>
      <c r="Q38" s="213"/>
      <c r="R38" s="163"/>
      <c r="S38" s="65"/>
      <c r="T38" s="66"/>
      <c r="U38" s="105"/>
      <c r="V38" s="104"/>
      <c r="W38" s="67"/>
      <c r="X38" s="144"/>
      <c r="Y38" s="128"/>
      <c r="Z38" s="65"/>
      <c r="AA38" s="66"/>
      <c r="AB38" s="117"/>
      <c r="AC38" s="182"/>
      <c r="AD38" s="183"/>
      <c r="AE38" s="201"/>
      <c r="AF38" s="128"/>
      <c r="AG38" s="65"/>
      <c r="AH38" s="66"/>
      <c r="AI38" s="117"/>
      <c r="AJ38" s="182"/>
      <c r="AK38" s="183"/>
      <c r="AL38" s="201"/>
      <c r="AM38" s="128"/>
      <c r="AN38" s="505"/>
      <c r="AO38" s="506"/>
      <c r="AP38" s="117"/>
      <c r="AQ38" s="519"/>
      <c r="AR38" s="520"/>
      <c r="AS38" s="201"/>
      <c r="AT38" s="128"/>
    </row>
    <row r="39" spans="1:46" ht="51" x14ac:dyDescent="0.2">
      <c r="A39" s="97" t="s">
        <v>216</v>
      </c>
      <c r="B39" s="30" t="s">
        <v>211</v>
      </c>
      <c r="C39" s="30" t="s">
        <v>14</v>
      </c>
      <c r="D39" s="30" t="s">
        <v>123</v>
      </c>
      <c r="E39" s="10">
        <v>0</v>
      </c>
      <c r="F39" s="25">
        <v>1</v>
      </c>
      <c r="G39" s="646" t="s">
        <v>517</v>
      </c>
      <c r="H39" s="647"/>
      <c r="I39" s="647"/>
      <c r="J39" s="647"/>
      <c r="K39" s="648"/>
      <c r="L39" s="45">
        <v>0</v>
      </c>
      <c r="M39" s="10">
        <v>0</v>
      </c>
      <c r="N39" s="212">
        <v>0</v>
      </c>
      <c r="O39" s="87">
        <v>0</v>
      </c>
      <c r="P39" s="87">
        <v>0</v>
      </c>
      <c r="Q39" s="213">
        <v>0</v>
      </c>
      <c r="R39" s="163"/>
      <c r="S39" s="65">
        <v>0</v>
      </c>
      <c r="T39" s="66">
        <v>0</v>
      </c>
      <c r="U39" s="105">
        <v>0</v>
      </c>
      <c r="V39" s="104">
        <v>0</v>
      </c>
      <c r="W39" s="67">
        <v>0</v>
      </c>
      <c r="X39" s="144">
        <v>0</v>
      </c>
      <c r="Y39" s="128" t="s">
        <v>593</v>
      </c>
      <c r="Z39" s="65"/>
      <c r="AA39" s="66"/>
      <c r="AB39" s="117"/>
      <c r="AC39" s="182"/>
      <c r="AD39" s="183"/>
      <c r="AE39" s="201"/>
      <c r="AF39" s="128"/>
      <c r="AG39" s="65"/>
      <c r="AH39" s="66"/>
      <c r="AI39" s="117"/>
      <c r="AJ39" s="182"/>
      <c r="AK39" s="183"/>
      <c r="AL39" s="201"/>
      <c r="AM39" s="128"/>
      <c r="AN39" s="505"/>
      <c r="AO39" s="506"/>
      <c r="AP39" s="117"/>
      <c r="AQ39" s="519"/>
      <c r="AR39" s="520"/>
      <c r="AS39" s="201"/>
      <c r="AT39" s="128"/>
    </row>
    <row r="40" spans="1:46" ht="38.25" x14ac:dyDescent="0.2">
      <c r="A40" s="718" t="s">
        <v>216</v>
      </c>
      <c r="B40" s="720" t="s">
        <v>211</v>
      </c>
      <c r="C40" s="720" t="s">
        <v>544</v>
      </c>
      <c r="D40" s="30" t="s">
        <v>545</v>
      </c>
      <c r="E40" s="10">
        <v>12</v>
      </c>
      <c r="F40" s="26" t="s">
        <v>204</v>
      </c>
      <c r="G40" s="737" t="s">
        <v>546</v>
      </c>
      <c r="H40" s="738"/>
      <c r="I40" s="738"/>
      <c r="J40" s="738"/>
      <c r="K40" s="739"/>
      <c r="L40" s="109"/>
      <c r="M40" s="11"/>
      <c r="N40" s="212"/>
      <c r="O40" s="87"/>
      <c r="P40" s="87"/>
      <c r="Q40" s="213"/>
      <c r="R40" s="163"/>
      <c r="S40" s="65"/>
      <c r="T40" s="66"/>
      <c r="U40" s="105"/>
      <c r="V40" s="104"/>
      <c r="W40" s="67"/>
      <c r="X40" s="144"/>
      <c r="Y40" s="128"/>
      <c r="Z40" s="65"/>
      <c r="AA40" s="66"/>
      <c r="AB40" s="117"/>
      <c r="AC40" s="182"/>
      <c r="AD40" s="183"/>
      <c r="AE40" s="201"/>
      <c r="AF40" s="128"/>
      <c r="AG40" s="65"/>
      <c r="AH40" s="66"/>
      <c r="AI40" s="117"/>
      <c r="AJ40" s="182"/>
      <c r="AK40" s="183"/>
      <c r="AL40" s="201"/>
      <c r="AM40" s="128"/>
      <c r="AN40" s="505"/>
      <c r="AO40" s="506"/>
      <c r="AP40" s="117"/>
      <c r="AQ40" s="519"/>
      <c r="AR40" s="520"/>
      <c r="AS40" s="201"/>
      <c r="AT40" s="128"/>
    </row>
    <row r="41" spans="1:46" ht="38.25" x14ac:dyDescent="0.2">
      <c r="A41" s="718"/>
      <c r="B41" s="720"/>
      <c r="C41" s="720"/>
      <c r="D41" s="30" t="s">
        <v>205</v>
      </c>
      <c r="E41" s="10">
        <v>8</v>
      </c>
      <c r="F41" s="26" t="s">
        <v>206</v>
      </c>
      <c r="G41" s="740"/>
      <c r="H41" s="741"/>
      <c r="I41" s="741"/>
      <c r="J41" s="741"/>
      <c r="K41" s="742"/>
      <c r="L41" s="109"/>
      <c r="M41" s="11"/>
      <c r="N41" s="212"/>
      <c r="O41" s="87"/>
      <c r="P41" s="87"/>
      <c r="Q41" s="213"/>
      <c r="R41" s="163"/>
      <c r="S41" s="65"/>
      <c r="T41" s="66"/>
      <c r="U41" s="105"/>
      <c r="V41" s="104"/>
      <c r="W41" s="67"/>
      <c r="X41" s="144"/>
      <c r="Y41" s="128"/>
      <c r="Z41" s="65"/>
      <c r="AA41" s="66"/>
      <c r="AB41" s="117"/>
      <c r="AC41" s="182"/>
      <c r="AD41" s="183"/>
      <c r="AE41" s="201"/>
      <c r="AF41" s="128"/>
      <c r="AG41" s="65"/>
      <c r="AH41" s="66"/>
      <c r="AI41" s="117"/>
      <c r="AJ41" s="182"/>
      <c r="AK41" s="183"/>
      <c r="AL41" s="201"/>
      <c r="AM41" s="128"/>
      <c r="AN41" s="505"/>
      <c r="AO41" s="506"/>
      <c r="AP41" s="117"/>
      <c r="AQ41" s="519"/>
      <c r="AR41" s="520"/>
      <c r="AS41" s="201"/>
      <c r="AT41" s="128"/>
    </row>
    <row r="42" spans="1:46" ht="78.75" customHeight="1" x14ac:dyDescent="0.2">
      <c r="A42" s="97" t="s">
        <v>216</v>
      </c>
      <c r="B42" s="30" t="s">
        <v>547</v>
      </c>
      <c r="C42" s="30" t="s">
        <v>548</v>
      </c>
      <c r="D42" s="30" t="s">
        <v>126</v>
      </c>
      <c r="E42" s="101" t="s">
        <v>41</v>
      </c>
      <c r="F42" s="29">
        <v>0.8</v>
      </c>
      <c r="G42" s="228" t="s">
        <v>530</v>
      </c>
      <c r="H42" s="223" t="s">
        <v>530</v>
      </c>
      <c r="I42" s="223" t="s">
        <v>530</v>
      </c>
      <c r="J42" s="223" t="s">
        <v>530</v>
      </c>
      <c r="K42" s="224" t="s">
        <v>530</v>
      </c>
      <c r="L42" s="109"/>
      <c r="M42" s="11"/>
      <c r="N42" s="212"/>
      <c r="O42" s="87"/>
      <c r="P42" s="87"/>
      <c r="Q42" s="213"/>
      <c r="R42" s="163"/>
      <c r="S42" s="65"/>
      <c r="T42" s="66"/>
      <c r="U42" s="105"/>
      <c r="V42" s="104"/>
      <c r="W42" s="67"/>
      <c r="X42" s="144"/>
      <c r="Y42" s="128"/>
      <c r="Z42" s="65"/>
      <c r="AA42" s="66"/>
      <c r="AB42" s="117"/>
      <c r="AC42" s="182"/>
      <c r="AD42" s="183"/>
      <c r="AE42" s="201"/>
      <c r="AF42" s="128"/>
      <c r="AG42" s="65"/>
      <c r="AH42" s="66"/>
      <c r="AI42" s="117"/>
      <c r="AJ42" s="182"/>
      <c r="AK42" s="183"/>
      <c r="AL42" s="201"/>
      <c r="AM42" s="128"/>
      <c r="AN42" s="505"/>
      <c r="AO42" s="506"/>
      <c r="AP42" s="117"/>
      <c r="AQ42" s="519"/>
      <c r="AR42" s="520"/>
      <c r="AS42" s="201"/>
      <c r="AT42" s="128"/>
    </row>
    <row r="43" spans="1:46" ht="74.25" customHeight="1" x14ac:dyDescent="0.2">
      <c r="A43" s="97" t="s">
        <v>216</v>
      </c>
      <c r="B43" s="30" t="s">
        <v>547</v>
      </c>
      <c r="C43" s="30" t="s">
        <v>20</v>
      </c>
      <c r="D43" s="30" t="s">
        <v>127</v>
      </c>
      <c r="E43" s="10">
        <v>1</v>
      </c>
      <c r="F43" s="25">
        <v>15</v>
      </c>
      <c r="G43" s="230" t="s">
        <v>387</v>
      </c>
      <c r="H43" s="70" t="s">
        <v>361</v>
      </c>
      <c r="I43" s="70" t="s">
        <v>360</v>
      </c>
      <c r="J43" s="70" t="s">
        <v>435</v>
      </c>
      <c r="K43" s="71" t="s">
        <v>434</v>
      </c>
      <c r="L43" s="45">
        <v>25</v>
      </c>
      <c r="M43" s="10">
        <v>0</v>
      </c>
      <c r="N43" s="210">
        <f>+M43/L43</f>
        <v>0</v>
      </c>
      <c r="O43" s="87">
        <v>10000000</v>
      </c>
      <c r="P43" s="87">
        <v>0</v>
      </c>
      <c r="Q43" s="211">
        <f>+P43/O43</f>
        <v>0</v>
      </c>
      <c r="R43" s="110"/>
      <c r="S43" s="65">
        <v>50</v>
      </c>
      <c r="T43" s="66">
        <v>50</v>
      </c>
      <c r="U43" s="105">
        <f>+T43/S43</f>
        <v>1</v>
      </c>
      <c r="V43" s="104">
        <v>45000000</v>
      </c>
      <c r="W43" s="67">
        <v>0</v>
      </c>
      <c r="X43" s="144">
        <f>+W43/V43</f>
        <v>0</v>
      </c>
      <c r="Y43" s="128" t="s">
        <v>576</v>
      </c>
      <c r="Z43" s="65">
        <v>25</v>
      </c>
      <c r="AA43" s="66">
        <v>0</v>
      </c>
      <c r="AB43" s="117">
        <f>+AA43/Z43</f>
        <v>0</v>
      </c>
      <c r="AC43" s="182">
        <v>90000000</v>
      </c>
      <c r="AD43" s="183">
        <v>45000000</v>
      </c>
      <c r="AE43" s="201">
        <f>+AD43/AC43</f>
        <v>0.5</v>
      </c>
      <c r="AF43" s="128"/>
      <c r="AG43" s="65">
        <v>25</v>
      </c>
      <c r="AH43" s="66">
        <v>15</v>
      </c>
      <c r="AI43" s="117">
        <f>+AH43/AG43</f>
        <v>0.6</v>
      </c>
      <c r="AJ43" s="182">
        <v>90000000</v>
      </c>
      <c r="AK43" s="183">
        <v>45000000</v>
      </c>
      <c r="AL43" s="201">
        <f>+AK43/AJ43</f>
        <v>0.5</v>
      </c>
      <c r="AM43" s="128" t="s">
        <v>660</v>
      </c>
      <c r="AN43" s="505">
        <v>25</v>
      </c>
      <c r="AO43" s="506">
        <v>25</v>
      </c>
      <c r="AP43" s="117">
        <f>+AO43/AN43</f>
        <v>1</v>
      </c>
      <c r="AQ43" s="519">
        <v>90000000</v>
      </c>
      <c r="AR43" s="520">
        <v>90000000</v>
      </c>
      <c r="AS43" s="201">
        <f>+AR43/AQ43</f>
        <v>1</v>
      </c>
      <c r="AT43" s="128" t="s">
        <v>766</v>
      </c>
    </row>
    <row r="44" spans="1:46" ht="63.75" x14ac:dyDescent="0.2">
      <c r="A44" s="97" t="s">
        <v>216</v>
      </c>
      <c r="B44" s="30" t="s">
        <v>547</v>
      </c>
      <c r="C44" s="30" t="s">
        <v>28</v>
      </c>
      <c r="D44" s="30" t="s">
        <v>168</v>
      </c>
      <c r="E44" s="10">
        <v>0</v>
      </c>
      <c r="F44" s="26" t="s">
        <v>169</v>
      </c>
      <c r="G44" s="228" t="s">
        <v>530</v>
      </c>
      <c r="H44" s="223" t="s">
        <v>530</v>
      </c>
      <c r="I44" s="223" t="s">
        <v>530</v>
      </c>
      <c r="J44" s="223" t="s">
        <v>530</v>
      </c>
      <c r="K44" s="224" t="s">
        <v>530</v>
      </c>
      <c r="L44" s="45"/>
      <c r="M44" s="10"/>
      <c r="N44" s="210"/>
      <c r="O44" s="87"/>
      <c r="P44" s="87"/>
      <c r="Q44" s="211"/>
      <c r="R44" s="110"/>
      <c r="S44" s="65"/>
      <c r="T44" s="66"/>
      <c r="U44" s="105"/>
      <c r="V44" s="104"/>
      <c r="W44" s="67"/>
      <c r="X44" s="144"/>
      <c r="Y44" s="128"/>
      <c r="Z44" s="65"/>
      <c r="AA44" s="66"/>
      <c r="AB44" s="117"/>
      <c r="AC44" s="182"/>
      <c r="AD44" s="183"/>
      <c r="AE44" s="201"/>
      <c r="AF44" s="128"/>
      <c r="AG44" s="65"/>
      <c r="AH44" s="66"/>
      <c r="AI44" s="117"/>
      <c r="AJ44" s="182"/>
      <c r="AK44" s="183"/>
      <c r="AL44" s="201"/>
      <c r="AM44" s="128"/>
      <c r="AN44" s="505"/>
      <c r="AO44" s="506"/>
      <c r="AP44" s="117"/>
      <c r="AQ44" s="519"/>
      <c r="AR44" s="520"/>
      <c r="AS44" s="201"/>
      <c r="AT44" s="128"/>
    </row>
    <row r="45" spans="1:46" ht="108" customHeight="1" x14ac:dyDescent="0.2">
      <c r="A45" s="718" t="s">
        <v>216</v>
      </c>
      <c r="B45" s="720" t="s">
        <v>547</v>
      </c>
      <c r="C45" s="720" t="s">
        <v>577</v>
      </c>
      <c r="D45" s="30" t="s">
        <v>194</v>
      </c>
      <c r="E45" s="10" t="s">
        <v>41</v>
      </c>
      <c r="F45" s="26" t="s">
        <v>195</v>
      </c>
      <c r="G45" s="704" t="s">
        <v>393</v>
      </c>
      <c r="H45" s="559" t="s">
        <v>361</v>
      </c>
      <c r="I45" s="559" t="s">
        <v>421</v>
      </c>
      <c r="J45" s="70" t="s">
        <v>440</v>
      </c>
      <c r="K45" s="71" t="s">
        <v>439</v>
      </c>
      <c r="L45" s="45">
        <v>1</v>
      </c>
      <c r="M45" s="10">
        <v>2</v>
      </c>
      <c r="N45" s="210">
        <f>+M45/L45</f>
        <v>2</v>
      </c>
      <c r="O45" s="87">
        <v>105167437</v>
      </c>
      <c r="P45" s="87">
        <v>55000000</v>
      </c>
      <c r="Q45" s="211">
        <f>+P45/O45</f>
        <v>0.5229755670474312</v>
      </c>
      <c r="R45" s="110" t="s">
        <v>510</v>
      </c>
      <c r="S45" s="65">
        <v>1</v>
      </c>
      <c r="T45" s="66">
        <v>3</v>
      </c>
      <c r="U45" s="106">
        <f>+T45/S45</f>
        <v>3</v>
      </c>
      <c r="V45" s="104">
        <v>1598856036</v>
      </c>
      <c r="W45" s="67">
        <v>1598856036</v>
      </c>
      <c r="X45" s="144">
        <f>+W45/V45</f>
        <v>1</v>
      </c>
      <c r="Y45" s="128" t="s">
        <v>578</v>
      </c>
      <c r="Z45" s="65">
        <v>2</v>
      </c>
      <c r="AA45" s="66">
        <v>0</v>
      </c>
      <c r="AB45" s="117">
        <f>+AA45/Z45</f>
        <v>0</v>
      </c>
      <c r="AC45" s="182">
        <v>53000000</v>
      </c>
      <c r="AD45" s="183">
        <v>0</v>
      </c>
      <c r="AE45" s="201">
        <f>+AD45/AC45</f>
        <v>0</v>
      </c>
      <c r="AF45" s="128" t="s">
        <v>477</v>
      </c>
      <c r="AG45" s="65">
        <v>2</v>
      </c>
      <c r="AH45" s="66">
        <v>0</v>
      </c>
      <c r="AI45" s="117">
        <f>+AH45/AG45</f>
        <v>0</v>
      </c>
      <c r="AJ45" s="182">
        <v>53000000</v>
      </c>
      <c r="AK45" s="183">
        <v>0</v>
      </c>
      <c r="AL45" s="201">
        <f>+AK45/AJ45</f>
        <v>0</v>
      </c>
      <c r="AM45" s="128" t="s">
        <v>661</v>
      </c>
      <c r="AN45" s="505">
        <v>2</v>
      </c>
      <c r="AO45" s="506">
        <v>1</v>
      </c>
      <c r="AP45" s="117">
        <f>+AO45/AN45</f>
        <v>0.5</v>
      </c>
      <c r="AQ45" s="519">
        <v>133000000</v>
      </c>
      <c r="AR45" s="520">
        <v>19000000</v>
      </c>
      <c r="AS45" s="201">
        <f>+AR45/AQ45</f>
        <v>0.14285714285714285</v>
      </c>
      <c r="AT45" s="128" t="s">
        <v>767</v>
      </c>
    </row>
    <row r="46" spans="1:46" ht="178.5" customHeight="1" x14ac:dyDescent="0.2">
      <c r="A46" s="718"/>
      <c r="B46" s="720"/>
      <c r="C46" s="720"/>
      <c r="D46" s="30" t="s">
        <v>165</v>
      </c>
      <c r="E46" s="10" t="s">
        <v>41</v>
      </c>
      <c r="F46" s="26" t="s">
        <v>166</v>
      </c>
      <c r="G46" s="705"/>
      <c r="H46" s="703"/>
      <c r="I46" s="703"/>
      <c r="J46" s="559" t="s">
        <v>441</v>
      </c>
      <c r="K46" s="697" t="s">
        <v>662</v>
      </c>
      <c r="L46" s="583">
        <v>1</v>
      </c>
      <c r="M46" s="561">
        <v>1</v>
      </c>
      <c r="N46" s="689">
        <f>+M46/L46</f>
        <v>1</v>
      </c>
      <c r="O46" s="695">
        <v>30000000</v>
      </c>
      <c r="P46" s="695">
        <v>18666666</v>
      </c>
      <c r="Q46" s="693">
        <f>+P46/O46</f>
        <v>0.62222219999999995</v>
      </c>
      <c r="R46" s="691" t="s">
        <v>511</v>
      </c>
      <c r="S46" s="661">
        <v>1</v>
      </c>
      <c r="T46" s="663">
        <v>1</v>
      </c>
      <c r="U46" s="708">
        <f>+T46/S46</f>
        <v>1</v>
      </c>
      <c r="V46" s="714">
        <v>27000000</v>
      </c>
      <c r="W46" s="711">
        <v>27000000</v>
      </c>
      <c r="X46" s="708">
        <f>+W46/V46</f>
        <v>1</v>
      </c>
      <c r="Y46" s="671" t="s">
        <v>582</v>
      </c>
      <c r="Z46" s="661">
        <v>1</v>
      </c>
      <c r="AA46" s="663">
        <v>0.25</v>
      </c>
      <c r="AB46" s="665">
        <f>+AA46/Z46</f>
        <v>0.25</v>
      </c>
      <c r="AC46" s="667">
        <v>65970000</v>
      </c>
      <c r="AD46" s="669">
        <v>42500000</v>
      </c>
      <c r="AE46" s="665">
        <f>+AD46/AC46</f>
        <v>0.64423222676974379</v>
      </c>
      <c r="AF46" s="671" t="s">
        <v>588</v>
      </c>
      <c r="AG46" s="661">
        <v>1</v>
      </c>
      <c r="AH46" s="663">
        <v>0.5</v>
      </c>
      <c r="AI46" s="665">
        <f>+AH46/AG46</f>
        <v>0.5</v>
      </c>
      <c r="AJ46" s="667">
        <v>65970000</v>
      </c>
      <c r="AK46" s="669">
        <v>63750000</v>
      </c>
      <c r="AL46" s="665">
        <f>+AK46/AJ46</f>
        <v>0.96634834015461568</v>
      </c>
      <c r="AM46" s="671" t="s">
        <v>663</v>
      </c>
      <c r="AN46" s="753">
        <v>1</v>
      </c>
      <c r="AO46" s="755">
        <v>1</v>
      </c>
      <c r="AP46" s="665">
        <f>+AO46/AN46</f>
        <v>1</v>
      </c>
      <c r="AQ46" s="763">
        <v>104087500</v>
      </c>
      <c r="AR46" s="766">
        <v>103026666</v>
      </c>
      <c r="AS46" s="665">
        <f>+AR46/AQ46</f>
        <v>0.98980824786837995</v>
      </c>
      <c r="AT46" s="671" t="s">
        <v>768</v>
      </c>
    </row>
    <row r="47" spans="1:46" ht="178.5" customHeight="1" x14ac:dyDescent="0.2">
      <c r="A47" s="718"/>
      <c r="B47" s="720"/>
      <c r="C47" s="720"/>
      <c r="D47" s="30" t="s">
        <v>196</v>
      </c>
      <c r="E47" s="10">
        <v>4.03</v>
      </c>
      <c r="F47" s="25" t="s">
        <v>197</v>
      </c>
      <c r="G47" s="706"/>
      <c r="H47" s="560"/>
      <c r="I47" s="560"/>
      <c r="J47" s="560"/>
      <c r="K47" s="698"/>
      <c r="L47" s="585"/>
      <c r="M47" s="563"/>
      <c r="N47" s="690"/>
      <c r="O47" s="696"/>
      <c r="P47" s="696"/>
      <c r="Q47" s="694"/>
      <c r="R47" s="692"/>
      <c r="S47" s="662"/>
      <c r="T47" s="664"/>
      <c r="U47" s="710"/>
      <c r="V47" s="716"/>
      <c r="W47" s="713"/>
      <c r="X47" s="710"/>
      <c r="Y47" s="672"/>
      <c r="Z47" s="662"/>
      <c r="AA47" s="664"/>
      <c r="AB47" s="666"/>
      <c r="AC47" s="668"/>
      <c r="AD47" s="670"/>
      <c r="AE47" s="666"/>
      <c r="AF47" s="672"/>
      <c r="AG47" s="662"/>
      <c r="AH47" s="664"/>
      <c r="AI47" s="666"/>
      <c r="AJ47" s="668"/>
      <c r="AK47" s="670"/>
      <c r="AL47" s="666"/>
      <c r="AM47" s="672"/>
      <c r="AN47" s="754"/>
      <c r="AO47" s="756"/>
      <c r="AP47" s="666"/>
      <c r="AQ47" s="765"/>
      <c r="AR47" s="768"/>
      <c r="AS47" s="666"/>
      <c r="AT47" s="672"/>
    </row>
    <row r="48" spans="1:46" ht="211.5" customHeight="1" x14ac:dyDescent="0.2">
      <c r="A48" s="718" t="s">
        <v>216</v>
      </c>
      <c r="B48" s="720" t="s">
        <v>547</v>
      </c>
      <c r="C48" s="720" t="s">
        <v>162</v>
      </c>
      <c r="D48" s="30" t="s">
        <v>164</v>
      </c>
      <c r="E48" s="10">
        <v>5</v>
      </c>
      <c r="F48" s="26" t="s">
        <v>163</v>
      </c>
      <c r="G48" s="557" t="s">
        <v>520</v>
      </c>
      <c r="H48" s="559" t="s">
        <v>361</v>
      </c>
      <c r="I48" s="559" t="s">
        <v>421</v>
      </c>
      <c r="J48" s="559" t="s">
        <v>432</v>
      </c>
      <c r="K48" s="697" t="s">
        <v>431</v>
      </c>
      <c r="L48" s="583">
        <v>7</v>
      </c>
      <c r="M48" s="561">
        <v>7</v>
      </c>
      <c r="N48" s="689">
        <f>+M48/L48</f>
        <v>1</v>
      </c>
      <c r="O48" s="695">
        <v>45000000</v>
      </c>
      <c r="P48" s="695">
        <v>8750000</v>
      </c>
      <c r="Q48" s="693">
        <f>+P48/O48</f>
        <v>0.19444444444444445</v>
      </c>
      <c r="R48" s="691" t="s">
        <v>589</v>
      </c>
      <c r="S48" s="661">
        <v>5</v>
      </c>
      <c r="T48" s="663">
        <v>4</v>
      </c>
      <c r="U48" s="708">
        <f>+T48/S48</f>
        <v>0.8</v>
      </c>
      <c r="V48" s="714">
        <v>18000000</v>
      </c>
      <c r="W48" s="711">
        <v>16195000</v>
      </c>
      <c r="X48" s="708">
        <f>+W48/V48</f>
        <v>0.8997222222222222</v>
      </c>
      <c r="Y48" s="671" t="s">
        <v>433</v>
      </c>
      <c r="Z48" s="661">
        <v>7</v>
      </c>
      <c r="AA48" s="663">
        <v>1</v>
      </c>
      <c r="AB48" s="665">
        <f>+AA48/Z48</f>
        <v>0.14285714285714285</v>
      </c>
      <c r="AC48" s="667">
        <v>50000000</v>
      </c>
      <c r="AD48" s="669">
        <v>11540000</v>
      </c>
      <c r="AE48" s="665">
        <f>+AD48/AC48</f>
        <v>0.23080000000000001</v>
      </c>
      <c r="AF48" s="671" t="s">
        <v>579</v>
      </c>
      <c r="AG48" s="661">
        <v>7</v>
      </c>
      <c r="AH48" s="663">
        <v>1</v>
      </c>
      <c r="AI48" s="665">
        <f>+AH48/AG48</f>
        <v>0.14285714285714285</v>
      </c>
      <c r="AJ48" s="667">
        <v>50000000</v>
      </c>
      <c r="AK48" s="669">
        <v>17310000</v>
      </c>
      <c r="AL48" s="665">
        <f>+AK48/AJ48</f>
        <v>0.34620000000000001</v>
      </c>
      <c r="AM48" s="671" t="s">
        <v>664</v>
      </c>
      <c r="AN48" s="753">
        <v>7</v>
      </c>
      <c r="AO48" s="755">
        <v>7</v>
      </c>
      <c r="AP48" s="665">
        <f>+AO48/AN48</f>
        <v>1</v>
      </c>
      <c r="AQ48" s="763">
        <v>53092500</v>
      </c>
      <c r="AR48" s="766">
        <v>53092500</v>
      </c>
      <c r="AS48" s="665">
        <f>+AR48/AQ48</f>
        <v>1</v>
      </c>
      <c r="AT48" s="671" t="s">
        <v>769</v>
      </c>
    </row>
    <row r="49" spans="1:46" ht="211.5" customHeight="1" x14ac:dyDescent="0.2">
      <c r="A49" s="718"/>
      <c r="B49" s="720"/>
      <c r="C49" s="720"/>
      <c r="D49" s="30" t="s">
        <v>167</v>
      </c>
      <c r="E49" s="101">
        <v>0.54800000000000004</v>
      </c>
      <c r="F49" s="25" t="s">
        <v>260</v>
      </c>
      <c r="G49" s="558"/>
      <c r="H49" s="560"/>
      <c r="I49" s="560"/>
      <c r="J49" s="560"/>
      <c r="K49" s="698"/>
      <c r="L49" s="585"/>
      <c r="M49" s="563"/>
      <c r="N49" s="690"/>
      <c r="O49" s="696"/>
      <c r="P49" s="696"/>
      <c r="Q49" s="694"/>
      <c r="R49" s="692"/>
      <c r="S49" s="662"/>
      <c r="T49" s="664"/>
      <c r="U49" s="710"/>
      <c r="V49" s="716"/>
      <c r="W49" s="713"/>
      <c r="X49" s="710"/>
      <c r="Y49" s="672"/>
      <c r="Z49" s="662"/>
      <c r="AA49" s="664"/>
      <c r="AB49" s="666"/>
      <c r="AC49" s="668"/>
      <c r="AD49" s="670"/>
      <c r="AE49" s="666"/>
      <c r="AF49" s="672"/>
      <c r="AG49" s="662"/>
      <c r="AH49" s="664"/>
      <c r="AI49" s="666"/>
      <c r="AJ49" s="668"/>
      <c r="AK49" s="670"/>
      <c r="AL49" s="666"/>
      <c r="AM49" s="672"/>
      <c r="AN49" s="754"/>
      <c r="AO49" s="756"/>
      <c r="AP49" s="666"/>
      <c r="AQ49" s="765"/>
      <c r="AR49" s="768"/>
      <c r="AS49" s="666"/>
      <c r="AT49" s="672"/>
    </row>
    <row r="50" spans="1:46" ht="409.5" x14ac:dyDescent="0.2">
      <c r="A50" s="97" t="s">
        <v>216</v>
      </c>
      <c r="B50" s="30" t="s">
        <v>547</v>
      </c>
      <c r="C50" s="30" t="s">
        <v>103</v>
      </c>
      <c r="D50" s="30" t="s">
        <v>170</v>
      </c>
      <c r="E50" s="101" t="s">
        <v>41</v>
      </c>
      <c r="F50" s="26" t="s">
        <v>124</v>
      </c>
      <c r="G50" s="232" t="s">
        <v>308</v>
      </c>
      <c r="H50" s="70" t="s">
        <v>295</v>
      </c>
      <c r="I50" s="70" t="s">
        <v>276</v>
      </c>
      <c r="J50" s="70" t="s">
        <v>338</v>
      </c>
      <c r="K50" s="88" t="s">
        <v>337</v>
      </c>
      <c r="L50" s="45"/>
      <c r="M50" s="10"/>
      <c r="N50" s="210"/>
      <c r="O50" s="87"/>
      <c r="P50" s="87"/>
      <c r="Q50" s="211"/>
      <c r="R50" s="110"/>
      <c r="S50" s="65">
        <v>18</v>
      </c>
      <c r="T50" s="66">
        <v>24</v>
      </c>
      <c r="U50" s="106">
        <f>+T50/S50</f>
        <v>1.3333333333333333</v>
      </c>
      <c r="V50" s="116">
        <v>7500000</v>
      </c>
      <c r="W50" s="67">
        <v>7500000</v>
      </c>
      <c r="X50" s="105">
        <f>+W50/V50</f>
        <v>1</v>
      </c>
      <c r="Y50" s="72" t="s">
        <v>339</v>
      </c>
      <c r="Z50" s="65">
        <v>18</v>
      </c>
      <c r="AA50" s="66">
        <v>0</v>
      </c>
      <c r="AB50" s="117">
        <f>+AA50/Z50</f>
        <v>0</v>
      </c>
      <c r="AC50" s="182">
        <v>17514678</v>
      </c>
      <c r="AD50" s="183">
        <v>0</v>
      </c>
      <c r="AE50" s="201">
        <f>+AD50/AC50</f>
        <v>0</v>
      </c>
      <c r="AF50" s="128" t="s">
        <v>478</v>
      </c>
      <c r="AG50" s="65">
        <v>18</v>
      </c>
      <c r="AH50" s="66">
        <v>18</v>
      </c>
      <c r="AI50" s="117">
        <f>+AH50/AG50</f>
        <v>1</v>
      </c>
      <c r="AJ50" s="182">
        <v>17514678</v>
      </c>
      <c r="AK50" s="183">
        <v>0</v>
      </c>
      <c r="AL50" s="201">
        <f>+AK50/AJ50</f>
        <v>0</v>
      </c>
      <c r="AM50" s="128" t="s">
        <v>665</v>
      </c>
      <c r="AN50" s="505">
        <v>18</v>
      </c>
      <c r="AO50" s="506">
        <v>18</v>
      </c>
      <c r="AP50" s="117">
        <f>+AO50/AN50</f>
        <v>1</v>
      </c>
      <c r="AQ50" s="519">
        <v>17514678</v>
      </c>
      <c r="AR50" s="520">
        <v>17514000</v>
      </c>
      <c r="AS50" s="201">
        <f>+AR50/AQ50</f>
        <v>0.99996128961091946</v>
      </c>
      <c r="AT50" s="128" t="s">
        <v>770</v>
      </c>
    </row>
    <row r="51" spans="1:46" ht="173.25" x14ac:dyDescent="0.2">
      <c r="A51" s="718" t="s">
        <v>215</v>
      </c>
      <c r="B51" s="720" t="s">
        <v>209</v>
      </c>
      <c r="C51" s="720" t="s">
        <v>183</v>
      </c>
      <c r="D51" s="30" t="s">
        <v>184</v>
      </c>
      <c r="E51" s="101">
        <v>0.63600000000000001</v>
      </c>
      <c r="F51" s="25" t="s">
        <v>185</v>
      </c>
      <c r="G51" s="737" t="s">
        <v>529</v>
      </c>
      <c r="H51" s="738"/>
      <c r="I51" s="738"/>
      <c r="J51" s="738"/>
      <c r="K51" s="739"/>
      <c r="L51" s="45">
        <v>0</v>
      </c>
      <c r="M51" s="10">
        <v>0</v>
      </c>
      <c r="N51" s="210">
        <v>0</v>
      </c>
      <c r="O51" s="87">
        <v>0</v>
      </c>
      <c r="P51" s="87">
        <v>0</v>
      </c>
      <c r="Q51" s="211">
        <v>0</v>
      </c>
      <c r="R51" s="236" t="s">
        <v>580</v>
      </c>
      <c r="S51" s="65">
        <v>0</v>
      </c>
      <c r="T51" s="66">
        <v>0</v>
      </c>
      <c r="U51" s="105">
        <v>0</v>
      </c>
      <c r="V51" s="104">
        <v>0</v>
      </c>
      <c r="W51" s="67">
        <v>0</v>
      </c>
      <c r="X51" s="144">
        <v>0</v>
      </c>
      <c r="Y51" s="240" t="s">
        <v>581</v>
      </c>
      <c r="Z51" s="65"/>
      <c r="AA51" s="66"/>
      <c r="AB51" s="117"/>
      <c r="AC51" s="182"/>
      <c r="AD51" s="183"/>
      <c r="AE51" s="201"/>
      <c r="AF51" s="128"/>
      <c r="AG51" s="65"/>
      <c r="AH51" s="66"/>
      <c r="AI51" s="117"/>
      <c r="AJ51" s="182"/>
      <c r="AK51" s="183"/>
      <c r="AL51" s="201"/>
      <c r="AM51" s="128"/>
      <c r="AN51" s="505"/>
      <c r="AO51" s="506"/>
      <c r="AP51" s="117"/>
      <c r="AQ51" s="519"/>
      <c r="AR51" s="520"/>
      <c r="AS51" s="201"/>
      <c r="AT51" s="128"/>
    </row>
    <row r="52" spans="1:46" ht="120" x14ac:dyDescent="0.25">
      <c r="A52" s="718"/>
      <c r="B52" s="720"/>
      <c r="C52" s="720"/>
      <c r="D52" s="30" t="s">
        <v>186</v>
      </c>
      <c r="E52" s="101">
        <v>0.55000000000000004</v>
      </c>
      <c r="F52" s="25" t="s">
        <v>187</v>
      </c>
      <c r="G52" s="743"/>
      <c r="H52" s="744"/>
      <c r="I52" s="744"/>
      <c r="J52" s="744"/>
      <c r="K52" s="745"/>
      <c r="L52" s="45">
        <v>0</v>
      </c>
      <c r="M52" s="10">
        <v>0</v>
      </c>
      <c r="N52" s="210">
        <v>0</v>
      </c>
      <c r="O52" s="87">
        <v>0</v>
      </c>
      <c r="P52" s="87">
        <v>0</v>
      </c>
      <c r="Q52" s="211">
        <v>0</v>
      </c>
      <c r="R52" s="237" t="s">
        <v>534</v>
      </c>
      <c r="S52" s="65">
        <v>0</v>
      </c>
      <c r="T52" s="66">
        <v>0</v>
      </c>
      <c r="U52" s="105">
        <v>0</v>
      </c>
      <c r="V52" s="104">
        <v>0</v>
      </c>
      <c r="W52" s="67">
        <v>0</v>
      </c>
      <c r="X52" s="144">
        <v>0</v>
      </c>
      <c r="Y52" s="240" t="s">
        <v>537</v>
      </c>
      <c r="Z52" s="65"/>
      <c r="AA52" s="66"/>
      <c r="AB52" s="117"/>
      <c r="AC52" s="182"/>
      <c r="AD52" s="183"/>
      <c r="AE52" s="201"/>
      <c r="AF52" s="128"/>
      <c r="AG52" s="65"/>
      <c r="AH52" s="66"/>
      <c r="AI52" s="117"/>
      <c r="AJ52" s="182"/>
      <c r="AK52" s="183"/>
      <c r="AL52" s="201"/>
      <c r="AM52" s="128"/>
      <c r="AN52" s="505"/>
      <c r="AO52" s="506"/>
      <c r="AP52" s="117"/>
      <c r="AQ52" s="519"/>
      <c r="AR52" s="520"/>
      <c r="AS52" s="201"/>
      <c r="AT52" s="128"/>
    </row>
    <row r="53" spans="1:46" ht="31.5" x14ac:dyDescent="0.25">
      <c r="A53" s="718"/>
      <c r="B53" s="720"/>
      <c r="C53" s="720"/>
      <c r="D53" s="30" t="s">
        <v>188</v>
      </c>
      <c r="E53" s="101">
        <v>0.10199999999999999</v>
      </c>
      <c r="F53" s="25" t="s">
        <v>189</v>
      </c>
      <c r="G53" s="743"/>
      <c r="H53" s="744"/>
      <c r="I53" s="744"/>
      <c r="J53" s="744"/>
      <c r="K53" s="745"/>
      <c r="L53" s="45">
        <v>0</v>
      </c>
      <c r="M53" s="10">
        <v>0</v>
      </c>
      <c r="N53" s="210">
        <v>0</v>
      </c>
      <c r="O53" s="87">
        <v>0</v>
      </c>
      <c r="P53" s="87">
        <v>0</v>
      </c>
      <c r="Q53" s="211">
        <v>0</v>
      </c>
      <c r="R53" s="237" t="s">
        <v>535</v>
      </c>
      <c r="S53" s="65">
        <v>0</v>
      </c>
      <c r="T53" s="66">
        <v>0</v>
      </c>
      <c r="U53" s="105">
        <v>0</v>
      </c>
      <c r="V53" s="104">
        <v>0</v>
      </c>
      <c r="W53" s="67">
        <v>0</v>
      </c>
      <c r="X53" s="144">
        <v>0</v>
      </c>
      <c r="Y53" s="240" t="s">
        <v>535</v>
      </c>
      <c r="Z53" s="65"/>
      <c r="AA53" s="66"/>
      <c r="AB53" s="117"/>
      <c r="AC53" s="182"/>
      <c r="AD53" s="183"/>
      <c r="AE53" s="201"/>
      <c r="AF53" s="128"/>
      <c r="AG53" s="65"/>
      <c r="AH53" s="66"/>
      <c r="AI53" s="117"/>
      <c r="AJ53" s="182"/>
      <c r="AK53" s="183"/>
      <c r="AL53" s="201"/>
      <c r="AM53" s="128"/>
      <c r="AN53" s="505"/>
      <c r="AO53" s="506"/>
      <c r="AP53" s="117"/>
      <c r="AQ53" s="519"/>
      <c r="AR53" s="520"/>
      <c r="AS53" s="201"/>
      <c r="AT53" s="128"/>
    </row>
    <row r="54" spans="1:46" ht="111" thickBot="1" x14ac:dyDescent="0.3">
      <c r="A54" s="718"/>
      <c r="B54" s="720"/>
      <c r="C54" s="720"/>
      <c r="D54" s="30" t="s">
        <v>190</v>
      </c>
      <c r="E54" s="11">
        <v>0.23</v>
      </c>
      <c r="F54" s="25" t="s">
        <v>191</v>
      </c>
      <c r="G54" s="740"/>
      <c r="H54" s="741"/>
      <c r="I54" s="741"/>
      <c r="J54" s="741"/>
      <c r="K54" s="742"/>
      <c r="L54" s="45">
        <v>0</v>
      </c>
      <c r="M54" s="10">
        <v>0</v>
      </c>
      <c r="N54" s="210">
        <v>0</v>
      </c>
      <c r="O54" s="87">
        <v>0</v>
      </c>
      <c r="P54" s="87">
        <v>0</v>
      </c>
      <c r="Q54" s="211">
        <v>0</v>
      </c>
      <c r="R54" s="238" t="s">
        <v>536</v>
      </c>
      <c r="S54" s="65">
        <v>0</v>
      </c>
      <c r="T54" s="66">
        <v>0</v>
      </c>
      <c r="U54" s="105">
        <v>0</v>
      </c>
      <c r="V54" s="104">
        <v>0</v>
      </c>
      <c r="W54" s="67">
        <v>0</v>
      </c>
      <c r="X54" s="144">
        <v>0</v>
      </c>
      <c r="Y54" s="241" t="s">
        <v>538</v>
      </c>
      <c r="Z54" s="65"/>
      <c r="AA54" s="66"/>
      <c r="AB54" s="117"/>
      <c r="AC54" s="182"/>
      <c r="AD54" s="183"/>
      <c r="AE54" s="201"/>
      <c r="AF54" s="128"/>
      <c r="AG54" s="65"/>
      <c r="AH54" s="66"/>
      <c r="AI54" s="117"/>
      <c r="AJ54" s="182"/>
      <c r="AK54" s="183"/>
      <c r="AL54" s="201"/>
      <c r="AM54" s="128"/>
      <c r="AN54" s="505"/>
      <c r="AO54" s="506"/>
      <c r="AP54" s="117"/>
      <c r="AQ54" s="519"/>
      <c r="AR54" s="520"/>
      <c r="AS54" s="201"/>
      <c r="AT54" s="128"/>
    </row>
    <row r="55" spans="1:46" ht="92.25" customHeight="1" x14ac:dyDescent="0.2">
      <c r="A55" s="718" t="s">
        <v>215</v>
      </c>
      <c r="B55" s="720" t="s">
        <v>209</v>
      </c>
      <c r="C55" s="720" t="s">
        <v>199</v>
      </c>
      <c r="D55" s="30" t="s">
        <v>198</v>
      </c>
      <c r="E55" s="10">
        <v>0</v>
      </c>
      <c r="F55" s="25">
        <v>2</v>
      </c>
      <c r="G55" s="704" t="s">
        <v>393</v>
      </c>
      <c r="H55" s="559" t="s">
        <v>361</v>
      </c>
      <c r="I55" s="559" t="s">
        <v>392</v>
      </c>
      <c r="J55" s="559" t="s">
        <v>437</v>
      </c>
      <c r="K55" s="697" t="s">
        <v>436</v>
      </c>
      <c r="L55" s="583">
        <v>1</v>
      </c>
      <c r="M55" s="561">
        <v>1</v>
      </c>
      <c r="N55" s="689">
        <f>+M55/L55</f>
        <v>1</v>
      </c>
      <c r="O55" s="695">
        <v>19000000</v>
      </c>
      <c r="P55" s="695">
        <v>12040000</v>
      </c>
      <c r="Q55" s="693">
        <f>+P55/O55</f>
        <v>0.63368421052631574</v>
      </c>
      <c r="R55" s="691" t="s">
        <v>512</v>
      </c>
      <c r="S55" s="661">
        <v>3</v>
      </c>
      <c r="T55" s="663">
        <v>3</v>
      </c>
      <c r="U55" s="708">
        <f>+T55/S55</f>
        <v>1</v>
      </c>
      <c r="V55" s="714">
        <v>27850000</v>
      </c>
      <c r="W55" s="711">
        <v>21165451</v>
      </c>
      <c r="X55" s="708">
        <f>+W55/V55</f>
        <v>0.75998028725314182</v>
      </c>
      <c r="Y55" s="671" t="s">
        <v>438</v>
      </c>
      <c r="Z55" s="661">
        <v>4</v>
      </c>
      <c r="AA55" s="663">
        <v>1</v>
      </c>
      <c r="AB55" s="665">
        <f>+AA55/Z55</f>
        <v>0.25</v>
      </c>
      <c r="AC55" s="667">
        <v>66600000</v>
      </c>
      <c r="AD55" s="669">
        <v>36200000</v>
      </c>
      <c r="AE55" s="665">
        <f>+AD55/AC55</f>
        <v>0.54354354354354351</v>
      </c>
      <c r="AF55" s="671" t="s">
        <v>479</v>
      </c>
      <c r="AG55" s="661">
        <v>4</v>
      </c>
      <c r="AH55" s="663">
        <v>2</v>
      </c>
      <c r="AI55" s="665">
        <f>+AH55/AG55</f>
        <v>0.5</v>
      </c>
      <c r="AJ55" s="667">
        <v>66600000</v>
      </c>
      <c r="AK55" s="669"/>
      <c r="AL55" s="665"/>
      <c r="AM55" s="671" t="s">
        <v>666</v>
      </c>
      <c r="AN55" s="753">
        <v>4</v>
      </c>
      <c r="AO55" s="755">
        <v>4</v>
      </c>
      <c r="AP55" s="665">
        <f>+AO55/AN55</f>
        <v>1</v>
      </c>
      <c r="AQ55" s="763">
        <v>66600000</v>
      </c>
      <c r="AR55" s="766">
        <v>66558796</v>
      </c>
      <c r="AS55" s="665">
        <f>+AR55/AQ55</f>
        <v>0.99938132132132129</v>
      </c>
      <c r="AT55" s="671" t="s">
        <v>718</v>
      </c>
    </row>
    <row r="56" spans="1:46" ht="92.25" customHeight="1" x14ac:dyDescent="0.2">
      <c r="A56" s="718"/>
      <c r="B56" s="720"/>
      <c r="C56" s="720"/>
      <c r="D56" s="30" t="s">
        <v>200</v>
      </c>
      <c r="E56" s="10">
        <v>0</v>
      </c>
      <c r="F56" s="25">
        <v>10</v>
      </c>
      <c r="G56" s="705"/>
      <c r="H56" s="703"/>
      <c r="I56" s="703"/>
      <c r="J56" s="703"/>
      <c r="K56" s="707"/>
      <c r="L56" s="584"/>
      <c r="M56" s="562"/>
      <c r="N56" s="702"/>
      <c r="O56" s="701"/>
      <c r="P56" s="701"/>
      <c r="Q56" s="700"/>
      <c r="R56" s="699"/>
      <c r="S56" s="673"/>
      <c r="T56" s="674"/>
      <c r="U56" s="709"/>
      <c r="V56" s="715"/>
      <c r="W56" s="712"/>
      <c r="X56" s="709"/>
      <c r="Y56" s="678"/>
      <c r="Z56" s="673"/>
      <c r="AA56" s="674"/>
      <c r="AB56" s="675"/>
      <c r="AC56" s="676"/>
      <c r="AD56" s="677"/>
      <c r="AE56" s="675"/>
      <c r="AF56" s="678"/>
      <c r="AG56" s="673"/>
      <c r="AH56" s="674"/>
      <c r="AI56" s="675"/>
      <c r="AJ56" s="676"/>
      <c r="AK56" s="677"/>
      <c r="AL56" s="675"/>
      <c r="AM56" s="678"/>
      <c r="AN56" s="761"/>
      <c r="AO56" s="762"/>
      <c r="AP56" s="675"/>
      <c r="AQ56" s="764"/>
      <c r="AR56" s="767"/>
      <c r="AS56" s="675"/>
      <c r="AT56" s="678"/>
    </row>
    <row r="57" spans="1:46" ht="92.25" customHeight="1" x14ac:dyDescent="0.2">
      <c r="A57" s="718"/>
      <c r="B57" s="720"/>
      <c r="C57" s="720"/>
      <c r="D57" s="30" t="s">
        <v>201</v>
      </c>
      <c r="E57" s="10">
        <v>2</v>
      </c>
      <c r="F57" s="25">
        <v>20</v>
      </c>
      <c r="G57" s="706"/>
      <c r="H57" s="560"/>
      <c r="I57" s="560"/>
      <c r="J57" s="560"/>
      <c r="K57" s="698"/>
      <c r="L57" s="585"/>
      <c r="M57" s="563"/>
      <c r="N57" s="690"/>
      <c r="O57" s="696"/>
      <c r="P57" s="696"/>
      <c r="Q57" s="694"/>
      <c r="R57" s="692"/>
      <c r="S57" s="662"/>
      <c r="T57" s="664"/>
      <c r="U57" s="710"/>
      <c r="V57" s="716"/>
      <c r="W57" s="713"/>
      <c r="X57" s="710"/>
      <c r="Y57" s="672"/>
      <c r="Z57" s="662"/>
      <c r="AA57" s="664"/>
      <c r="AB57" s="666"/>
      <c r="AC57" s="668"/>
      <c r="AD57" s="670"/>
      <c r="AE57" s="666"/>
      <c r="AF57" s="672"/>
      <c r="AG57" s="662"/>
      <c r="AH57" s="664"/>
      <c r="AI57" s="666"/>
      <c r="AJ57" s="668"/>
      <c r="AK57" s="670"/>
      <c r="AL57" s="666"/>
      <c r="AM57" s="672"/>
      <c r="AN57" s="754"/>
      <c r="AO57" s="756"/>
      <c r="AP57" s="666"/>
      <c r="AQ57" s="765"/>
      <c r="AR57" s="768"/>
      <c r="AS57" s="666"/>
      <c r="AT57" s="672"/>
    </row>
    <row r="58" spans="1:46" ht="63.75" x14ac:dyDescent="0.2">
      <c r="A58" s="718" t="s">
        <v>215</v>
      </c>
      <c r="B58" s="720" t="s">
        <v>209</v>
      </c>
      <c r="C58" s="720" t="s">
        <v>104</v>
      </c>
      <c r="D58" s="30" t="s">
        <v>202</v>
      </c>
      <c r="E58" s="10">
        <v>0</v>
      </c>
      <c r="F58" s="25">
        <v>1</v>
      </c>
      <c r="G58" s="228" t="s">
        <v>530</v>
      </c>
      <c r="H58" s="223" t="s">
        <v>530</v>
      </c>
      <c r="I58" s="223" t="s">
        <v>530</v>
      </c>
      <c r="J58" s="223" t="s">
        <v>530</v>
      </c>
      <c r="K58" s="224" t="s">
        <v>530</v>
      </c>
      <c r="L58" s="45"/>
      <c r="M58" s="10"/>
      <c r="N58" s="210"/>
      <c r="O58" s="87"/>
      <c r="P58" s="87"/>
      <c r="Q58" s="211"/>
      <c r="R58" s="110"/>
      <c r="S58" s="65"/>
      <c r="T58" s="66"/>
      <c r="U58" s="105"/>
      <c r="V58" s="104"/>
      <c r="W58" s="67"/>
      <c r="X58" s="144"/>
      <c r="Y58" s="128"/>
      <c r="Z58" s="65"/>
      <c r="AA58" s="66"/>
      <c r="AB58" s="117"/>
      <c r="AC58" s="182"/>
      <c r="AD58" s="183"/>
      <c r="AE58" s="201"/>
      <c r="AF58" s="128"/>
      <c r="AG58" s="65"/>
      <c r="AH58" s="66"/>
      <c r="AI58" s="117"/>
      <c r="AJ58" s="182"/>
      <c r="AK58" s="183"/>
      <c r="AL58" s="201"/>
      <c r="AM58" s="128"/>
      <c r="AN58" s="505"/>
      <c r="AO58" s="506"/>
      <c r="AP58" s="117"/>
      <c r="AQ58" s="519"/>
      <c r="AR58" s="520"/>
      <c r="AS58" s="201"/>
      <c r="AT58" s="128"/>
    </row>
    <row r="59" spans="1:46" ht="64.5" thickBot="1" x14ac:dyDescent="0.25">
      <c r="A59" s="731"/>
      <c r="B59" s="732"/>
      <c r="C59" s="732"/>
      <c r="D59" s="31" t="s">
        <v>203</v>
      </c>
      <c r="E59" s="142">
        <v>2</v>
      </c>
      <c r="F59" s="103">
        <v>18</v>
      </c>
      <c r="G59" s="233" t="s">
        <v>530</v>
      </c>
      <c r="H59" s="234" t="s">
        <v>530</v>
      </c>
      <c r="I59" s="234" t="s">
        <v>530</v>
      </c>
      <c r="J59" s="234" t="s">
        <v>530</v>
      </c>
      <c r="K59" s="235" t="s">
        <v>530</v>
      </c>
      <c r="L59" s="218"/>
      <c r="M59" s="142"/>
      <c r="N59" s="219"/>
      <c r="O59" s="216"/>
      <c r="P59" s="216"/>
      <c r="Q59" s="220"/>
      <c r="R59" s="221"/>
      <c r="S59" s="93"/>
      <c r="T59" s="94"/>
      <c r="U59" s="107"/>
      <c r="V59" s="146"/>
      <c r="W59" s="147"/>
      <c r="X59" s="148"/>
      <c r="Y59" s="138"/>
      <c r="Z59" s="93"/>
      <c r="AA59" s="94"/>
      <c r="AB59" s="198"/>
      <c r="AC59" s="188"/>
      <c r="AD59" s="189"/>
      <c r="AE59" s="203"/>
      <c r="AF59" s="138"/>
      <c r="AG59" s="93"/>
      <c r="AH59" s="94"/>
      <c r="AI59" s="198"/>
      <c r="AJ59" s="188"/>
      <c r="AK59" s="189"/>
      <c r="AL59" s="203"/>
      <c r="AM59" s="138"/>
      <c r="AN59" s="513"/>
      <c r="AO59" s="514"/>
      <c r="AP59" s="198"/>
      <c r="AQ59" s="521"/>
      <c r="AR59" s="522"/>
      <c r="AS59" s="203"/>
      <c r="AT59" s="138"/>
    </row>
    <row r="61" spans="1:46" x14ac:dyDescent="0.2">
      <c r="D61" s="22"/>
    </row>
    <row r="63" spans="1:46" x14ac:dyDescent="0.2">
      <c r="E63" s="34"/>
    </row>
    <row r="66" spans="3:6" x14ac:dyDescent="0.2">
      <c r="E66" s="34"/>
    </row>
    <row r="68" spans="3:6" x14ac:dyDescent="0.2">
      <c r="D68" s="19"/>
      <c r="E68" s="34"/>
      <c r="F68" s="19"/>
    </row>
    <row r="71" spans="3:6" x14ac:dyDescent="0.2">
      <c r="C71" s="2"/>
    </row>
  </sheetData>
  <mergeCells count="289">
    <mergeCell ref="AN48:AN49"/>
    <mergeCell ref="AO48:AO49"/>
    <mergeCell ref="AP48:AP49"/>
    <mergeCell ref="AQ48:AQ49"/>
    <mergeCell ref="AR48:AR49"/>
    <mergeCell ref="AS48:AS49"/>
    <mergeCell ref="AT48:AT49"/>
    <mergeCell ref="AN55:AN57"/>
    <mergeCell ref="AO55:AO57"/>
    <mergeCell ref="AP55:AP57"/>
    <mergeCell ref="AQ55:AQ57"/>
    <mergeCell ref="AR55:AR57"/>
    <mergeCell ref="AS55:AS57"/>
    <mergeCell ref="AT55:AT57"/>
    <mergeCell ref="AN21:AN27"/>
    <mergeCell ref="AO21:AO27"/>
    <mergeCell ref="AP21:AP27"/>
    <mergeCell ref="AQ21:AQ27"/>
    <mergeCell ref="AR21:AR27"/>
    <mergeCell ref="AS21:AS27"/>
    <mergeCell ref="AT21:AT27"/>
    <mergeCell ref="AN46:AN47"/>
    <mergeCell ref="AO46:AO47"/>
    <mergeCell ref="AP46:AP47"/>
    <mergeCell ref="AQ46:AQ47"/>
    <mergeCell ref="AR46:AR47"/>
    <mergeCell ref="AS46:AS47"/>
    <mergeCell ref="AT46:AT47"/>
    <mergeCell ref="AN1:AP1"/>
    <mergeCell ref="AQ1:AS1"/>
    <mergeCell ref="AT1:AT2"/>
    <mergeCell ref="AN13:AN14"/>
    <mergeCell ref="AO13:AO14"/>
    <mergeCell ref="AP13:AP14"/>
    <mergeCell ref="AQ13:AQ14"/>
    <mergeCell ref="AR13:AR14"/>
    <mergeCell ref="AS13:AS14"/>
    <mergeCell ref="AT13:AT14"/>
    <mergeCell ref="G28:K28"/>
    <mergeCell ref="G29:K30"/>
    <mergeCell ref="G31:K32"/>
    <mergeCell ref="G33:K33"/>
    <mergeCell ref="G34:K34"/>
    <mergeCell ref="G35:K36"/>
    <mergeCell ref="G39:K39"/>
    <mergeCell ref="G18:K19"/>
    <mergeCell ref="G38:K38"/>
    <mergeCell ref="G40:K41"/>
    <mergeCell ref="G51:K54"/>
    <mergeCell ref="Y21:Y27"/>
    <mergeCell ref="X21:X27"/>
    <mergeCell ref="W21:W27"/>
    <mergeCell ref="V21:V27"/>
    <mergeCell ref="U21:U27"/>
    <mergeCell ref="T21:T27"/>
    <mergeCell ref="S21:S27"/>
    <mergeCell ref="I45:I47"/>
    <mergeCell ref="H45:H47"/>
    <mergeCell ref="G45:G47"/>
    <mergeCell ref="K46:K47"/>
    <mergeCell ref="J46:J47"/>
    <mergeCell ref="T46:T47"/>
    <mergeCell ref="S46:S47"/>
    <mergeCell ref="Y48:Y49"/>
    <mergeCell ref="X48:X49"/>
    <mergeCell ref="V48:V49"/>
    <mergeCell ref="W48:W49"/>
    <mergeCell ref="U48:U49"/>
    <mergeCell ref="T48:T49"/>
    <mergeCell ref="S48:S49"/>
    <mergeCell ref="Y46:Y47"/>
    <mergeCell ref="H13:H14"/>
    <mergeCell ref="G13:G14"/>
    <mergeCell ref="U13:U14"/>
    <mergeCell ref="T13:T14"/>
    <mergeCell ref="S13:S14"/>
    <mergeCell ref="K21:K27"/>
    <mergeCell ref="J21:J27"/>
    <mergeCell ref="I21:I27"/>
    <mergeCell ref="H21:H27"/>
    <mergeCell ref="G21:G27"/>
    <mergeCell ref="R13:R14"/>
    <mergeCell ref="Q13:Q14"/>
    <mergeCell ref="P13:P14"/>
    <mergeCell ref="O13:O14"/>
    <mergeCell ref="N13:N14"/>
    <mergeCell ref="M13:M14"/>
    <mergeCell ref="L13:L14"/>
    <mergeCell ref="AF1:AF2"/>
    <mergeCell ref="Y13:Y14"/>
    <mergeCell ref="X13:X14"/>
    <mergeCell ref="W13:W14"/>
    <mergeCell ref="V13:V14"/>
    <mergeCell ref="I9:I10"/>
    <mergeCell ref="G9:G10"/>
    <mergeCell ref="H9:H10"/>
    <mergeCell ref="G11:G12"/>
    <mergeCell ref="H11:H12"/>
    <mergeCell ref="I11:I12"/>
    <mergeCell ref="K13:K14"/>
    <mergeCell ref="J13:J14"/>
    <mergeCell ref="I13:I14"/>
    <mergeCell ref="G1:K1"/>
    <mergeCell ref="L1:N1"/>
    <mergeCell ref="O1:Q1"/>
    <mergeCell ref="R1:R2"/>
    <mergeCell ref="S1:U1"/>
    <mergeCell ref="V1:X1"/>
    <mergeCell ref="Y1:Y2"/>
    <mergeCell ref="Z1:AB1"/>
    <mergeCell ref="AC1:AE1"/>
    <mergeCell ref="R11:R12"/>
    <mergeCell ref="A51:A54"/>
    <mergeCell ref="B51:B54"/>
    <mergeCell ref="C51:C54"/>
    <mergeCell ref="A55:A57"/>
    <mergeCell ref="B55:B57"/>
    <mergeCell ref="C55:C57"/>
    <mergeCell ref="A58:A59"/>
    <mergeCell ref="B58:B59"/>
    <mergeCell ref="C58:C59"/>
    <mergeCell ref="A40:A41"/>
    <mergeCell ref="B40:B41"/>
    <mergeCell ref="C40:C41"/>
    <mergeCell ref="A45:A47"/>
    <mergeCell ref="B45:B47"/>
    <mergeCell ref="C45:C47"/>
    <mergeCell ref="A48:A49"/>
    <mergeCell ref="B48:B49"/>
    <mergeCell ref="C48:C49"/>
    <mergeCell ref="A29:A30"/>
    <mergeCell ref="B29:B30"/>
    <mergeCell ref="C29:C30"/>
    <mergeCell ref="A31:A32"/>
    <mergeCell ref="B31:B32"/>
    <mergeCell ref="C31:C32"/>
    <mergeCell ref="A35:A36"/>
    <mergeCell ref="B35:B36"/>
    <mergeCell ref="C35:C36"/>
    <mergeCell ref="A18:A19"/>
    <mergeCell ref="B18:B19"/>
    <mergeCell ref="C18:C19"/>
    <mergeCell ref="A21:A24"/>
    <mergeCell ref="B21:B24"/>
    <mergeCell ref="C21:C24"/>
    <mergeCell ref="A25:A27"/>
    <mergeCell ref="B25:B27"/>
    <mergeCell ref="C25:C27"/>
    <mergeCell ref="A1:F1"/>
    <mergeCell ref="A3:A7"/>
    <mergeCell ref="B3:B7"/>
    <mergeCell ref="C3:C7"/>
    <mergeCell ref="A13:A14"/>
    <mergeCell ref="B13:B14"/>
    <mergeCell ref="C13:C14"/>
    <mergeCell ref="F9:F10"/>
    <mergeCell ref="E9:E10"/>
    <mergeCell ref="D9:D10"/>
    <mergeCell ref="C9:C10"/>
    <mergeCell ref="B9:B10"/>
    <mergeCell ref="A9:A10"/>
    <mergeCell ref="D11:D12"/>
    <mergeCell ref="C11:C12"/>
    <mergeCell ref="B11:B12"/>
    <mergeCell ref="F11:F12"/>
    <mergeCell ref="E11:E12"/>
    <mergeCell ref="A11:A12"/>
    <mergeCell ref="X46:X47"/>
    <mergeCell ref="W46:W47"/>
    <mergeCell ref="V46:V47"/>
    <mergeCell ref="U46:U47"/>
    <mergeCell ref="AF13:AF14"/>
    <mergeCell ref="AE13:AE14"/>
    <mergeCell ref="AD13:AD14"/>
    <mergeCell ref="AC13:AC14"/>
    <mergeCell ref="AB13:AB14"/>
    <mergeCell ref="AA13:AA14"/>
    <mergeCell ref="Z13:Z14"/>
    <mergeCell ref="AD21:AD27"/>
    <mergeCell ref="AE21:AE27"/>
    <mergeCell ref="AF21:AF27"/>
    <mergeCell ref="AF46:AF47"/>
    <mergeCell ref="AE46:AE47"/>
    <mergeCell ref="AD46:AD47"/>
    <mergeCell ref="H55:H57"/>
    <mergeCell ref="G55:G57"/>
    <mergeCell ref="T55:T57"/>
    <mergeCell ref="S55:S57"/>
    <mergeCell ref="K55:K57"/>
    <mergeCell ref="J55:J57"/>
    <mergeCell ref="I55:I57"/>
    <mergeCell ref="Y55:Y57"/>
    <mergeCell ref="X55:X57"/>
    <mergeCell ref="W55:W57"/>
    <mergeCell ref="V55:V57"/>
    <mergeCell ref="U55:U57"/>
    <mergeCell ref="R55:R57"/>
    <mergeCell ref="Q55:Q57"/>
    <mergeCell ref="P55:P57"/>
    <mergeCell ref="O55:O57"/>
    <mergeCell ref="N55:N57"/>
    <mergeCell ref="M55:M57"/>
    <mergeCell ref="L55:L57"/>
    <mergeCell ref="K48:K49"/>
    <mergeCell ref="J48:J49"/>
    <mergeCell ref="I48:I49"/>
    <mergeCell ref="H48:H49"/>
    <mergeCell ref="G48:G49"/>
    <mergeCell ref="Z21:Z27"/>
    <mergeCell ref="AA21:AA27"/>
    <mergeCell ref="AB21:AB27"/>
    <mergeCell ref="AC21:AC27"/>
    <mergeCell ref="AC46:AC47"/>
    <mergeCell ref="AB46:AB47"/>
    <mergeCell ref="AA46:AA47"/>
    <mergeCell ref="Z46:Z47"/>
    <mergeCell ref="R21:R27"/>
    <mergeCell ref="Q21:Q27"/>
    <mergeCell ref="P21:P27"/>
    <mergeCell ref="O21:O27"/>
    <mergeCell ref="N21:N27"/>
    <mergeCell ref="M21:M27"/>
    <mergeCell ref="L21:L27"/>
    <mergeCell ref="R46:R47"/>
    <mergeCell ref="Q46:Q47"/>
    <mergeCell ref="P46:P47"/>
    <mergeCell ref="O46:O47"/>
    <mergeCell ref="AF48:AF49"/>
    <mergeCell ref="AE48:AE49"/>
    <mergeCell ref="AD48:AD49"/>
    <mergeCell ref="AC48:AC49"/>
    <mergeCell ref="AB48:AB49"/>
    <mergeCell ref="AA48:AA49"/>
    <mergeCell ref="Z48:Z49"/>
    <mergeCell ref="AF55:AF57"/>
    <mergeCell ref="AE55:AE57"/>
    <mergeCell ref="AD55:AD57"/>
    <mergeCell ref="AC55:AC57"/>
    <mergeCell ref="AB55:AB57"/>
    <mergeCell ref="AA55:AA57"/>
    <mergeCell ref="Z55:Z57"/>
    <mergeCell ref="N46:N47"/>
    <mergeCell ref="M46:M47"/>
    <mergeCell ref="L46:L47"/>
    <mergeCell ref="R48:R49"/>
    <mergeCell ref="Q48:Q49"/>
    <mergeCell ref="P48:P49"/>
    <mergeCell ref="O48:O49"/>
    <mergeCell ref="N48:N49"/>
    <mergeCell ref="M48:M49"/>
    <mergeCell ref="L48:L49"/>
    <mergeCell ref="AG1:AI1"/>
    <mergeCell ref="AJ1:AL1"/>
    <mergeCell ref="AM1:AM2"/>
    <mergeCell ref="AG13:AG14"/>
    <mergeCell ref="AH13:AH14"/>
    <mergeCell ref="AI13:AI14"/>
    <mergeCell ref="AJ13:AJ14"/>
    <mergeCell ref="AK13:AK14"/>
    <mergeCell ref="AL13:AL14"/>
    <mergeCell ref="AM13:AM14"/>
    <mergeCell ref="AG21:AG27"/>
    <mergeCell ref="AH21:AH27"/>
    <mergeCell ref="AI21:AI27"/>
    <mergeCell ref="AJ21:AJ27"/>
    <mergeCell ref="AK21:AK27"/>
    <mergeCell ref="AL21:AL27"/>
    <mergeCell ref="AM21:AM27"/>
    <mergeCell ref="AG46:AG47"/>
    <mergeCell ref="AH46:AH47"/>
    <mergeCell ref="AI46:AI47"/>
    <mergeCell ref="AJ46:AJ47"/>
    <mergeCell ref="AK46:AK47"/>
    <mergeCell ref="AL46:AL47"/>
    <mergeCell ref="AM46:AM47"/>
    <mergeCell ref="AG48:AG49"/>
    <mergeCell ref="AH48:AH49"/>
    <mergeCell ref="AI48:AI49"/>
    <mergeCell ref="AJ48:AJ49"/>
    <mergeCell ref="AK48:AK49"/>
    <mergeCell ref="AL48:AL49"/>
    <mergeCell ref="AM48:AM49"/>
    <mergeCell ref="AG55:AG57"/>
    <mergeCell ref="AH55:AH57"/>
    <mergeCell ref="AI55:AI57"/>
    <mergeCell ref="AJ55:AJ57"/>
    <mergeCell ref="AK55:AK57"/>
    <mergeCell ref="AL55:AL57"/>
    <mergeCell ref="AM55:AM57"/>
  </mergeCells>
  <conditionalFormatting sqref="AE4:AE13 AE15:AE21">
    <cfRule type="cellIs" dxfId="689" priority="306" operator="between">
      <formula>0</formula>
      <formula>0.3999</formula>
    </cfRule>
    <cfRule type="cellIs" dxfId="688" priority="307" operator="between">
      <formula>0.4</formula>
      <formula>0.59</formula>
    </cfRule>
    <cfRule type="cellIs" dxfId="687" priority="308" operator="between">
      <formula>0.6</formula>
      <formula>0.69</formula>
    </cfRule>
    <cfRule type="cellIs" dxfId="686" priority="309" operator="between">
      <formula>0.7</formula>
      <formula>0.79</formula>
    </cfRule>
    <cfRule type="cellIs" dxfId="685" priority="310" operator="between">
      <formula>0.8</formula>
      <formula>1</formula>
    </cfRule>
  </conditionalFormatting>
  <conditionalFormatting sqref="U3">
    <cfRule type="cellIs" dxfId="684" priority="361" operator="between">
      <formula>0</formula>
      <formula>0.3999</formula>
    </cfRule>
    <cfRule type="cellIs" dxfId="683" priority="362" operator="between">
      <formula>0.4</formula>
      <formula>0.59</formula>
    </cfRule>
    <cfRule type="cellIs" dxfId="682" priority="363" operator="between">
      <formula>0.6</formula>
      <formula>0.69</formula>
    </cfRule>
    <cfRule type="cellIs" dxfId="681" priority="364" operator="between">
      <formula>0.7</formula>
      <formula>0.79</formula>
    </cfRule>
    <cfRule type="cellIs" dxfId="680" priority="365" operator="between">
      <formula>0.8</formula>
      <formula>1</formula>
    </cfRule>
  </conditionalFormatting>
  <conditionalFormatting sqref="U4:U13 U15:U21">
    <cfRule type="cellIs" dxfId="679" priority="356" operator="between">
      <formula>0</formula>
      <formula>0.3999</formula>
    </cfRule>
    <cfRule type="cellIs" dxfId="678" priority="357" operator="between">
      <formula>0.4</formula>
      <formula>0.59</formula>
    </cfRule>
    <cfRule type="cellIs" dxfId="677" priority="358" operator="between">
      <formula>0.6</formula>
      <formula>0.69</formula>
    </cfRule>
    <cfRule type="cellIs" dxfId="676" priority="359" operator="between">
      <formula>0.7</formula>
      <formula>0.79</formula>
    </cfRule>
    <cfRule type="cellIs" dxfId="675" priority="360" operator="between">
      <formula>0.8</formula>
      <formula>1</formula>
    </cfRule>
  </conditionalFormatting>
  <conditionalFormatting sqref="X4:X13 X15:X21">
    <cfRule type="cellIs" dxfId="674" priority="346" operator="between">
      <formula>0</formula>
      <formula>0.3999</formula>
    </cfRule>
    <cfRule type="cellIs" dxfId="673" priority="347" operator="between">
      <formula>0.4</formula>
      <formula>0.59</formula>
    </cfRule>
    <cfRule type="cellIs" dxfId="672" priority="348" operator="between">
      <formula>0.6</formula>
      <formula>0.69</formula>
    </cfRule>
    <cfRule type="cellIs" dxfId="671" priority="349" operator="between">
      <formula>0.7</formula>
      <formula>0.79</formula>
    </cfRule>
    <cfRule type="cellIs" dxfId="670" priority="350" operator="between">
      <formula>0.8</formula>
      <formula>1</formula>
    </cfRule>
  </conditionalFormatting>
  <conditionalFormatting sqref="X3">
    <cfRule type="cellIs" dxfId="669" priority="351" operator="between">
      <formula>0</formula>
      <formula>0.3999</formula>
    </cfRule>
    <cfRule type="cellIs" dxfId="668" priority="352" operator="between">
      <formula>0.4</formula>
      <formula>0.59</formula>
    </cfRule>
    <cfRule type="cellIs" dxfId="667" priority="353" operator="between">
      <formula>0.6</formula>
      <formula>0.69</formula>
    </cfRule>
    <cfRule type="cellIs" dxfId="666" priority="354" operator="between">
      <formula>0.7</formula>
      <formula>0.79</formula>
    </cfRule>
    <cfRule type="cellIs" dxfId="665" priority="355" operator="between">
      <formula>0.8</formula>
      <formula>1</formula>
    </cfRule>
  </conditionalFormatting>
  <conditionalFormatting sqref="N3">
    <cfRule type="cellIs" dxfId="664" priority="341" operator="between">
      <formula>0</formula>
      <formula>0.3999</formula>
    </cfRule>
    <cfRule type="cellIs" dxfId="663" priority="342" operator="between">
      <formula>0.4</formula>
      <formula>0.59</formula>
    </cfRule>
    <cfRule type="cellIs" dxfId="662" priority="343" operator="between">
      <formula>0.6</formula>
      <formula>0.69</formula>
    </cfRule>
    <cfRule type="cellIs" dxfId="661" priority="344" operator="between">
      <formula>0.7</formula>
      <formula>0.79</formula>
    </cfRule>
    <cfRule type="cellIs" dxfId="660" priority="345" operator="between">
      <formula>0.8</formula>
      <formula>1</formula>
    </cfRule>
  </conditionalFormatting>
  <conditionalFormatting sqref="N4:N13 N15:N21">
    <cfRule type="cellIs" dxfId="659" priority="336" operator="between">
      <formula>0</formula>
      <formula>0.3999</formula>
    </cfRule>
    <cfRule type="cellIs" dxfId="658" priority="337" operator="between">
      <formula>0.4</formula>
      <formula>0.59</formula>
    </cfRule>
    <cfRule type="cellIs" dxfId="657" priority="338" operator="between">
      <formula>0.6</formula>
      <formula>0.69</formula>
    </cfRule>
    <cfRule type="cellIs" dxfId="656" priority="339" operator="between">
      <formula>0.7</formula>
      <formula>0.79</formula>
    </cfRule>
    <cfRule type="cellIs" dxfId="655" priority="340" operator="between">
      <formula>0.8</formula>
      <formula>1</formula>
    </cfRule>
  </conditionalFormatting>
  <conditionalFormatting sqref="Q3">
    <cfRule type="cellIs" dxfId="654" priority="331" operator="between">
      <formula>0</formula>
      <formula>0.3999</formula>
    </cfRule>
    <cfRule type="cellIs" dxfId="653" priority="332" operator="between">
      <formula>0.4</formula>
      <formula>0.59</formula>
    </cfRule>
    <cfRule type="cellIs" dxfId="652" priority="333" operator="between">
      <formula>0.6</formula>
      <formula>0.69</formula>
    </cfRule>
    <cfRule type="cellIs" dxfId="651" priority="334" operator="between">
      <formula>0.7</formula>
      <formula>0.79</formula>
    </cfRule>
    <cfRule type="cellIs" dxfId="650" priority="335" operator="between">
      <formula>0.8</formula>
      <formula>1</formula>
    </cfRule>
  </conditionalFormatting>
  <conditionalFormatting sqref="Q4:Q13 Q15:Q21">
    <cfRule type="cellIs" dxfId="649" priority="326" operator="between">
      <formula>0</formula>
      <formula>0.3999</formula>
    </cfRule>
    <cfRule type="cellIs" dxfId="648" priority="327" operator="between">
      <formula>0.4</formula>
      <formula>0.59</formula>
    </cfRule>
    <cfRule type="cellIs" dxfId="647" priority="328" operator="between">
      <formula>0.6</formula>
      <formula>0.69</formula>
    </cfRule>
    <cfRule type="cellIs" dxfId="646" priority="329" operator="between">
      <formula>0.7</formula>
      <formula>0.79</formula>
    </cfRule>
    <cfRule type="cellIs" dxfId="645" priority="330" operator="between">
      <formula>0.8</formula>
      <formula>1</formula>
    </cfRule>
  </conditionalFormatting>
  <conditionalFormatting sqref="AB3">
    <cfRule type="cellIs" dxfId="644" priority="321" operator="between">
      <formula>0</formula>
      <formula>0.3999</formula>
    </cfRule>
    <cfRule type="cellIs" dxfId="643" priority="322" operator="between">
      <formula>0.4</formula>
      <formula>0.59</formula>
    </cfRule>
    <cfRule type="cellIs" dxfId="642" priority="323" operator="between">
      <formula>0.6</formula>
      <formula>0.69</formula>
    </cfRule>
    <cfRule type="cellIs" dxfId="641" priority="324" operator="between">
      <formula>0.7</formula>
      <formula>0.79</formula>
    </cfRule>
    <cfRule type="cellIs" dxfId="640" priority="325" operator="between">
      <formula>0.8</formula>
      <formula>1</formula>
    </cfRule>
  </conditionalFormatting>
  <conditionalFormatting sqref="AB4:AB13 AB15:AB21">
    <cfRule type="cellIs" dxfId="639" priority="316" operator="between">
      <formula>0</formula>
      <formula>0.3999</formula>
    </cfRule>
    <cfRule type="cellIs" dxfId="638" priority="317" operator="between">
      <formula>0.4</formula>
      <formula>0.59</formula>
    </cfRule>
    <cfRule type="cellIs" dxfId="637" priority="318" operator="between">
      <formula>0.6</formula>
      <formula>0.69</formula>
    </cfRule>
    <cfRule type="cellIs" dxfId="636" priority="319" operator="between">
      <formula>0.7</formula>
      <formula>0.79</formula>
    </cfRule>
    <cfRule type="cellIs" dxfId="635" priority="320" operator="between">
      <formula>0.8</formula>
      <formula>1</formula>
    </cfRule>
  </conditionalFormatting>
  <conditionalFormatting sqref="AE3">
    <cfRule type="cellIs" dxfId="634" priority="311" operator="between">
      <formula>0</formula>
      <formula>0.3999</formula>
    </cfRule>
    <cfRule type="cellIs" dxfId="633" priority="312" operator="between">
      <formula>0.4</formula>
      <formula>0.59</formula>
    </cfRule>
    <cfRule type="cellIs" dxfId="632" priority="313" operator="between">
      <formula>0.6</formula>
      <formula>0.69</formula>
    </cfRule>
    <cfRule type="cellIs" dxfId="631" priority="314" operator="between">
      <formula>0.7</formula>
      <formula>0.79</formula>
    </cfRule>
    <cfRule type="cellIs" dxfId="630" priority="315" operator="between">
      <formula>0.8</formula>
      <formula>1</formula>
    </cfRule>
  </conditionalFormatting>
  <conditionalFormatting sqref="AE28:AE46 AE48 AE50:AE55 AE58:AE59">
    <cfRule type="cellIs" dxfId="629" priority="276" operator="between">
      <formula>0</formula>
      <formula>0.3999</formula>
    </cfRule>
    <cfRule type="cellIs" dxfId="628" priority="277" operator="between">
      <formula>0.4</formula>
      <formula>0.59</formula>
    </cfRule>
    <cfRule type="cellIs" dxfId="627" priority="278" operator="between">
      <formula>0.6</formula>
      <formula>0.69</formula>
    </cfRule>
    <cfRule type="cellIs" dxfId="626" priority="279" operator="between">
      <formula>0.7</formula>
      <formula>0.79</formula>
    </cfRule>
    <cfRule type="cellIs" dxfId="625" priority="280" operator="between">
      <formula>0.8</formula>
      <formula>1</formula>
    </cfRule>
  </conditionalFormatting>
  <conditionalFormatting sqref="U28:U46 U51:U54 U58:U59">
    <cfRule type="cellIs" dxfId="624" priority="301" operator="between">
      <formula>0</formula>
      <formula>0.3999</formula>
    </cfRule>
    <cfRule type="cellIs" dxfId="623" priority="302" operator="between">
      <formula>0.4</formula>
      <formula>0.59</formula>
    </cfRule>
    <cfRule type="cellIs" dxfId="622" priority="303" operator="between">
      <formula>0.6</formula>
      <formula>0.69</formula>
    </cfRule>
    <cfRule type="cellIs" dxfId="621" priority="304" operator="between">
      <formula>0.7</formula>
      <formula>0.79</formula>
    </cfRule>
    <cfRule type="cellIs" dxfId="620" priority="305" operator="between">
      <formula>0.8</formula>
      <formula>1</formula>
    </cfRule>
  </conditionalFormatting>
  <conditionalFormatting sqref="X28:X46 X51:X54 X58:X59">
    <cfRule type="cellIs" dxfId="619" priority="296" operator="between">
      <formula>0</formula>
      <formula>0.3999</formula>
    </cfRule>
    <cfRule type="cellIs" dxfId="618" priority="297" operator="between">
      <formula>0.4</formula>
      <formula>0.59</formula>
    </cfRule>
    <cfRule type="cellIs" dxfId="617" priority="298" operator="between">
      <formula>0.6</formula>
      <formula>0.69</formula>
    </cfRule>
    <cfRule type="cellIs" dxfId="616" priority="299" operator="between">
      <formula>0.7</formula>
      <formula>0.79</formula>
    </cfRule>
    <cfRule type="cellIs" dxfId="615" priority="300" operator="between">
      <formula>0.8</formula>
      <formula>1</formula>
    </cfRule>
  </conditionalFormatting>
  <conditionalFormatting sqref="N28:N42">
    <cfRule type="cellIs" dxfId="614" priority="291" operator="between">
      <formula>0</formula>
      <formula>0.3999</formula>
    </cfRule>
    <cfRule type="cellIs" dxfId="613" priority="292" operator="between">
      <formula>0.4</formula>
      <formula>0.59</formula>
    </cfRule>
    <cfRule type="cellIs" dxfId="612" priority="293" operator="between">
      <formula>0.6</formula>
      <formula>0.69</formula>
    </cfRule>
    <cfRule type="cellIs" dxfId="611" priority="294" operator="between">
      <formula>0.7</formula>
      <formula>0.79</formula>
    </cfRule>
    <cfRule type="cellIs" dxfId="610" priority="295" operator="between">
      <formula>0.8</formula>
      <formula>1</formula>
    </cfRule>
  </conditionalFormatting>
  <conditionalFormatting sqref="Q28:Q42">
    <cfRule type="cellIs" dxfId="609" priority="286" operator="between">
      <formula>0</formula>
      <formula>0.3999</formula>
    </cfRule>
    <cfRule type="cellIs" dxfId="608" priority="287" operator="between">
      <formula>0.4</formula>
      <formula>0.59</formula>
    </cfRule>
    <cfRule type="cellIs" dxfId="607" priority="288" operator="between">
      <formula>0.6</formula>
      <formula>0.69</formula>
    </cfRule>
    <cfRule type="cellIs" dxfId="606" priority="289" operator="between">
      <formula>0.7</formula>
      <formula>0.79</formula>
    </cfRule>
    <cfRule type="cellIs" dxfId="605" priority="290" operator="between">
      <formula>0.8</formula>
      <formula>1</formula>
    </cfRule>
  </conditionalFormatting>
  <conditionalFormatting sqref="AB28:AB46 AB48 AB50:AB55 AB58:AB59">
    <cfRule type="cellIs" dxfId="604" priority="281" operator="between">
      <formula>0</formula>
      <formula>0.3999</formula>
    </cfRule>
    <cfRule type="cellIs" dxfId="603" priority="282" operator="between">
      <formula>0.4</formula>
      <formula>0.59</formula>
    </cfRule>
    <cfRule type="cellIs" dxfId="602" priority="283" operator="between">
      <formula>0.6</formula>
      <formula>0.69</formula>
    </cfRule>
    <cfRule type="cellIs" dxfId="601" priority="284" operator="between">
      <formula>0.7</formula>
      <formula>0.79</formula>
    </cfRule>
    <cfRule type="cellIs" dxfId="600" priority="285" operator="between">
      <formula>0.8</formula>
      <formula>1</formula>
    </cfRule>
  </conditionalFormatting>
  <conditionalFormatting sqref="U48">
    <cfRule type="cellIs" dxfId="599" priority="271" operator="between">
      <formula>0</formula>
      <formula>0.3999</formula>
    </cfRule>
    <cfRule type="cellIs" dxfId="598" priority="272" operator="between">
      <formula>0.4</formula>
      <formula>0.59</formula>
    </cfRule>
    <cfRule type="cellIs" dxfId="597" priority="273" operator="between">
      <formula>0.6</formula>
      <formula>0.69</formula>
    </cfRule>
    <cfRule type="cellIs" dxfId="596" priority="274" operator="between">
      <formula>0.7</formula>
      <formula>0.79</formula>
    </cfRule>
    <cfRule type="cellIs" dxfId="595" priority="275" operator="between">
      <formula>0.8</formula>
      <formula>1</formula>
    </cfRule>
  </conditionalFormatting>
  <conditionalFormatting sqref="X48">
    <cfRule type="cellIs" dxfId="594" priority="266" operator="between">
      <formula>0</formula>
      <formula>0.3999</formula>
    </cfRule>
    <cfRule type="cellIs" dxfId="593" priority="267" operator="between">
      <formula>0.4</formula>
      <formula>0.59</formula>
    </cfRule>
    <cfRule type="cellIs" dxfId="592" priority="268" operator="between">
      <formula>0.6</formula>
      <formula>0.69</formula>
    </cfRule>
    <cfRule type="cellIs" dxfId="591" priority="269" operator="between">
      <formula>0.7</formula>
      <formula>0.79</formula>
    </cfRule>
    <cfRule type="cellIs" dxfId="590" priority="270" operator="between">
      <formula>0.8</formula>
      <formula>1</formula>
    </cfRule>
  </conditionalFormatting>
  <conditionalFormatting sqref="U50">
    <cfRule type="cellIs" dxfId="589" priority="256" operator="between">
      <formula>0</formula>
      <formula>0.3999</formula>
    </cfRule>
    <cfRule type="cellIs" dxfId="588" priority="257" operator="between">
      <formula>0.4</formula>
      <formula>0.59</formula>
    </cfRule>
    <cfRule type="cellIs" dxfId="587" priority="258" operator="between">
      <formula>0.6</formula>
      <formula>0.69</formula>
    </cfRule>
    <cfRule type="cellIs" dxfId="586" priority="259" operator="between">
      <formula>0.7</formula>
      <formula>0.79</formula>
    </cfRule>
    <cfRule type="cellIs" dxfId="585" priority="260" operator="between">
      <formula>0.8</formula>
      <formula>1</formula>
    </cfRule>
  </conditionalFormatting>
  <conditionalFormatting sqref="X50">
    <cfRule type="cellIs" dxfId="584" priority="251" operator="between">
      <formula>0</formula>
      <formula>0.3999</formula>
    </cfRule>
    <cfRule type="cellIs" dxfId="583" priority="252" operator="between">
      <formula>0.4</formula>
      <formula>0.59</formula>
    </cfRule>
    <cfRule type="cellIs" dxfId="582" priority="253" operator="between">
      <formula>0.6</formula>
      <formula>0.69</formula>
    </cfRule>
    <cfRule type="cellIs" dxfId="581" priority="254" operator="between">
      <formula>0.7</formula>
      <formula>0.79</formula>
    </cfRule>
    <cfRule type="cellIs" dxfId="580" priority="255" operator="between">
      <formula>0.8</formula>
      <formula>1</formula>
    </cfRule>
  </conditionalFormatting>
  <conditionalFormatting sqref="U55">
    <cfRule type="cellIs" dxfId="579" priority="246" operator="between">
      <formula>0</formula>
      <formula>0.3999</formula>
    </cfRule>
    <cfRule type="cellIs" dxfId="578" priority="247" operator="between">
      <formula>0.4</formula>
      <formula>0.59</formula>
    </cfRule>
    <cfRule type="cellIs" dxfId="577" priority="248" operator="between">
      <formula>0.6</formula>
      <formula>0.69</formula>
    </cfRule>
    <cfRule type="cellIs" dxfId="576" priority="249" operator="between">
      <formula>0.7</formula>
      <formula>0.79</formula>
    </cfRule>
    <cfRule type="cellIs" dxfId="575" priority="250" operator="between">
      <formula>0.8</formula>
      <formula>1</formula>
    </cfRule>
  </conditionalFormatting>
  <conditionalFormatting sqref="X55">
    <cfRule type="cellIs" dxfId="574" priority="241" operator="between">
      <formula>0</formula>
      <formula>0.3999</formula>
    </cfRule>
    <cfRule type="cellIs" dxfId="573" priority="242" operator="between">
      <formula>0.4</formula>
      <formula>0.59</formula>
    </cfRule>
    <cfRule type="cellIs" dxfId="572" priority="243" operator="between">
      <formula>0.6</formula>
      <formula>0.69</formula>
    </cfRule>
    <cfRule type="cellIs" dxfId="571" priority="244" operator="between">
      <formula>0.7</formula>
      <formula>0.79</formula>
    </cfRule>
    <cfRule type="cellIs" dxfId="570" priority="245" operator="between">
      <formula>0.8</formula>
      <formula>1</formula>
    </cfRule>
  </conditionalFormatting>
  <conditionalFormatting sqref="N43">
    <cfRule type="cellIs" dxfId="569" priority="226" operator="between">
      <formula>0</formula>
      <formula>0.3999</formula>
    </cfRule>
    <cfRule type="cellIs" dxfId="568" priority="227" operator="between">
      <formula>0.4</formula>
      <formula>0.59</formula>
    </cfRule>
    <cfRule type="cellIs" dxfId="567" priority="228" operator="between">
      <formula>0.6</formula>
      <formula>0.69</formula>
    </cfRule>
    <cfRule type="cellIs" dxfId="566" priority="229" operator="between">
      <formula>0.7</formula>
      <formula>0.79</formula>
    </cfRule>
    <cfRule type="cellIs" dxfId="565" priority="230" operator="between">
      <formula>0.8</formula>
      <formula>1</formula>
    </cfRule>
  </conditionalFormatting>
  <conditionalFormatting sqref="Q43">
    <cfRule type="cellIs" dxfId="564" priority="221" operator="between">
      <formula>0</formula>
      <formula>0.3999</formula>
    </cfRule>
    <cfRule type="cellIs" dxfId="563" priority="222" operator="between">
      <formula>0.4</formula>
      <formula>0.59</formula>
    </cfRule>
    <cfRule type="cellIs" dxfId="562" priority="223" operator="between">
      <formula>0.6</formula>
      <formula>0.69</formula>
    </cfRule>
    <cfRule type="cellIs" dxfId="561" priority="224" operator="between">
      <formula>0.7</formula>
      <formula>0.79</formula>
    </cfRule>
    <cfRule type="cellIs" dxfId="560" priority="225" operator="between">
      <formula>0.8</formula>
      <formula>1</formula>
    </cfRule>
  </conditionalFormatting>
  <conditionalFormatting sqref="N45">
    <cfRule type="cellIs" dxfId="559" priority="216" operator="between">
      <formula>0</formula>
      <formula>0.3999</formula>
    </cfRule>
    <cfRule type="cellIs" dxfId="558" priority="217" operator="between">
      <formula>0.4</formula>
      <formula>0.59</formula>
    </cfRule>
    <cfRule type="cellIs" dxfId="557" priority="218" operator="between">
      <formula>0.6</formula>
      <formula>0.69</formula>
    </cfRule>
    <cfRule type="cellIs" dxfId="556" priority="219" operator="between">
      <formula>0.7</formula>
      <formula>0.79</formula>
    </cfRule>
    <cfRule type="cellIs" dxfId="555" priority="220" operator="between">
      <formula>0.8</formula>
      <formula>1</formula>
    </cfRule>
  </conditionalFormatting>
  <conditionalFormatting sqref="Q45">
    <cfRule type="cellIs" dxfId="554" priority="211" operator="between">
      <formula>0</formula>
      <formula>0.3999</formula>
    </cfRule>
    <cfRule type="cellIs" dxfId="553" priority="212" operator="between">
      <formula>0.4</formula>
      <formula>0.59</formula>
    </cfRule>
    <cfRule type="cellIs" dxfId="552" priority="213" operator="between">
      <formula>0.6</formula>
      <formula>0.69</formula>
    </cfRule>
    <cfRule type="cellIs" dxfId="551" priority="214" operator="between">
      <formula>0.7</formula>
      <formula>0.79</formula>
    </cfRule>
    <cfRule type="cellIs" dxfId="550" priority="215" operator="between">
      <formula>0.8</formula>
      <formula>1</formula>
    </cfRule>
  </conditionalFormatting>
  <conditionalFormatting sqref="N44">
    <cfRule type="cellIs" dxfId="549" priority="206" operator="between">
      <formula>0</formula>
      <formula>0.3999</formula>
    </cfRule>
    <cfRule type="cellIs" dxfId="548" priority="207" operator="between">
      <formula>0.4</formula>
      <formula>0.59</formula>
    </cfRule>
    <cfRule type="cellIs" dxfId="547" priority="208" operator="between">
      <formula>0.6</formula>
      <formula>0.69</formula>
    </cfRule>
    <cfRule type="cellIs" dxfId="546" priority="209" operator="between">
      <formula>0.7</formula>
      <formula>0.79</formula>
    </cfRule>
    <cfRule type="cellIs" dxfId="545" priority="210" operator="between">
      <formula>0.8</formula>
      <formula>1</formula>
    </cfRule>
  </conditionalFormatting>
  <conditionalFormatting sqref="Q44">
    <cfRule type="cellIs" dxfId="544" priority="201" operator="between">
      <formula>0</formula>
      <formula>0.3999</formula>
    </cfRule>
    <cfRule type="cellIs" dxfId="543" priority="202" operator="between">
      <formula>0.4</formula>
      <formula>0.59</formula>
    </cfRule>
    <cfRule type="cellIs" dxfId="542" priority="203" operator="between">
      <formula>0.6</formula>
      <formula>0.69</formula>
    </cfRule>
    <cfRule type="cellIs" dxfId="541" priority="204" operator="between">
      <formula>0.7</formula>
      <formula>0.79</formula>
    </cfRule>
    <cfRule type="cellIs" dxfId="540" priority="205" operator="between">
      <formula>0.8</formula>
      <formula>1</formula>
    </cfRule>
  </conditionalFormatting>
  <conditionalFormatting sqref="N46">
    <cfRule type="cellIs" dxfId="539" priority="196" operator="between">
      <formula>0</formula>
      <formula>0.3999</formula>
    </cfRule>
    <cfRule type="cellIs" dxfId="538" priority="197" operator="between">
      <formula>0.4</formula>
      <formula>0.59</formula>
    </cfRule>
    <cfRule type="cellIs" dxfId="537" priority="198" operator="between">
      <formula>0.6</formula>
      <formula>0.69</formula>
    </cfRule>
    <cfRule type="cellIs" dxfId="536" priority="199" operator="between">
      <formula>0.7</formula>
      <formula>0.79</formula>
    </cfRule>
    <cfRule type="cellIs" dxfId="535" priority="200" operator="between">
      <formula>0.8</formula>
      <formula>1</formula>
    </cfRule>
  </conditionalFormatting>
  <conditionalFormatting sqref="Q46">
    <cfRule type="cellIs" dxfId="534" priority="191" operator="between">
      <formula>0</formula>
      <formula>0.3999</formula>
    </cfRule>
    <cfRule type="cellIs" dxfId="533" priority="192" operator="between">
      <formula>0.4</formula>
      <formula>0.59</formula>
    </cfRule>
    <cfRule type="cellIs" dxfId="532" priority="193" operator="between">
      <formula>0.6</formula>
      <formula>0.69</formula>
    </cfRule>
    <cfRule type="cellIs" dxfId="531" priority="194" operator="between">
      <formula>0.7</formula>
      <formula>0.79</formula>
    </cfRule>
    <cfRule type="cellIs" dxfId="530" priority="195" operator="between">
      <formula>0.8</formula>
      <formula>1</formula>
    </cfRule>
  </conditionalFormatting>
  <conditionalFormatting sqref="N48">
    <cfRule type="cellIs" dxfId="529" priority="176" operator="between">
      <formula>0</formula>
      <formula>0.3999</formula>
    </cfRule>
    <cfRule type="cellIs" dxfId="528" priority="177" operator="between">
      <formula>0.4</formula>
      <formula>0.59</formula>
    </cfRule>
    <cfRule type="cellIs" dxfId="527" priority="178" operator="between">
      <formula>0.6</formula>
      <formula>0.69</formula>
    </cfRule>
    <cfRule type="cellIs" dxfId="526" priority="179" operator="between">
      <formula>0.7</formula>
      <formula>0.79</formula>
    </cfRule>
    <cfRule type="cellIs" dxfId="525" priority="180" operator="between">
      <formula>0.8</formula>
      <formula>1</formula>
    </cfRule>
  </conditionalFormatting>
  <conditionalFormatting sqref="Q48">
    <cfRule type="cellIs" dxfId="524" priority="171" operator="between">
      <formula>0</formula>
      <formula>0.3999</formula>
    </cfRule>
    <cfRule type="cellIs" dxfId="523" priority="172" operator="between">
      <formula>0.4</formula>
      <formula>0.59</formula>
    </cfRule>
    <cfRule type="cellIs" dxfId="522" priority="173" operator="between">
      <formula>0.6</formula>
      <formula>0.69</formula>
    </cfRule>
    <cfRule type="cellIs" dxfId="521" priority="174" operator="between">
      <formula>0.7</formula>
      <formula>0.79</formula>
    </cfRule>
    <cfRule type="cellIs" dxfId="520" priority="175" operator="between">
      <formula>0.8</formula>
      <formula>1</formula>
    </cfRule>
  </conditionalFormatting>
  <conditionalFormatting sqref="N50">
    <cfRule type="cellIs" dxfId="519" priority="156" operator="between">
      <formula>0</formula>
      <formula>0.3999</formula>
    </cfRule>
    <cfRule type="cellIs" dxfId="518" priority="157" operator="between">
      <formula>0.4</formula>
      <formula>0.59</formula>
    </cfRule>
    <cfRule type="cellIs" dxfId="517" priority="158" operator="between">
      <formula>0.6</formula>
      <formula>0.69</formula>
    </cfRule>
    <cfRule type="cellIs" dxfId="516" priority="159" operator="between">
      <formula>0.7</formula>
      <formula>0.79</formula>
    </cfRule>
    <cfRule type="cellIs" dxfId="515" priority="160" operator="between">
      <formula>0.8</formula>
      <formula>1</formula>
    </cfRule>
  </conditionalFormatting>
  <conditionalFormatting sqref="Q50">
    <cfRule type="cellIs" dxfId="514" priority="151" operator="between">
      <formula>0</formula>
      <formula>0.3999</formula>
    </cfRule>
    <cfRule type="cellIs" dxfId="513" priority="152" operator="between">
      <formula>0.4</formula>
      <formula>0.59</formula>
    </cfRule>
    <cfRule type="cellIs" dxfId="512" priority="153" operator="between">
      <formula>0.6</formula>
      <formula>0.69</formula>
    </cfRule>
    <cfRule type="cellIs" dxfId="511" priority="154" operator="between">
      <formula>0.7</formula>
      <formula>0.79</formula>
    </cfRule>
    <cfRule type="cellIs" dxfId="510" priority="155" operator="between">
      <formula>0.8</formula>
      <formula>1</formula>
    </cfRule>
  </conditionalFormatting>
  <conditionalFormatting sqref="N51">
    <cfRule type="cellIs" dxfId="509" priority="146" operator="between">
      <formula>0</formula>
      <formula>0.3999</formula>
    </cfRule>
    <cfRule type="cellIs" dxfId="508" priority="147" operator="between">
      <formula>0.4</formula>
      <formula>0.59</formula>
    </cfRule>
    <cfRule type="cellIs" dxfId="507" priority="148" operator="between">
      <formula>0.6</formula>
      <formula>0.69</formula>
    </cfRule>
    <cfRule type="cellIs" dxfId="506" priority="149" operator="between">
      <formula>0.7</formula>
      <formula>0.79</formula>
    </cfRule>
    <cfRule type="cellIs" dxfId="505" priority="150" operator="between">
      <formula>0.8</formula>
      <formula>1</formula>
    </cfRule>
  </conditionalFormatting>
  <conditionalFormatting sqref="Q51">
    <cfRule type="cellIs" dxfId="504" priority="141" operator="between">
      <formula>0</formula>
      <formula>0.3999</formula>
    </cfRule>
    <cfRule type="cellIs" dxfId="503" priority="142" operator="between">
      <formula>0.4</formula>
      <formula>0.59</formula>
    </cfRule>
    <cfRule type="cellIs" dxfId="502" priority="143" operator="between">
      <formula>0.6</formula>
      <formula>0.69</formula>
    </cfRule>
    <cfRule type="cellIs" dxfId="501" priority="144" operator="between">
      <formula>0.7</formula>
      <formula>0.79</formula>
    </cfRule>
    <cfRule type="cellIs" dxfId="500" priority="145" operator="between">
      <formula>0.8</formula>
      <formula>1</formula>
    </cfRule>
  </conditionalFormatting>
  <conditionalFormatting sqref="N52">
    <cfRule type="cellIs" dxfId="499" priority="136" operator="between">
      <formula>0</formula>
      <formula>0.3999</formula>
    </cfRule>
    <cfRule type="cellIs" dxfId="498" priority="137" operator="between">
      <formula>0.4</formula>
      <formula>0.59</formula>
    </cfRule>
    <cfRule type="cellIs" dxfId="497" priority="138" operator="between">
      <formula>0.6</formula>
      <formula>0.69</formula>
    </cfRule>
    <cfRule type="cellIs" dxfId="496" priority="139" operator="between">
      <formula>0.7</formula>
      <formula>0.79</formula>
    </cfRule>
    <cfRule type="cellIs" dxfId="495" priority="140" operator="between">
      <formula>0.8</formula>
      <formula>1</formula>
    </cfRule>
  </conditionalFormatting>
  <conditionalFormatting sqref="Q52">
    <cfRule type="cellIs" dxfId="494" priority="131" operator="between">
      <formula>0</formula>
      <formula>0.3999</formula>
    </cfRule>
    <cfRule type="cellIs" dxfId="493" priority="132" operator="between">
      <formula>0.4</formula>
      <formula>0.59</formula>
    </cfRule>
    <cfRule type="cellIs" dxfId="492" priority="133" operator="between">
      <formula>0.6</formula>
      <formula>0.69</formula>
    </cfRule>
    <cfRule type="cellIs" dxfId="491" priority="134" operator="between">
      <formula>0.7</formula>
      <formula>0.79</formula>
    </cfRule>
    <cfRule type="cellIs" dxfId="490" priority="135" operator="between">
      <formula>0.8</formula>
      <formula>1</formula>
    </cfRule>
  </conditionalFormatting>
  <conditionalFormatting sqref="N53">
    <cfRule type="cellIs" dxfId="489" priority="126" operator="between">
      <formula>0</formula>
      <formula>0.3999</formula>
    </cfRule>
    <cfRule type="cellIs" dxfId="488" priority="127" operator="between">
      <formula>0.4</formula>
      <formula>0.59</formula>
    </cfRule>
    <cfRule type="cellIs" dxfId="487" priority="128" operator="between">
      <formula>0.6</formula>
      <formula>0.69</formula>
    </cfRule>
    <cfRule type="cellIs" dxfId="486" priority="129" operator="between">
      <formula>0.7</formula>
      <formula>0.79</formula>
    </cfRule>
    <cfRule type="cellIs" dxfId="485" priority="130" operator="between">
      <formula>0.8</formula>
      <formula>1</formula>
    </cfRule>
  </conditionalFormatting>
  <conditionalFormatting sqref="Q53">
    <cfRule type="cellIs" dxfId="484" priority="121" operator="between">
      <formula>0</formula>
      <formula>0.3999</formula>
    </cfRule>
    <cfRule type="cellIs" dxfId="483" priority="122" operator="between">
      <formula>0.4</formula>
      <formula>0.59</formula>
    </cfRule>
    <cfRule type="cellIs" dxfId="482" priority="123" operator="between">
      <formula>0.6</formula>
      <formula>0.69</formula>
    </cfRule>
    <cfRule type="cellIs" dxfId="481" priority="124" operator="between">
      <formula>0.7</formula>
      <formula>0.79</formula>
    </cfRule>
    <cfRule type="cellIs" dxfId="480" priority="125" operator="between">
      <formula>0.8</formula>
      <formula>1</formula>
    </cfRule>
  </conditionalFormatting>
  <conditionalFormatting sqref="N54">
    <cfRule type="cellIs" dxfId="479" priority="116" operator="between">
      <formula>0</formula>
      <formula>0.3999</formula>
    </cfRule>
    <cfRule type="cellIs" dxfId="478" priority="117" operator="between">
      <formula>0.4</formula>
      <formula>0.59</formula>
    </cfRule>
    <cfRule type="cellIs" dxfId="477" priority="118" operator="between">
      <formula>0.6</formula>
      <formula>0.69</formula>
    </cfRule>
    <cfRule type="cellIs" dxfId="476" priority="119" operator="between">
      <formula>0.7</formula>
      <formula>0.79</formula>
    </cfRule>
    <cfRule type="cellIs" dxfId="475" priority="120" operator="between">
      <formula>0.8</formula>
      <formula>1</formula>
    </cfRule>
  </conditionalFormatting>
  <conditionalFormatting sqref="Q54">
    <cfRule type="cellIs" dxfId="474" priority="111" operator="between">
      <formula>0</formula>
      <formula>0.3999</formula>
    </cfRule>
    <cfRule type="cellIs" dxfId="473" priority="112" operator="between">
      <formula>0.4</formula>
      <formula>0.59</formula>
    </cfRule>
    <cfRule type="cellIs" dxfId="472" priority="113" operator="between">
      <formula>0.6</formula>
      <formula>0.69</formula>
    </cfRule>
    <cfRule type="cellIs" dxfId="471" priority="114" operator="between">
      <formula>0.7</formula>
      <formula>0.79</formula>
    </cfRule>
    <cfRule type="cellIs" dxfId="470" priority="115" operator="between">
      <formula>0.8</formula>
      <formula>1</formula>
    </cfRule>
  </conditionalFormatting>
  <conditionalFormatting sqref="N55">
    <cfRule type="cellIs" dxfId="469" priority="106" operator="between">
      <formula>0</formula>
      <formula>0.3999</formula>
    </cfRule>
    <cfRule type="cellIs" dxfId="468" priority="107" operator="between">
      <formula>0.4</formula>
      <formula>0.59</formula>
    </cfRule>
    <cfRule type="cellIs" dxfId="467" priority="108" operator="between">
      <formula>0.6</formula>
      <formula>0.69</formula>
    </cfRule>
    <cfRule type="cellIs" dxfId="466" priority="109" operator="between">
      <formula>0.7</formula>
      <formula>0.79</formula>
    </cfRule>
    <cfRule type="cellIs" dxfId="465" priority="110" operator="between">
      <formula>0.8</formula>
      <formula>1</formula>
    </cfRule>
  </conditionalFormatting>
  <conditionalFormatting sqref="Q55">
    <cfRule type="cellIs" dxfId="464" priority="101" operator="between">
      <formula>0</formula>
      <formula>0.3999</formula>
    </cfRule>
    <cfRule type="cellIs" dxfId="463" priority="102" operator="between">
      <formula>0.4</formula>
      <formula>0.59</formula>
    </cfRule>
    <cfRule type="cellIs" dxfId="462" priority="103" operator="between">
      <formula>0.6</formula>
      <formula>0.69</formula>
    </cfRule>
    <cfRule type="cellIs" dxfId="461" priority="104" operator="between">
      <formula>0.7</formula>
      <formula>0.79</formula>
    </cfRule>
    <cfRule type="cellIs" dxfId="460" priority="105" operator="between">
      <formula>0.8</formula>
      <formula>1</formula>
    </cfRule>
  </conditionalFormatting>
  <conditionalFormatting sqref="N58">
    <cfRule type="cellIs" dxfId="459" priority="76" operator="between">
      <formula>0</formula>
      <formula>0.3999</formula>
    </cfRule>
    <cfRule type="cellIs" dxfId="458" priority="77" operator="between">
      <formula>0.4</formula>
      <formula>0.59</formula>
    </cfRule>
    <cfRule type="cellIs" dxfId="457" priority="78" operator="between">
      <formula>0.6</formula>
      <formula>0.69</formula>
    </cfRule>
    <cfRule type="cellIs" dxfId="456" priority="79" operator="between">
      <formula>0.7</formula>
      <formula>0.79</formula>
    </cfRule>
    <cfRule type="cellIs" dxfId="455" priority="80" operator="between">
      <formula>0.8</formula>
      <formula>1</formula>
    </cfRule>
  </conditionalFormatting>
  <conditionalFormatting sqref="Q58">
    <cfRule type="cellIs" dxfId="454" priority="71" operator="between">
      <formula>0</formula>
      <formula>0.3999</formula>
    </cfRule>
    <cfRule type="cellIs" dxfId="453" priority="72" operator="between">
      <formula>0.4</formula>
      <formula>0.59</formula>
    </cfRule>
    <cfRule type="cellIs" dxfId="452" priority="73" operator="between">
      <formula>0.6</formula>
      <formula>0.69</formula>
    </cfRule>
    <cfRule type="cellIs" dxfId="451" priority="74" operator="between">
      <formula>0.7</formula>
      <formula>0.79</formula>
    </cfRule>
    <cfRule type="cellIs" dxfId="450" priority="75" operator="between">
      <formula>0.8</formula>
      <formula>1</formula>
    </cfRule>
  </conditionalFormatting>
  <conditionalFormatting sqref="N59">
    <cfRule type="cellIs" dxfId="449" priority="66" operator="between">
      <formula>0</formula>
      <formula>0.3999</formula>
    </cfRule>
    <cfRule type="cellIs" dxfId="448" priority="67" operator="between">
      <formula>0.4</formula>
      <formula>0.59</formula>
    </cfRule>
    <cfRule type="cellIs" dxfId="447" priority="68" operator="between">
      <formula>0.6</formula>
      <formula>0.69</formula>
    </cfRule>
    <cfRule type="cellIs" dxfId="446" priority="69" operator="between">
      <formula>0.7</formula>
      <formula>0.79</formula>
    </cfRule>
    <cfRule type="cellIs" dxfId="445" priority="70" operator="between">
      <formula>0.8</formula>
      <formula>1</formula>
    </cfRule>
  </conditionalFormatting>
  <conditionalFormatting sqref="Q59">
    <cfRule type="cellIs" dxfId="444" priority="61" operator="between">
      <formula>0</formula>
      <formula>0.3999</formula>
    </cfRule>
    <cfRule type="cellIs" dxfId="443" priority="62" operator="between">
      <formula>0.4</formula>
      <formula>0.59</formula>
    </cfRule>
    <cfRule type="cellIs" dxfId="442" priority="63" operator="between">
      <formula>0.6</formula>
      <formula>0.69</formula>
    </cfRule>
    <cfRule type="cellIs" dxfId="441" priority="64" operator="between">
      <formula>0.7</formula>
      <formula>0.79</formula>
    </cfRule>
    <cfRule type="cellIs" dxfId="440" priority="65" operator="between">
      <formula>0.8</formula>
      <formula>1</formula>
    </cfRule>
  </conditionalFormatting>
  <conditionalFormatting sqref="AL4:AL13 AL15:AL21">
    <cfRule type="cellIs" dxfId="439" priority="41" operator="between">
      <formula>0</formula>
      <formula>0.3999</formula>
    </cfRule>
    <cfRule type="cellIs" dxfId="438" priority="42" operator="between">
      <formula>0.4</formula>
      <formula>0.59</formula>
    </cfRule>
    <cfRule type="cellIs" dxfId="437" priority="43" operator="between">
      <formula>0.6</formula>
      <formula>0.69</formula>
    </cfRule>
    <cfRule type="cellIs" dxfId="436" priority="44" operator="between">
      <formula>0.7</formula>
      <formula>0.79</formula>
    </cfRule>
    <cfRule type="cellIs" dxfId="435" priority="45" operator="between">
      <formula>0.8</formula>
      <formula>1</formula>
    </cfRule>
  </conditionalFormatting>
  <conditionalFormatting sqref="AI3">
    <cfRule type="cellIs" dxfId="434" priority="56" operator="between">
      <formula>0</formula>
      <formula>0.3999</formula>
    </cfRule>
    <cfRule type="cellIs" dxfId="433" priority="57" operator="between">
      <formula>0.4</formula>
      <formula>0.59</formula>
    </cfRule>
    <cfRule type="cellIs" dxfId="432" priority="58" operator="between">
      <formula>0.6</formula>
      <formula>0.69</formula>
    </cfRule>
    <cfRule type="cellIs" dxfId="431" priority="59" operator="between">
      <formula>0.7</formula>
      <formula>0.79</formula>
    </cfRule>
    <cfRule type="cellIs" dxfId="430" priority="60" operator="between">
      <formula>0.8</formula>
      <formula>1</formula>
    </cfRule>
  </conditionalFormatting>
  <conditionalFormatting sqref="AI4:AI13 AI15:AI21">
    <cfRule type="cellIs" dxfId="429" priority="51" operator="between">
      <formula>0</formula>
      <formula>0.3999</formula>
    </cfRule>
    <cfRule type="cellIs" dxfId="428" priority="52" operator="between">
      <formula>0.4</formula>
      <formula>0.59</formula>
    </cfRule>
    <cfRule type="cellIs" dxfId="427" priority="53" operator="between">
      <formula>0.6</formula>
      <formula>0.69</formula>
    </cfRule>
    <cfRule type="cellIs" dxfId="426" priority="54" operator="between">
      <formula>0.7</formula>
      <formula>0.79</formula>
    </cfRule>
    <cfRule type="cellIs" dxfId="425" priority="55" operator="between">
      <formula>0.8</formula>
      <formula>1</formula>
    </cfRule>
  </conditionalFormatting>
  <conditionalFormatting sqref="AL3">
    <cfRule type="cellIs" dxfId="424" priority="46" operator="between">
      <formula>0</formula>
      <formula>0.3999</formula>
    </cfRule>
    <cfRule type="cellIs" dxfId="423" priority="47" operator="between">
      <formula>0.4</formula>
      <formula>0.59</formula>
    </cfRule>
    <cfRule type="cellIs" dxfId="422" priority="48" operator="between">
      <formula>0.6</formula>
      <formula>0.69</formula>
    </cfRule>
    <cfRule type="cellIs" dxfId="421" priority="49" operator="between">
      <formula>0.7</formula>
      <formula>0.79</formula>
    </cfRule>
    <cfRule type="cellIs" dxfId="420" priority="50" operator="between">
      <formula>0.8</formula>
      <formula>1</formula>
    </cfRule>
  </conditionalFormatting>
  <conditionalFormatting sqref="AL28:AL46 AL48 AL50:AL55 AL58:AL59">
    <cfRule type="cellIs" dxfId="419" priority="31" operator="between">
      <formula>0</formula>
      <formula>0.3999</formula>
    </cfRule>
    <cfRule type="cellIs" dxfId="418" priority="32" operator="between">
      <formula>0.4</formula>
      <formula>0.59</formula>
    </cfRule>
    <cfRule type="cellIs" dxfId="417" priority="33" operator="between">
      <formula>0.6</formula>
      <formula>0.69</formula>
    </cfRule>
    <cfRule type="cellIs" dxfId="416" priority="34" operator="between">
      <formula>0.7</formula>
      <formula>0.79</formula>
    </cfRule>
    <cfRule type="cellIs" dxfId="415" priority="35" operator="between">
      <formula>0.8</formula>
      <formula>1</formula>
    </cfRule>
  </conditionalFormatting>
  <conditionalFormatting sqref="AI28:AI46 AI48 AI50:AI55 AI58:AI59">
    <cfRule type="cellIs" dxfId="414" priority="36" operator="between">
      <formula>0</formula>
      <formula>0.3999</formula>
    </cfRule>
    <cfRule type="cellIs" dxfId="413" priority="37" operator="between">
      <formula>0.4</formula>
      <formula>0.59</formula>
    </cfRule>
    <cfRule type="cellIs" dxfId="412" priority="38" operator="between">
      <formula>0.6</formula>
      <formula>0.69</formula>
    </cfRule>
    <cfRule type="cellIs" dxfId="411" priority="39" operator="between">
      <formula>0.7</formula>
      <formula>0.79</formula>
    </cfRule>
    <cfRule type="cellIs" dxfId="410" priority="40" operator="between">
      <formula>0.8</formula>
      <formula>1</formula>
    </cfRule>
  </conditionalFormatting>
  <conditionalFormatting sqref="AS4:AS13 AS15:AS21">
    <cfRule type="cellIs" dxfId="409" priority="11" operator="between">
      <formula>0</formula>
      <formula>0.3999</formula>
    </cfRule>
    <cfRule type="cellIs" dxfId="408" priority="12" operator="between">
      <formula>0.4</formula>
      <formula>0.59</formula>
    </cfRule>
    <cfRule type="cellIs" dxfId="407" priority="13" operator="between">
      <formula>0.6</formula>
      <formula>0.69</formula>
    </cfRule>
    <cfRule type="cellIs" dxfId="406" priority="14" operator="between">
      <formula>0.7</formula>
      <formula>0.79</formula>
    </cfRule>
    <cfRule type="cellIs" dxfId="405" priority="15" operator="between">
      <formula>0.8</formula>
      <formula>1</formula>
    </cfRule>
  </conditionalFormatting>
  <conditionalFormatting sqref="AP3">
    <cfRule type="cellIs" dxfId="404" priority="26" operator="between">
      <formula>0</formula>
      <formula>0.3999</formula>
    </cfRule>
    <cfRule type="cellIs" dxfId="403" priority="27" operator="between">
      <formula>0.4</formula>
      <formula>0.59</formula>
    </cfRule>
    <cfRule type="cellIs" dxfId="402" priority="28" operator="between">
      <formula>0.6</formula>
      <formula>0.69</formula>
    </cfRule>
    <cfRule type="cellIs" dxfId="401" priority="29" operator="between">
      <formula>0.7</formula>
      <formula>0.79</formula>
    </cfRule>
    <cfRule type="cellIs" dxfId="400" priority="30" operator="between">
      <formula>0.8</formula>
      <formula>1</formula>
    </cfRule>
  </conditionalFormatting>
  <conditionalFormatting sqref="AP4:AP13 AP15:AP21">
    <cfRule type="cellIs" dxfId="399" priority="21" operator="between">
      <formula>0</formula>
      <formula>0.3999</formula>
    </cfRule>
    <cfRule type="cellIs" dxfId="398" priority="22" operator="between">
      <formula>0.4</formula>
      <formula>0.59</formula>
    </cfRule>
    <cfRule type="cellIs" dxfId="397" priority="23" operator="between">
      <formula>0.6</formula>
      <formula>0.69</formula>
    </cfRule>
    <cfRule type="cellIs" dxfId="396" priority="24" operator="between">
      <formula>0.7</formula>
      <formula>0.79</formula>
    </cfRule>
    <cfRule type="cellIs" dxfId="395" priority="25" operator="between">
      <formula>0.8</formula>
      <formula>1</formula>
    </cfRule>
  </conditionalFormatting>
  <conditionalFormatting sqref="AS3">
    <cfRule type="cellIs" dxfId="394" priority="16" operator="between">
      <formula>0</formula>
      <formula>0.3999</formula>
    </cfRule>
    <cfRule type="cellIs" dxfId="393" priority="17" operator="between">
      <formula>0.4</formula>
      <formula>0.59</formula>
    </cfRule>
    <cfRule type="cellIs" dxfId="392" priority="18" operator="between">
      <formula>0.6</formula>
      <formula>0.69</formula>
    </cfRule>
    <cfRule type="cellIs" dxfId="391" priority="19" operator="between">
      <formula>0.7</formula>
      <formula>0.79</formula>
    </cfRule>
    <cfRule type="cellIs" dxfId="390" priority="20" operator="between">
      <formula>0.8</formula>
      <formula>1</formula>
    </cfRule>
  </conditionalFormatting>
  <conditionalFormatting sqref="AS28:AS46 AS48 AS50:AS55 AS58:AS59">
    <cfRule type="cellIs" dxfId="389" priority="1" operator="between">
      <formula>0</formula>
      <formula>0.3999</formula>
    </cfRule>
    <cfRule type="cellIs" dxfId="388" priority="2" operator="between">
      <formula>0.4</formula>
      <formula>0.59</formula>
    </cfRule>
    <cfRule type="cellIs" dxfId="387" priority="3" operator="between">
      <formula>0.6</formula>
      <formula>0.69</formula>
    </cfRule>
    <cfRule type="cellIs" dxfId="386" priority="4" operator="between">
      <formula>0.7</formula>
      <formula>0.79</formula>
    </cfRule>
    <cfRule type="cellIs" dxfId="385" priority="5" operator="between">
      <formula>0.8</formula>
      <formula>1</formula>
    </cfRule>
  </conditionalFormatting>
  <conditionalFormatting sqref="AP28:AP46 AP48 AP50:AP55 AP58:AP59">
    <cfRule type="cellIs" dxfId="384" priority="6" operator="between">
      <formula>0</formula>
      <formula>0.3999</formula>
    </cfRule>
    <cfRule type="cellIs" dxfId="383" priority="7" operator="between">
      <formula>0.4</formula>
      <formula>0.59</formula>
    </cfRule>
    <cfRule type="cellIs" dxfId="382" priority="8" operator="between">
      <formula>0.6</formula>
      <formula>0.69</formula>
    </cfRule>
    <cfRule type="cellIs" dxfId="381" priority="9" operator="between">
      <formula>0.7</formula>
      <formula>0.79</formula>
    </cfRule>
    <cfRule type="cellIs" dxfId="380" priority="10" operator="between">
      <formula>0.8</formula>
      <formula>1</formula>
    </cfRule>
  </conditionalFormatting>
  <pageMargins left="0.7" right="0.7" top="0.75" bottom="0.75" header="0.3" footer="0.3"/>
  <pageSetup orientation="portrait" horizont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zoomScaleNormal="100" workbookViewId="0">
      <selection activeCell="A2" sqref="A2:A3"/>
    </sheetView>
  </sheetViews>
  <sheetFormatPr baseColWidth="10" defaultRowHeight="15" x14ac:dyDescent="0.25"/>
  <cols>
    <col min="1" max="1" width="17" style="276" bestFit="1" customWidth="1"/>
    <col min="2" max="2" width="13.140625" style="276" bestFit="1" customWidth="1"/>
    <col min="3" max="3" width="39.7109375" style="276" customWidth="1"/>
    <col min="4" max="4" width="11.5703125" style="276" bestFit="1" customWidth="1"/>
    <col min="5" max="5" width="5.5703125" style="276" bestFit="1" customWidth="1"/>
    <col min="6" max="6" width="7.140625" style="276" customWidth="1"/>
    <col min="7" max="8" width="14.85546875" style="276" bestFit="1" customWidth="1"/>
    <col min="9" max="9" width="19.28515625" style="276" bestFit="1" customWidth="1"/>
    <col min="10" max="16384" width="11.42578125" style="276"/>
  </cols>
  <sheetData>
    <row r="1" spans="1:9" ht="54" customHeight="1" thickBot="1" x14ac:dyDescent="0.3">
      <c r="A1" s="771" t="s">
        <v>675</v>
      </c>
      <c r="B1" s="772"/>
      <c r="C1" s="772"/>
      <c r="D1" s="773"/>
      <c r="E1" s="773"/>
      <c r="F1" s="773"/>
      <c r="G1" s="773"/>
      <c r="H1" s="773"/>
      <c r="I1" s="774"/>
    </row>
    <row r="2" spans="1:9" ht="15.75" thickBot="1" x14ac:dyDescent="0.3">
      <c r="A2" s="775" t="s">
        <v>667</v>
      </c>
      <c r="B2" s="777" t="s">
        <v>668</v>
      </c>
      <c r="C2" s="779" t="s">
        <v>706</v>
      </c>
      <c r="D2" s="781" t="s">
        <v>780</v>
      </c>
      <c r="E2" s="782"/>
      <c r="F2" s="782"/>
      <c r="G2" s="782"/>
      <c r="H2" s="782"/>
      <c r="I2" s="783"/>
    </row>
    <row r="3" spans="1:9" ht="15.75" thickBot="1" x14ac:dyDescent="0.3">
      <c r="A3" s="776"/>
      <c r="B3" s="778"/>
      <c r="C3" s="780"/>
      <c r="D3" s="454" t="s">
        <v>669</v>
      </c>
      <c r="E3" s="455" t="s">
        <v>670</v>
      </c>
      <c r="F3" s="456" t="s">
        <v>671</v>
      </c>
      <c r="G3" s="457" t="s">
        <v>672</v>
      </c>
      <c r="H3" s="458" t="s">
        <v>673</v>
      </c>
      <c r="I3" s="386" t="s">
        <v>674</v>
      </c>
    </row>
    <row r="4" spans="1:9" ht="90" x14ac:dyDescent="0.25">
      <c r="A4" s="289" t="s">
        <v>676</v>
      </c>
      <c r="B4" s="453">
        <v>34</v>
      </c>
      <c r="C4" s="463" t="s">
        <v>707</v>
      </c>
      <c r="D4" s="277">
        <v>7</v>
      </c>
      <c r="E4" s="278">
        <v>1</v>
      </c>
      <c r="F4" s="279">
        <v>1</v>
      </c>
      <c r="G4" s="280">
        <v>1</v>
      </c>
      <c r="H4" s="459">
        <v>24</v>
      </c>
      <c r="I4" s="462">
        <f>+SUM(D4:H4)</f>
        <v>34</v>
      </c>
    </row>
    <row r="5" spans="1:9" ht="75" x14ac:dyDescent="0.25">
      <c r="A5" s="290" t="s">
        <v>677</v>
      </c>
      <c r="B5" s="450">
        <v>17</v>
      </c>
      <c r="C5" s="463" t="s">
        <v>708</v>
      </c>
      <c r="D5" s="281">
        <v>12</v>
      </c>
      <c r="E5" s="282">
        <v>0</v>
      </c>
      <c r="F5" s="283">
        <v>0</v>
      </c>
      <c r="G5" s="284">
        <v>0</v>
      </c>
      <c r="H5" s="460">
        <v>5</v>
      </c>
      <c r="I5" s="462">
        <f t="shared" ref="I5:I6" si="0">+SUM(D5:H5)</f>
        <v>17</v>
      </c>
    </row>
    <row r="6" spans="1:9" ht="105.75" thickBot="1" x14ac:dyDescent="0.3">
      <c r="A6" s="451" t="s">
        <v>678</v>
      </c>
      <c r="B6" s="452">
        <v>35</v>
      </c>
      <c r="C6" s="463" t="s">
        <v>709</v>
      </c>
      <c r="D6" s="285">
        <v>21</v>
      </c>
      <c r="E6" s="286">
        <v>0</v>
      </c>
      <c r="F6" s="287">
        <v>0</v>
      </c>
      <c r="G6" s="288">
        <v>1</v>
      </c>
      <c r="H6" s="461">
        <v>13</v>
      </c>
      <c r="I6" s="462">
        <f t="shared" si="0"/>
        <v>35</v>
      </c>
    </row>
    <row r="7" spans="1:9" ht="15.75" thickBot="1" x14ac:dyDescent="0.3">
      <c r="A7" s="769" t="s">
        <v>668</v>
      </c>
      <c r="B7" s="770"/>
      <c r="C7" s="770"/>
      <c r="D7" s="291">
        <f>+SUM(D4:D6)</f>
        <v>40</v>
      </c>
      <c r="E7" s="292">
        <f t="shared" ref="E7:G7" si="1">+SUM(E4:E6)</f>
        <v>1</v>
      </c>
      <c r="F7" s="293">
        <f t="shared" si="1"/>
        <v>1</v>
      </c>
      <c r="G7" s="294">
        <f t="shared" si="1"/>
        <v>2</v>
      </c>
      <c r="H7" s="384">
        <f>+SUM(H4:H6)</f>
        <v>42</v>
      </c>
      <c r="I7" s="386">
        <f>SUM(I4:I6)</f>
        <v>86</v>
      </c>
    </row>
    <row r="8" spans="1:9" ht="15.75" thickBot="1" x14ac:dyDescent="0.3"/>
    <row r="9" spans="1:9" ht="54" customHeight="1" thickBot="1" x14ac:dyDescent="0.3">
      <c r="A9" s="771" t="s">
        <v>675</v>
      </c>
      <c r="B9" s="772"/>
      <c r="C9" s="772"/>
      <c r="D9" s="773"/>
      <c r="E9" s="773"/>
      <c r="F9" s="773"/>
      <c r="G9" s="773"/>
      <c r="H9" s="773"/>
      <c r="I9" s="774"/>
    </row>
    <row r="10" spans="1:9" ht="15.75" thickBot="1" x14ac:dyDescent="0.3">
      <c r="A10" s="775" t="s">
        <v>667</v>
      </c>
      <c r="B10" s="777" t="s">
        <v>668</v>
      </c>
      <c r="C10" s="779" t="s">
        <v>706</v>
      </c>
      <c r="D10" s="781" t="s">
        <v>701</v>
      </c>
      <c r="E10" s="782"/>
      <c r="F10" s="782"/>
      <c r="G10" s="782"/>
      <c r="H10" s="782"/>
      <c r="I10" s="783"/>
    </row>
    <row r="11" spans="1:9" ht="15.75" thickBot="1" x14ac:dyDescent="0.3">
      <c r="A11" s="776"/>
      <c r="B11" s="778"/>
      <c r="C11" s="780"/>
      <c r="D11" s="454" t="s">
        <v>669</v>
      </c>
      <c r="E11" s="455" t="s">
        <v>670</v>
      </c>
      <c r="F11" s="456" t="s">
        <v>671</v>
      </c>
      <c r="G11" s="457" t="s">
        <v>672</v>
      </c>
      <c r="H11" s="458" t="s">
        <v>673</v>
      </c>
      <c r="I11" s="386" t="s">
        <v>674</v>
      </c>
    </row>
    <row r="12" spans="1:9" ht="90" x14ac:dyDescent="0.25">
      <c r="A12" s="289" t="s">
        <v>676</v>
      </c>
      <c r="B12" s="453">
        <v>35</v>
      </c>
      <c r="C12" s="463" t="s">
        <v>707</v>
      </c>
      <c r="D12" s="277">
        <v>9</v>
      </c>
      <c r="E12" s="278">
        <v>1</v>
      </c>
      <c r="F12" s="279">
        <v>0</v>
      </c>
      <c r="G12" s="280">
        <v>1</v>
      </c>
      <c r="H12" s="459">
        <v>24</v>
      </c>
      <c r="I12" s="462">
        <f>+SUM(D12:H12)</f>
        <v>35</v>
      </c>
    </row>
    <row r="13" spans="1:9" ht="75" x14ac:dyDescent="0.25">
      <c r="A13" s="290" t="s">
        <v>677</v>
      </c>
      <c r="B13" s="450">
        <v>17</v>
      </c>
      <c r="C13" s="463" t="s">
        <v>708</v>
      </c>
      <c r="D13" s="281">
        <v>13</v>
      </c>
      <c r="E13" s="282">
        <v>1</v>
      </c>
      <c r="F13" s="283">
        <v>0</v>
      </c>
      <c r="G13" s="284">
        <v>0</v>
      </c>
      <c r="H13" s="460">
        <v>3</v>
      </c>
      <c r="I13" s="462">
        <f t="shared" ref="I13:I14" si="2">+SUM(D13:H13)</f>
        <v>17</v>
      </c>
    </row>
    <row r="14" spans="1:9" ht="105.75" thickBot="1" x14ac:dyDescent="0.3">
      <c r="A14" s="451" t="s">
        <v>678</v>
      </c>
      <c r="B14" s="452">
        <v>35</v>
      </c>
      <c r="C14" s="463" t="s">
        <v>709</v>
      </c>
      <c r="D14" s="285">
        <v>19</v>
      </c>
      <c r="E14" s="286">
        <v>0</v>
      </c>
      <c r="F14" s="287">
        <v>0</v>
      </c>
      <c r="G14" s="288">
        <v>0</v>
      </c>
      <c r="H14" s="461">
        <v>16</v>
      </c>
      <c r="I14" s="462">
        <f t="shared" si="2"/>
        <v>35</v>
      </c>
    </row>
    <row r="15" spans="1:9" ht="15.75" thickBot="1" x14ac:dyDescent="0.3">
      <c r="A15" s="769" t="s">
        <v>668</v>
      </c>
      <c r="B15" s="770"/>
      <c r="C15" s="770"/>
      <c r="D15" s="291">
        <f>+SUM(D12:D14)</f>
        <v>41</v>
      </c>
      <c r="E15" s="292">
        <f t="shared" ref="E15:H15" si="3">+SUM(E12:E14)</f>
        <v>2</v>
      </c>
      <c r="F15" s="293">
        <f t="shared" si="3"/>
        <v>0</v>
      </c>
      <c r="G15" s="294">
        <f t="shared" si="3"/>
        <v>1</v>
      </c>
      <c r="H15" s="384">
        <f t="shared" si="3"/>
        <v>43</v>
      </c>
      <c r="I15" s="386">
        <v>87</v>
      </c>
    </row>
    <row r="16" spans="1:9" ht="15.75" thickBot="1" x14ac:dyDescent="0.3"/>
    <row r="17" spans="1:10" ht="54" customHeight="1" thickBot="1" x14ac:dyDescent="0.3">
      <c r="A17" s="771" t="s">
        <v>675</v>
      </c>
      <c r="B17" s="772"/>
      <c r="C17" s="772"/>
      <c r="D17" s="773"/>
      <c r="E17" s="773"/>
      <c r="F17" s="773"/>
      <c r="G17" s="773"/>
      <c r="H17" s="773"/>
      <c r="I17" s="774"/>
    </row>
    <row r="18" spans="1:10" ht="15.75" thickBot="1" x14ac:dyDescent="0.3">
      <c r="A18" s="775" t="s">
        <v>667</v>
      </c>
      <c r="B18" s="777" t="s">
        <v>668</v>
      </c>
      <c r="C18" s="779" t="s">
        <v>706</v>
      </c>
      <c r="D18" s="781" t="s">
        <v>719</v>
      </c>
      <c r="E18" s="782"/>
      <c r="F18" s="782"/>
      <c r="G18" s="782"/>
      <c r="H18" s="782"/>
      <c r="I18" s="783"/>
    </row>
    <row r="19" spans="1:10" ht="15.75" thickBot="1" x14ac:dyDescent="0.3">
      <c r="A19" s="776"/>
      <c r="B19" s="778"/>
      <c r="C19" s="780"/>
      <c r="D19" s="454" t="s">
        <v>669</v>
      </c>
      <c r="E19" s="455" t="s">
        <v>670</v>
      </c>
      <c r="F19" s="456" t="s">
        <v>671</v>
      </c>
      <c r="G19" s="457" t="s">
        <v>672</v>
      </c>
      <c r="H19" s="458" t="s">
        <v>673</v>
      </c>
      <c r="I19" s="386" t="s">
        <v>674</v>
      </c>
    </row>
    <row r="20" spans="1:10" ht="72.75" customHeight="1" x14ac:dyDescent="0.25">
      <c r="A20" s="289" t="s">
        <v>676</v>
      </c>
      <c r="B20" s="453">
        <v>35</v>
      </c>
      <c r="C20" s="463" t="s">
        <v>707</v>
      </c>
      <c r="D20" s="277">
        <v>19</v>
      </c>
      <c r="E20" s="278">
        <v>5</v>
      </c>
      <c r="F20" s="279">
        <v>1</v>
      </c>
      <c r="G20" s="280">
        <v>3</v>
      </c>
      <c r="H20" s="459">
        <v>7</v>
      </c>
      <c r="I20" s="462">
        <f>+SUM(D20:H20)</f>
        <v>35</v>
      </c>
    </row>
    <row r="21" spans="1:10" ht="75" x14ac:dyDescent="0.25">
      <c r="A21" s="290" t="s">
        <v>677</v>
      </c>
      <c r="B21" s="450">
        <v>17</v>
      </c>
      <c r="C21" s="463" t="s">
        <v>708</v>
      </c>
      <c r="D21" s="281">
        <v>11</v>
      </c>
      <c r="E21" s="282">
        <v>3</v>
      </c>
      <c r="F21" s="283">
        <v>0</v>
      </c>
      <c r="G21" s="284">
        <v>0</v>
      </c>
      <c r="H21" s="460">
        <v>3</v>
      </c>
      <c r="I21" s="462">
        <f t="shared" ref="I21:I22" si="4">+SUM(D21:H21)</f>
        <v>17</v>
      </c>
    </row>
    <row r="22" spans="1:10" ht="105.75" thickBot="1" x14ac:dyDescent="0.3">
      <c r="A22" s="451" t="s">
        <v>678</v>
      </c>
      <c r="B22" s="452">
        <v>35</v>
      </c>
      <c r="C22" s="463" t="s">
        <v>709</v>
      </c>
      <c r="D22" s="285">
        <v>25</v>
      </c>
      <c r="E22" s="286">
        <v>6</v>
      </c>
      <c r="F22" s="287">
        <v>1</v>
      </c>
      <c r="G22" s="288">
        <v>1</v>
      </c>
      <c r="H22" s="461">
        <v>2</v>
      </c>
      <c r="I22" s="462">
        <f t="shared" si="4"/>
        <v>35</v>
      </c>
    </row>
    <row r="23" spans="1:10" ht="15.75" thickBot="1" x14ac:dyDescent="0.3">
      <c r="A23" s="769" t="s">
        <v>668</v>
      </c>
      <c r="B23" s="770"/>
      <c r="C23" s="770"/>
      <c r="D23" s="291">
        <f>+SUM(D20:D22)</f>
        <v>55</v>
      </c>
      <c r="E23" s="292">
        <f t="shared" ref="E23:H23" si="5">+SUM(E20:E22)</f>
        <v>14</v>
      </c>
      <c r="F23" s="293">
        <f t="shared" si="5"/>
        <v>2</v>
      </c>
      <c r="G23" s="294">
        <f t="shared" si="5"/>
        <v>4</v>
      </c>
      <c r="H23" s="384">
        <f t="shared" si="5"/>
        <v>12</v>
      </c>
      <c r="I23" s="386">
        <v>87</v>
      </c>
    </row>
    <row r="24" spans="1:10" ht="15.75" thickBot="1" x14ac:dyDescent="0.3"/>
    <row r="25" spans="1:10" ht="54" customHeight="1" thickBot="1" x14ac:dyDescent="0.3">
      <c r="A25" s="771" t="s">
        <v>675</v>
      </c>
      <c r="B25" s="772"/>
      <c r="C25" s="772"/>
      <c r="D25" s="773"/>
      <c r="E25" s="773"/>
      <c r="F25" s="773"/>
      <c r="G25" s="773"/>
      <c r="H25" s="773"/>
      <c r="I25" s="774"/>
    </row>
    <row r="26" spans="1:10" ht="15.75" thickBot="1" x14ac:dyDescent="0.3">
      <c r="A26" s="775" t="s">
        <v>667</v>
      </c>
      <c r="B26" s="777" t="s">
        <v>668</v>
      </c>
      <c r="C26" s="779" t="s">
        <v>706</v>
      </c>
      <c r="D26" s="781" t="s">
        <v>720</v>
      </c>
      <c r="E26" s="782"/>
      <c r="F26" s="782"/>
      <c r="G26" s="782"/>
      <c r="H26" s="782"/>
      <c r="I26" s="783"/>
    </row>
    <row r="27" spans="1:10" ht="15.75" thickBot="1" x14ac:dyDescent="0.3">
      <c r="A27" s="776"/>
      <c r="B27" s="778"/>
      <c r="C27" s="780"/>
      <c r="D27" s="454" t="s">
        <v>669</v>
      </c>
      <c r="E27" s="455" t="s">
        <v>670</v>
      </c>
      <c r="F27" s="456" t="s">
        <v>671</v>
      </c>
      <c r="G27" s="457" t="s">
        <v>672</v>
      </c>
      <c r="H27" s="458" t="s">
        <v>673</v>
      </c>
      <c r="I27" s="386" t="s">
        <v>674</v>
      </c>
    </row>
    <row r="28" spans="1:10" ht="90" x14ac:dyDescent="0.25">
      <c r="A28" s="289" t="s">
        <v>676</v>
      </c>
      <c r="B28" s="453">
        <v>35</v>
      </c>
      <c r="C28" s="463" t="s">
        <v>707</v>
      </c>
      <c r="D28" s="277">
        <v>12</v>
      </c>
      <c r="E28" s="278">
        <v>5</v>
      </c>
      <c r="F28" s="279">
        <v>1</v>
      </c>
      <c r="G28" s="280">
        <v>3</v>
      </c>
      <c r="H28" s="459">
        <v>14</v>
      </c>
      <c r="I28" s="462">
        <f>+SUM(D28:H28)</f>
        <v>35</v>
      </c>
      <c r="J28" s="532">
        <f>+I28/$I$31</f>
        <v>0.40229885057471265</v>
      </c>
    </row>
    <row r="29" spans="1:10" ht="75" x14ac:dyDescent="0.25">
      <c r="A29" s="290" t="s">
        <v>677</v>
      </c>
      <c r="B29" s="450">
        <v>17</v>
      </c>
      <c r="C29" s="463" t="s">
        <v>708</v>
      </c>
      <c r="D29" s="281">
        <v>11</v>
      </c>
      <c r="E29" s="282">
        <v>3</v>
      </c>
      <c r="F29" s="283">
        <v>0</v>
      </c>
      <c r="G29" s="284">
        <v>0</v>
      </c>
      <c r="H29" s="460">
        <v>3</v>
      </c>
      <c r="I29" s="462">
        <f t="shared" ref="I29:I30" si="6">+SUM(D29:H29)</f>
        <v>17</v>
      </c>
      <c r="J29" s="532">
        <f t="shared" ref="J29:J30" si="7">+I29/$I$31</f>
        <v>0.19540229885057472</v>
      </c>
    </row>
    <row r="30" spans="1:10" ht="105.75" thickBot="1" x14ac:dyDescent="0.3">
      <c r="A30" s="451" t="s">
        <v>678</v>
      </c>
      <c r="B30" s="452">
        <v>35</v>
      </c>
      <c r="C30" s="463" t="s">
        <v>709</v>
      </c>
      <c r="D30" s="285">
        <v>24</v>
      </c>
      <c r="E30" s="286">
        <v>2</v>
      </c>
      <c r="F30" s="287">
        <v>2</v>
      </c>
      <c r="G30" s="288">
        <v>5</v>
      </c>
      <c r="H30" s="461">
        <v>2</v>
      </c>
      <c r="I30" s="462">
        <f t="shared" si="6"/>
        <v>35</v>
      </c>
      <c r="J30" s="532">
        <f t="shared" si="7"/>
        <v>0.40229885057471265</v>
      </c>
    </row>
    <row r="31" spans="1:10" ht="15.75" thickBot="1" x14ac:dyDescent="0.3">
      <c r="A31" s="769" t="s">
        <v>668</v>
      </c>
      <c r="B31" s="770"/>
      <c r="C31" s="770"/>
      <c r="D31" s="291">
        <f>+SUM(D28:D30)</f>
        <v>47</v>
      </c>
      <c r="E31" s="292">
        <f t="shared" ref="E31:H31" si="8">+SUM(E28:E30)</f>
        <v>10</v>
      </c>
      <c r="F31" s="293">
        <f t="shared" si="8"/>
        <v>3</v>
      </c>
      <c r="G31" s="294">
        <f t="shared" si="8"/>
        <v>8</v>
      </c>
      <c r="H31" s="384">
        <f t="shared" si="8"/>
        <v>19</v>
      </c>
      <c r="I31" s="386">
        <v>87</v>
      </c>
      <c r="J31" s="532">
        <f>30/I31</f>
        <v>0.34482758620689657</v>
      </c>
    </row>
    <row r="32" spans="1:10" x14ac:dyDescent="0.25">
      <c r="D32" s="532">
        <f>+D31/$I$31</f>
        <v>0.54022988505747127</v>
      </c>
      <c r="E32" s="532">
        <f t="shared" ref="E32:H32" si="9">+E31/$I$31</f>
        <v>0.11494252873563218</v>
      </c>
      <c r="F32" s="532">
        <f t="shared" si="9"/>
        <v>3.4482758620689655E-2</v>
      </c>
      <c r="G32" s="532">
        <f t="shared" si="9"/>
        <v>9.1954022988505746E-2</v>
      </c>
      <c r="H32" s="532">
        <f t="shared" si="9"/>
        <v>0.21839080459770116</v>
      </c>
    </row>
  </sheetData>
  <mergeCells count="24">
    <mergeCell ref="A23:C23"/>
    <mergeCell ref="D18:I18"/>
    <mergeCell ref="B18:B19"/>
    <mergeCell ref="A18:A19"/>
    <mergeCell ref="A17:I17"/>
    <mergeCell ref="C18:C19"/>
    <mergeCell ref="A15:C15"/>
    <mergeCell ref="A1:I1"/>
    <mergeCell ref="A2:A3"/>
    <mergeCell ref="B2:B3"/>
    <mergeCell ref="C2:C3"/>
    <mergeCell ref="D2:I2"/>
    <mergeCell ref="A7:C7"/>
    <mergeCell ref="A9:I9"/>
    <mergeCell ref="A10:A11"/>
    <mergeCell ref="B10:B11"/>
    <mergeCell ref="C10:C11"/>
    <mergeCell ref="D10:I10"/>
    <mergeCell ref="A31:C31"/>
    <mergeCell ref="A25:I25"/>
    <mergeCell ref="A26:A27"/>
    <mergeCell ref="B26:B27"/>
    <mergeCell ref="C26:C27"/>
    <mergeCell ref="D26:I26"/>
  </mergeCells>
  <phoneticPr fontId="18" type="noConversion"/>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7"/>
  <sheetViews>
    <sheetView topLeftCell="A102" zoomScale="60" zoomScaleNormal="60" workbookViewId="0">
      <selection activeCell="F11" sqref="F11"/>
    </sheetView>
  </sheetViews>
  <sheetFormatPr baseColWidth="10" defaultColWidth="11.42578125" defaultRowHeight="12.75" x14ac:dyDescent="0.2"/>
  <cols>
    <col min="1" max="1" width="20.7109375" style="34" customWidth="1"/>
    <col min="2" max="2" width="37.5703125" style="34" customWidth="1"/>
    <col min="3" max="5" width="26.42578125" style="5" customWidth="1"/>
    <col min="6" max="6" width="51.28515625" style="6" customWidth="1"/>
    <col min="7" max="7" width="19.42578125" style="1" customWidth="1"/>
    <col min="8" max="8" width="19.5703125" style="1" customWidth="1"/>
    <col min="9" max="9" width="93.7109375" style="6" customWidth="1"/>
    <col min="10" max="16384" width="11.42578125" style="6"/>
  </cols>
  <sheetData>
    <row r="1" spans="1:9" ht="13.5" customHeight="1" thickBot="1" x14ac:dyDescent="0.25">
      <c r="A1" s="551" t="s">
        <v>300</v>
      </c>
      <c r="B1" s="552"/>
      <c r="C1" s="552"/>
      <c r="D1" s="553"/>
      <c r="E1" s="551" t="s">
        <v>384</v>
      </c>
      <c r="F1" s="553"/>
      <c r="G1" s="619" t="s">
        <v>685</v>
      </c>
      <c r="H1" s="621"/>
      <c r="I1" s="622" t="s">
        <v>263</v>
      </c>
    </row>
    <row r="2" spans="1:9" s="1" customFormat="1" ht="26.25" thickBot="1" x14ac:dyDescent="0.25">
      <c r="A2" s="166" t="s">
        <v>213</v>
      </c>
      <c r="B2" s="166" t="s">
        <v>36</v>
      </c>
      <c r="C2" s="167" t="s">
        <v>37</v>
      </c>
      <c r="D2" s="261">
        <v>2025</v>
      </c>
      <c r="E2" s="168" t="s">
        <v>301</v>
      </c>
      <c r="F2" s="168" t="s">
        <v>266</v>
      </c>
      <c r="G2" s="257" t="s">
        <v>681</v>
      </c>
      <c r="H2" s="259" t="s">
        <v>682</v>
      </c>
      <c r="I2" s="623"/>
    </row>
    <row r="3" spans="1:9" ht="25.5" x14ac:dyDescent="0.2">
      <c r="A3" s="311" t="s">
        <v>217</v>
      </c>
      <c r="B3" s="139" t="s">
        <v>171</v>
      </c>
      <c r="C3" s="344">
        <v>7</v>
      </c>
      <c r="D3" s="346" t="s">
        <v>258</v>
      </c>
      <c r="E3" s="342" t="s">
        <v>515</v>
      </c>
      <c r="F3" s="347" t="s">
        <v>515</v>
      </c>
      <c r="G3" s="349"/>
      <c r="H3" s="351"/>
      <c r="I3" s="352"/>
    </row>
    <row r="4" spans="1:9" ht="25.5" x14ac:dyDescent="0.2">
      <c r="A4" s="312" t="s">
        <v>217</v>
      </c>
      <c r="B4" s="30" t="s">
        <v>172</v>
      </c>
      <c r="C4" s="10" t="s">
        <v>41</v>
      </c>
      <c r="D4" s="26" t="s">
        <v>173</v>
      </c>
      <c r="E4" s="330" t="s">
        <v>515</v>
      </c>
      <c r="F4" s="322" t="s">
        <v>515</v>
      </c>
      <c r="G4" s="319"/>
      <c r="H4" s="201"/>
      <c r="I4" s="128"/>
    </row>
    <row r="5" spans="1:9" ht="25.5" x14ac:dyDescent="0.2">
      <c r="A5" s="41" t="s">
        <v>237</v>
      </c>
      <c r="B5" s="40" t="s">
        <v>223</v>
      </c>
      <c r="C5" s="76" t="s">
        <v>41</v>
      </c>
      <c r="D5" s="80" t="s">
        <v>79</v>
      </c>
      <c r="E5" s="37" t="s">
        <v>513</v>
      </c>
      <c r="F5" s="64" t="s">
        <v>513</v>
      </c>
      <c r="G5" s="319"/>
      <c r="H5" s="201"/>
      <c r="I5" s="128"/>
    </row>
    <row r="6" spans="1:9" ht="25.5" x14ac:dyDescent="0.2">
      <c r="A6" s="41" t="s">
        <v>237</v>
      </c>
      <c r="B6" s="40" t="s">
        <v>102</v>
      </c>
      <c r="C6" s="76">
        <v>19</v>
      </c>
      <c r="D6" s="80">
        <v>28</v>
      </c>
      <c r="E6" s="37" t="s">
        <v>513</v>
      </c>
      <c r="F6" s="64" t="s">
        <v>513</v>
      </c>
      <c r="G6" s="319"/>
      <c r="H6" s="201"/>
      <c r="I6" s="128"/>
    </row>
    <row r="7" spans="1:9" ht="25.5" x14ac:dyDescent="0.2">
      <c r="A7" s="312" t="s">
        <v>239</v>
      </c>
      <c r="B7" s="40" t="s">
        <v>77</v>
      </c>
      <c r="C7" s="126">
        <v>0</v>
      </c>
      <c r="D7" s="154">
        <v>1</v>
      </c>
      <c r="E7" s="37" t="s">
        <v>513</v>
      </c>
      <c r="F7" s="64" t="s">
        <v>513</v>
      </c>
      <c r="G7" s="319"/>
      <c r="H7" s="201"/>
      <c r="I7" s="128"/>
    </row>
    <row r="8" spans="1:9" ht="25.5" x14ac:dyDescent="0.2">
      <c r="A8" s="312" t="s">
        <v>239</v>
      </c>
      <c r="B8" s="40" t="s">
        <v>78</v>
      </c>
      <c r="C8" s="76">
        <v>0</v>
      </c>
      <c r="D8" s="154">
        <v>7</v>
      </c>
      <c r="E8" s="37" t="s">
        <v>513</v>
      </c>
      <c r="F8" s="64" t="s">
        <v>513</v>
      </c>
      <c r="G8" s="319"/>
      <c r="H8" s="201"/>
      <c r="I8" s="85"/>
    </row>
    <row r="9" spans="1:9" ht="25.5" x14ac:dyDescent="0.2">
      <c r="A9" s="312" t="s">
        <v>217</v>
      </c>
      <c r="B9" s="30" t="s">
        <v>142</v>
      </c>
      <c r="C9" s="101">
        <v>0.36599999999999999</v>
      </c>
      <c r="D9" s="25" t="s">
        <v>143</v>
      </c>
      <c r="E9" s="330" t="s">
        <v>513</v>
      </c>
      <c r="F9" s="322" t="s">
        <v>513</v>
      </c>
      <c r="G9" s="319"/>
      <c r="H9" s="201"/>
      <c r="I9" s="128"/>
    </row>
    <row r="10" spans="1:9" ht="25.5" x14ac:dyDescent="0.2">
      <c r="A10" s="312" t="s">
        <v>217</v>
      </c>
      <c r="B10" s="30" t="s">
        <v>141</v>
      </c>
      <c r="C10" s="101">
        <v>0.23</v>
      </c>
      <c r="D10" s="25" t="s">
        <v>143</v>
      </c>
      <c r="E10" s="330" t="s">
        <v>513</v>
      </c>
      <c r="F10" s="322" t="s">
        <v>513</v>
      </c>
      <c r="G10" s="319"/>
      <c r="H10" s="201"/>
      <c r="I10" s="128"/>
    </row>
    <row r="11" spans="1:9" ht="38.25" x14ac:dyDescent="0.2">
      <c r="A11" s="312" t="s">
        <v>217</v>
      </c>
      <c r="B11" s="30" t="s">
        <v>175</v>
      </c>
      <c r="C11" s="10">
        <v>0</v>
      </c>
      <c r="D11" s="25" t="s">
        <v>176</v>
      </c>
      <c r="E11" s="330" t="s">
        <v>516</v>
      </c>
      <c r="F11" s="322" t="s">
        <v>516</v>
      </c>
      <c r="G11" s="319"/>
      <c r="H11" s="201"/>
      <c r="I11" s="128"/>
    </row>
    <row r="12" spans="1:9" ht="25.5" x14ac:dyDescent="0.2">
      <c r="A12" s="312" t="s">
        <v>217</v>
      </c>
      <c r="B12" s="30" t="s">
        <v>177</v>
      </c>
      <c r="C12" s="10" t="s">
        <v>41</v>
      </c>
      <c r="D12" s="25" t="s">
        <v>178</v>
      </c>
      <c r="E12" s="330" t="s">
        <v>516</v>
      </c>
      <c r="F12" s="322" t="s">
        <v>516</v>
      </c>
      <c r="G12" s="319"/>
      <c r="H12" s="201"/>
      <c r="I12" s="128"/>
    </row>
    <row r="13" spans="1:9" ht="25.5" x14ac:dyDescent="0.2">
      <c r="A13" s="97" t="s">
        <v>217</v>
      </c>
      <c r="B13" s="30" t="s">
        <v>179</v>
      </c>
      <c r="C13" s="10">
        <v>0</v>
      </c>
      <c r="D13" s="25" t="s">
        <v>182</v>
      </c>
      <c r="E13" s="330" t="s">
        <v>516</v>
      </c>
      <c r="F13" s="322" t="s">
        <v>516</v>
      </c>
      <c r="G13" s="319"/>
      <c r="H13" s="201"/>
      <c r="I13" s="128"/>
    </row>
    <row r="14" spans="1:9" ht="25.5" x14ac:dyDescent="0.2">
      <c r="A14" s="97" t="s">
        <v>217</v>
      </c>
      <c r="B14" s="30" t="s">
        <v>129</v>
      </c>
      <c r="C14" s="10" t="s">
        <v>41</v>
      </c>
      <c r="D14" s="26" t="s">
        <v>130</v>
      </c>
      <c r="E14" s="330" t="s">
        <v>514</v>
      </c>
      <c r="F14" s="322" t="s">
        <v>514</v>
      </c>
      <c r="G14" s="319"/>
      <c r="H14" s="201"/>
      <c r="I14" s="128"/>
    </row>
    <row r="15" spans="1:9" ht="25.5" x14ac:dyDescent="0.2">
      <c r="A15" s="97" t="s">
        <v>216</v>
      </c>
      <c r="B15" s="30" t="s">
        <v>123</v>
      </c>
      <c r="C15" s="10">
        <v>0</v>
      </c>
      <c r="D15" s="25">
        <v>1</v>
      </c>
      <c r="E15" s="330" t="s">
        <v>517</v>
      </c>
      <c r="F15" s="322" t="s">
        <v>517</v>
      </c>
      <c r="G15" s="319"/>
      <c r="H15" s="201"/>
      <c r="I15" s="128"/>
    </row>
    <row r="16" spans="1:9" ht="25.5" x14ac:dyDescent="0.2">
      <c r="A16" s="41" t="s">
        <v>238</v>
      </c>
      <c r="B16" s="40" t="s">
        <v>96</v>
      </c>
      <c r="C16" s="131">
        <v>0</v>
      </c>
      <c r="D16" s="154" t="s">
        <v>225</v>
      </c>
      <c r="E16" s="331" t="s">
        <v>611</v>
      </c>
      <c r="F16" s="323" t="s">
        <v>611</v>
      </c>
      <c r="G16" s="319"/>
      <c r="H16" s="201"/>
      <c r="I16" s="128"/>
    </row>
    <row r="17" spans="1:10" ht="229.5" x14ac:dyDescent="0.2">
      <c r="A17" s="312" t="s">
        <v>216</v>
      </c>
      <c r="B17" s="30" t="s">
        <v>164</v>
      </c>
      <c r="C17" s="10">
        <v>5</v>
      </c>
      <c r="D17" s="26" t="s">
        <v>163</v>
      </c>
      <c r="E17" s="327" t="s">
        <v>520</v>
      </c>
      <c r="F17" s="74" t="s">
        <v>431</v>
      </c>
      <c r="G17" s="319">
        <v>0.14285714285714285</v>
      </c>
      <c r="H17" s="201">
        <v>0.34620000000000001</v>
      </c>
      <c r="I17" s="85" t="s">
        <v>683</v>
      </c>
    </row>
    <row r="18" spans="1:10" ht="229.5" x14ac:dyDescent="0.2">
      <c r="A18" s="312" t="s">
        <v>216</v>
      </c>
      <c r="B18" s="30" t="s">
        <v>167</v>
      </c>
      <c r="C18" s="101">
        <v>0.54800000000000004</v>
      </c>
      <c r="D18" s="25" t="s">
        <v>684</v>
      </c>
      <c r="E18" s="327" t="s">
        <v>520</v>
      </c>
      <c r="F18" s="74" t="s">
        <v>431</v>
      </c>
      <c r="G18" s="319">
        <v>0.14285714285714285</v>
      </c>
      <c r="H18" s="201">
        <v>0.34620000000000001</v>
      </c>
      <c r="I18" s="85" t="s">
        <v>683</v>
      </c>
    </row>
    <row r="19" spans="1:10" ht="25.5" x14ac:dyDescent="0.2">
      <c r="A19" s="41" t="s">
        <v>238</v>
      </c>
      <c r="B19" s="40" t="s">
        <v>94</v>
      </c>
      <c r="C19" s="130">
        <v>0.309</v>
      </c>
      <c r="D19" s="157" t="s">
        <v>95</v>
      </c>
      <c r="E19" s="331" t="s">
        <v>518</v>
      </c>
      <c r="F19" s="323" t="s">
        <v>518</v>
      </c>
      <c r="G19" s="319"/>
      <c r="H19" s="201"/>
      <c r="I19" s="128"/>
    </row>
    <row r="20" spans="1:10" ht="25.5" x14ac:dyDescent="0.2">
      <c r="A20" s="97" t="s">
        <v>217</v>
      </c>
      <c r="B20" s="30" t="s">
        <v>181</v>
      </c>
      <c r="C20" s="10">
        <v>0</v>
      </c>
      <c r="D20" s="83" t="s">
        <v>543</v>
      </c>
      <c r="E20" s="330" t="s">
        <v>519</v>
      </c>
      <c r="F20" s="322" t="s">
        <v>519</v>
      </c>
      <c r="G20" s="319"/>
      <c r="H20" s="201"/>
      <c r="I20" s="128"/>
    </row>
    <row r="21" spans="1:10" ht="25.5" x14ac:dyDescent="0.2">
      <c r="A21" s="312" t="s">
        <v>216</v>
      </c>
      <c r="B21" s="30" t="s">
        <v>545</v>
      </c>
      <c r="C21" s="10">
        <v>12</v>
      </c>
      <c r="D21" s="26" t="s">
        <v>204</v>
      </c>
      <c r="E21" s="330" t="s">
        <v>546</v>
      </c>
      <c r="F21" s="322" t="s">
        <v>546</v>
      </c>
      <c r="G21" s="319"/>
      <c r="H21" s="201"/>
      <c r="I21" s="128"/>
    </row>
    <row r="22" spans="1:10" ht="25.5" x14ac:dyDescent="0.2">
      <c r="A22" s="312" t="s">
        <v>216</v>
      </c>
      <c r="B22" s="30" t="s">
        <v>205</v>
      </c>
      <c r="C22" s="10">
        <v>8</v>
      </c>
      <c r="D22" s="26" t="s">
        <v>206</v>
      </c>
      <c r="E22" s="330" t="s">
        <v>546</v>
      </c>
      <c r="F22" s="322" t="s">
        <v>546</v>
      </c>
      <c r="G22" s="319"/>
      <c r="H22" s="201"/>
      <c r="I22" s="128"/>
    </row>
    <row r="23" spans="1:10" ht="25.5" x14ac:dyDescent="0.2">
      <c r="A23" s="41" t="s">
        <v>238</v>
      </c>
      <c r="B23" s="40" t="s">
        <v>93</v>
      </c>
      <c r="C23" s="133">
        <v>40000</v>
      </c>
      <c r="D23" s="43">
        <v>2000</v>
      </c>
      <c r="E23" s="331" t="s">
        <v>521</v>
      </c>
      <c r="F23" s="323" t="s">
        <v>521</v>
      </c>
      <c r="G23" s="319"/>
      <c r="H23" s="201"/>
      <c r="I23" s="128"/>
    </row>
    <row r="24" spans="1:10" ht="25.5" x14ac:dyDescent="0.2">
      <c r="A24" s="41" t="s">
        <v>238</v>
      </c>
      <c r="B24" s="40" t="s">
        <v>98</v>
      </c>
      <c r="C24" s="130">
        <v>0.7</v>
      </c>
      <c r="D24" s="155">
        <v>1</v>
      </c>
      <c r="E24" s="330" t="s">
        <v>522</v>
      </c>
      <c r="F24" s="322" t="s">
        <v>522</v>
      </c>
      <c r="G24" s="319"/>
      <c r="H24" s="201"/>
      <c r="I24" s="128"/>
    </row>
    <row r="25" spans="1:10" ht="38.25" x14ac:dyDescent="0.2">
      <c r="A25" s="41" t="s">
        <v>239</v>
      </c>
      <c r="B25" s="40" t="s">
        <v>87</v>
      </c>
      <c r="C25" s="76">
        <v>0</v>
      </c>
      <c r="D25" s="154">
        <v>3500</v>
      </c>
      <c r="E25" s="330" t="s">
        <v>523</v>
      </c>
      <c r="F25" s="322" t="s">
        <v>523</v>
      </c>
      <c r="G25" s="317"/>
      <c r="H25" s="202"/>
      <c r="I25" s="128"/>
    </row>
    <row r="26" spans="1:10" ht="25.5" x14ac:dyDescent="0.2">
      <c r="A26" s="312" t="s">
        <v>256</v>
      </c>
      <c r="B26" s="40" t="s">
        <v>63</v>
      </c>
      <c r="C26" s="8">
        <v>0.59</v>
      </c>
      <c r="D26" s="26" t="s">
        <v>64</v>
      </c>
      <c r="E26" s="329" t="s">
        <v>598</v>
      </c>
      <c r="F26" s="272" t="s">
        <v>601</v>
      </c>
      <c r="G26" s="316"/>
      <c r="H26" s="190"/>
      <c r="I26" s="72" t="s">
        <v>606</v>
      </c>
    </row>
    <row r="27" spans="1:10" ht="25.5" x14ac:dyDescent="0.2">
      <c r="A27" s="312" t="s">
        <v>256</v>
      </c>
      <c r="B27" s="40" t="s">
        <v>105</v>
      </c>
      <c r="C27" s="15" t="s">
        <v>41</v>
      </c>
      <c r="D27" s="26" t="s">
        <v>106</v>
      </c>
      <c r="E27" s="329" t="s">
        <v>598</v>
      </c>
      <c r="F27" s="272" t="s">
        <v>600</v>
      </c>
      <c r="G27" s="316"/>
      <c r="H27" s="190"/>
      <c r="I27" s="72" t="s">
        <v>606</v>
      </c>
    </row>
    <row r="28" spans="1:10" ht="140.25" x14ac:dyDescent="0.2">
      <c r="A28" s="41" t="s">
        <v>256</v>
      </c>
      <c r="B28" s="40" t="s">
        <v>58</v>
      </c>
      <c r="C28" s="13" t="s">
        <v>41</v>
      </c>
      <c r="D28" s="26">
        <v>92</v>
      </c>
      <c r="E28" s="37" t="s">
        <v>322</v>
      </c>
      <c r="F28" s="64" t="s">
        <v>284</v>
      </c>
      <c r="G28" s="316">
        <v>1</v>
      </c>
      <c r="H28" s="190">
        <v>0.4491975891668436</v>
      </c>
      <c r="I28" s="79" t="s">
        <v>625</v>
      </c>
    </row>
    <row r="29" spans="1:10" ht="38.25" x14ac:dyDescent="0.2">
      <c r="A29" s="312" t="s">
        <v>256</v>
      </c>
      <c r="B29" s="38" t="s">
        <v>59</v>
      </c>
      <c r="C29" s="295" t="s">
        <v>41</v>
      </c>
      <c r="D29" s="338" t="s">
        <v>60</v>
      </c>
      <c r="E29" s="327" t="s">
        <v>325</v>
      </c>
      <c r="F29" s="71" t="s">
        <v>287</v>
      </c>
      <c r="G29" s="316">
        <v>0</v>
      </c>
      <c r="H29" s="190">
        <v>0.11763800904977376</v>
      </c>
      <c r="I29" s="85" t="s">
        <v>452</v>
      </c>
    </row>
    <row r="30" spans="1:10" ht="63.75" x14ac:dyDescent="0.2">
      <c r="A30" s="312" t="s">
        <v>256</v>
      </c>
      <c r="B30" s="38" t="s">
        <v>59</v>
      </c>
      <c r="C30" s="295" t="s">
        <v>41</v>
      </c>
      <c r="D30" s="338" t="s">
        <v>60</v>
      </c>
      <c r="E30" s="327" t="s">
        <v>325</v>
      </c>
      <c r="F30" s="71" t="s">
        <v>324</v>
      </c>
      <c r="G30" s="316">
        <v>0</v>
      </c>
      <c r="H30" s="190">
        <v>7.6446428571428568E-2</v>
      </c>
      <c r="I30" s="85" t="s">
        <v>626</v>
      </c>
    </row>
    <row r="31" spans="1:10" ht="114.75" customHeight="1" x14ac:dyDescent="0.2">
      <c r="A31" s="41" t="s">
        <v>237</v>
      </c>
      <c r="B31" s="40" t="s">
        <v>97</v>
      </c>
      <c r="C31" s="131" t="s">
        <v>41</v>
      </c>
      <c r="D31" s="155">
        <v>0.75</v>
      </c>
      <c r="E31" s="324" t="s">
        <v>387</v>
      </c>
      <c r="F31" s="64" t="s">
        <v>401</v>
      </c>
      <c r="G31" s="319">
        <v>0.5</v>
      </c>
      <c r="H31" s="201">
        <v>0.61821428571428572</v>
      </c>
      <c r="I31" s="128" t="s">
        <v>644</v>
      </c>
    </row>
    <row r="32" spans="1:10" ht="127.5" x14ac:dyDescent="0.2">
      <c r="A32" s="312" t="s">
        <v>237</v>
      </c>
      <c r="B32" s="40" t="s">
        <v>76</v>
      </c>
      <c r="C32" s="126" t="s">
        <v>41</v>
      </c>
      <c r="D32" s="154" t="s">
        <v>60</v>
      </c>
      <c r="E32" s="37" t="s">
        <v>387</v>
      </c>
      <c r="F32" s="64" t="s">
        <v>470</v>
      </c>
      <c r="G32" s="319">
        <v>0.8</v>
      </c>
      <c r="H32" s="201">
        <v>0.33780880773361976</v>
      </c>
      <c r="I32" s="63" t="s">
        <v>646</v>
      </c>
      <c r="J32" s="360"/>
    </row>
    <row r="33" spans="1:9" ht="89.25" x14ac:dyDescent="0.2">
      <c r="A33" s="41" t="s">
        <v>237</v>
      </c>
      <c r="B33" s="40" t="s">
        <v>101</v>
      </c>
      <c r="C33" s="131">
        <v>21147</v>
      </c>
      <c r="D33" s="156">
        <v>50000</v>
      </c>
      <c r="E33" s="37" t="s">
        <v>387</v>
      </c>
      <c r="F33" s="64" t="s">
        <v>398</v>
      </c>
      <c r="G33" s="319">
        <v>0.89071428571428568</v>
      </c>
      <c r="H33" s="201">
        <v>0.61499563059940299</v>
      </c>
      <c r="I33" s="63" t="s">
        <v>647</v>
      </c>
    </row>
    <row r="34" spans="1:9" ht="409.5" x14ac:dyDescent="0.2">
      <c r="A34" s="41" t="s">
        <v>239</v>
      </c>
      <c r="B34" s="40" t="s">
        <v>81</v>
      </c>
      <c r="C34" s="126" t="s">
        <v>41</v>
      </c>
      <c r="D34" s="157" t="s">
        <v>82</v>
      </c>
      <c r="E34" s="37" t="s">
        <v>387</v>
      </c>
      <c r="F34" s="64" t="s">
        <v>385</v>
      </c>
      <c r="G34" s="319">
        <v>0.9</v>
      </c>
      <c r="H34" s="201">
        <v>0.92176539786677414</v>
      </c>
      <c r="I34" s="85" t="s">
        <v>648</v>
      </c>
    </row>
    <row r="35" spans="1:9" ht="102" x14ac:dyDescent="0.2">
      <c r="A35" s="41" t="s">
        <v>239</v>
      </c>
      <c r="B35" s="40" t="s">
        <v>88</v>
      </c>
      <c r="C35" s="40" t="s">
        <v>41</v>
      </c>
      <c r="D35" s="80" t="s">
        <v>90</v>
      </c>
      <c r="E35" s="37" t="s">
        <v>387</v>
      </c>
      <c r="F35" s="64" t="s">
        <v>395</v>
      </c>
      <c r="G35" s="319">
        <v>0.5</v>
      </c>
      <c r="H35" s="201">
        <v>0.44903581267217629</v>
      </c>
      <c r="I35" s="85" t="s">
        <v>649</v>
      </c>
    </row>
    <row r="36" spans="1:9" ht="63.75" x14ac:dyDescent="0.2">
      <c r="A36" s="97" t="s">
        <v>220</v>
      </c>
      <c r="B36" s="30" t="s">
        <v>131</v>
      </c>
      <c r="C36" s="10" t="s">
        <v>41</v>
      </c>
      <c r="D36" s="26" t="s">
        <v>132</v>
      </c>
      <c r="E36" s="37" t="s">
        <v>387</v>
      </c>
      <c r="F36" s="80" t="s">
        <v>409</v>
      </c>
      <c r="G36" s="319">
        <v>0.31333333333333335</v>
      </c>
      <c r="H36" s="201">
        <v>0.19071428571428573</v>
      </c>
      <c r="I36" s="128" t="s">
        <v>650</v>
      </c>
    </row>
    <row r="37" spans="1:9" ht="102.75" thickBot="1" x14ac:dyDescent="0.25">
      <c r="A37" s="312" t="s">
        <v>220</v>
      </c>
      <c r="B37" s="38" t="s">
        <v>125</v>
      </c>
      <c r="C37" s="10">
        <v>7</v>
      </c>
      <c r="D37" s="25">
        <v>7</v>
      </c>
      <c r="E37" s="331" t="s">
        <v>387</v>
      </c>
      <c r="F37" s="64" t="s">
        <v>411</v>
      </c>
      <c r="G37" s="320">
        <v>0.75</v>
      </c>
      <c r="H37" s="203">
        <v>0.86550000000000005</v>
      </c>
      <c r="I37" s="138" t="s">
        <v>651</v>
      </c>
    </row>
    <row r="38" spans="1:9" s="120" customFormat="1" ht="25.5" x14ac:dyDescent="0.2">
      <c r="A38" s="312" t="s">
        <v>220</v>
      </c>
      <c r="B38" s="38" t="s">
        <v>125</v>
      </c>
      <c r="C38" s="10">
        <v>7</v>
      </c>
      <c r="D38" s="25">
        <v>7</v>
      </c>
      <c r="E38" s="331" t="s">
        <v>387</v>
      </c>
      <c r="F38" s="64" t="s">
        <v>413</v>
      </c>
      <c r="G38" s="319">
        <v>0</v>
      </c>
      <c r="H38" s="201">
        <v>0</v>
      </c>
      <c r="I38" s="352" t="s">
        <v>652</v>
      </c>
    </row>
    <row r="39" spans="1:9" s="120" customFormat="1" ht="76.5" x14ac:dyDescent="0.2">
      <c r="A39" s="312" t="s">
        <v>220</v>
      </c>
      <c r="B39" s="38" t="s">
        <v>139</v>
      </c>
      <c r="C39" s="11">
        <v>0.15</v>
      </c>
      <c r="D39" s="25" t="s">
        <v>219</v>
      </c>
      <c r="E39" s="329" t="s">
        <v>387</v>
      </c>
      <c r="F39" s="64" t="s">
        <v>416</v>
      </c>
      <c r="G39" s="319">
        <v>0.5</v>
      </c>
      <c r="H39" s="201">
        <v>0.64523343584008941</v>
      </c>
      <c r="I39" s="128" t="s">
        <v>653</v>
      </c>
    </row>
    <row r="40" spans="1:9" s="120" customFormat="1" ht="79.5" customHeight="1" x14ac:dyDescent="0.2">
      <c r="A40" s="312" t="s">
        <v>220</v>
      </c>
      <c r="B40" s="38" t="s">
        <v>139</v>
      </c>
      <c r="C40" s="11">
        <v>0.15</v>
      </c>
      <c r="D40" s="25" t="s">
        <v>219</v>
      </c>
      <c r="E40" s="329" t="s">
        <v>387</v>
      </c>
      <c r="F40" s="64" t="s">
        <v>418</v>
      </c>
      <c r="G40" s="319">
        <v>0.58333333333333337</v>
      </c>
      <c r="H40" s="201">
        <v>0.76565070149975811</v>
      </c>
      <c r="I40" s="128" t="s">
        <v>654</v>
      </c>
    </row>
    <row r="41" spans="1:9" s="120" customFormat="1" ht="207.75" customHeight="1" x14ac:dyDescent="0.2">
      <c r="A41" s="312" t="s">
        <v>220</v>
      </c>
      <c r="B41" s="30" t="s">
        <v>137</v>
      </c>
      <c r="C41" s="101" t="s">
        <v>41</v>
      </c>
      <c r="D41" s="29">
        <v>0.7</v>
      </c>
      <c r="E41" s="329" t="s">
        <v>387</v>
      </c>
      <c r="F41" s="74" t="s">
        <v>419</v>
      </c>
      <c r="G41" s="319">
        <v>0.83333333333333337</v>
      </c>
      <c r="H41" s="201">
        <v>0.62812976268234266</v>
      </c>
      <c r="I41" s="85" t="s">
        <v>655</v>
      </c>
    </row>
    <row r="42" spans="1:9" s="120" customFormat="1" ht="199.5" customHeight="1" x14ac:dyDescent="0.2">
      <c r="A42" s="312" t="s">
        <v>220</v>
      </c>
      <c r="B42" s="30" t="s">
        <v>138</v>
      </c>
      <c r="C42" s="101" t="s">
        <v>41</v>
      </c>
      <c r="D42" s="29">
        <v>0.3</v>
      </c>
      <c r="E42" s="329" t="s">
        <v>387</v>
      </c>
      <c r="F42" s="74" t="s">
        <v>419</v>
      </c>
      <c r="G42" s="319">
        <v>0.83333333333333337</v>
      </c>
      <c r="H42" s="201">
        <v>0.62812976268234266</v>
      </c>
      <c r="I42" s="85" t="s">
        <v>655</v>
      </c>
    </row>
    <row r="43" spans="1:9" s="120" customFormat="1" ht="38.25" x14ac:dyDescent="0.2">
      <c r="A43" s="97" t="s">
        <v>220</v>
      </c>
      <c r="B43" s="30" t="s">
        <v>144</v>
      </c>
      <c r="C43" s="24">
        <v>7.5999999999999998E-2</v>
      </c>
      <c r="D43" s="26" t="s">
        <v>145</v>
      </c>
      <c r="E43" s="327" t="s">
        <v>387</v>
      </c>
      <c r="F43" s="71" t="s">
        <v>423</v>
      </c>
      <c r="G43" s="319">
        <v>0.55714285714285716</v>
      </c>
      <c r="H43" s="201">
        <v>0.40799999999999997</v>
      </c>
      <c r="I43" s="128" t="s">
        <v>656</v>
      </c>
    </row>
    <row r="44" spans="1:9" s="120" customFormat="1" ht="38.25" x14ac:dyDescent="0.2">
      <c r="A44" s="97" t="s">
        <v>216</v>
      </c>
      <c r="B44" s="30" t="s">
        <v>127</v>
      </c>
      <c r="C44" s="10">
        <v>1</v>
      </c>
      <c r="D44" s="25">
        <v>15</v>
      </c>
      <c r="E44" s="327" t="s">
        <v>387</v>
      </c>
      <c r="F44" s="71" t="s">
        <v>434</v>
      </c>
      <c r="G44" s="319">
        <v>0.6</v>
      </c>
      <c r="H44" s="201">
        <v>0.5</v>
      </c>
      <c r="I44" s="128" t="s">
        <v>660</v>
      </c>
    </row>
    <row r="45" spans="1:9" s="120" customFormat="1" ht="399.75" customHeight="1" x14ac:dyDescent="0.2">
      <c r="A45" s="41" t="s">
        <v>255</v>
      </c>
      <c r="B45" s="40" t="s">
        <v>62</v>
      </c>
      <c r="C45" s="335" t="s">
        <v>41</v>
      </c>
      <c r="D45" s="26">
        <v>113</v>
      </c>
      <c r="E45" s="37" t="s">
        <v>382</v>
      </c>
      <c r="F45" s="64" t="s">
        <v>379</v>
      </c>
      <c r="G45" s="316">
        <v>0.33333333333333331</v>
      </c>
      <c r="H45" s="190">
        <v>0.87848027804111428</v>
      </c>
      <c r="I45" s="79" t="s">
        <v>643</v>
      </c>
    </row>
    <row r="46" spans="1:9" s="120" customFormat="1" ht="76.5" x14ac:dyDescent="0.2">
      <c r="A46" s="312" t="s">
        <v>256</v>
      </c>
      <c r="B46" s="38" t="s">
        <v>57</v>
      </c>
      <c r="C46" s="295" t="s">
        <v>41</v>
      </c>
      <c r="D46" s="25">
        <v>20</v>
      </c>
      <c r="E46" s="326" t="s">
        <v>317</v>
      </c>
      <c r="F46" s="64" t="s">
        <v>281</v>
      </c>
      <c r="G46" s="316">
        <v>0.78779424585876201</v>
      </c>
      <c r="H46" s="190">
        <v>0.51755729166666664</v>
      </c>
      <c r="I46" s="72" t="s">
        <v>624</v>
      </c>
    </row>
    <row r="47" spans="1:9" s="120" customFormat="1" ht="25.5" x14ac:dyDescent="0.2">
      <c r="A47" s="312" t="s">
        <v>256</v>
      </c>
      <c r="B47" s="38" t="s">
        <v>57</v>
      </c>
      <c r="C47" s="295" t="s">
        <v>41</v>
      </c>
      <c r="D47" s="25">
        <v>20</v>
      </c>
      <c r="E47" s="326" t="s">
        <v>317</v>
      </c>
      <c r="F47" s="64" t="s">
        <v>319</v>
      </c>
      <c r="G47" s="316">
        <v>0</v>
      </c>
      <c r="H47" s="190">
        <v>0</v>
      </c>
      <c r="I47" s="72" t="s">
        <v>450</v>
      </c>
    </row>
    <row r="48" spans="1:9" s="120" customFormat="1" ht="89.25" x14ac:dyDescent="0.2">
      <c r="A48" s="312" t="s">
        <v>256</v>
      </c>
      <c r="B48" s="40" t="s">
        <v>42</v>
      </c>
      <c r="C48" s="9">
        <v>12000</v>
      </c>
      <c r="D48" s="26">
        <v>13745</v>
      </c>
      <c r="E48" s="37" t="s">
        <v>308</v>
      </c>
      <c r="F48" s="74" t="s">
        <v>278</v>
      </c>
      <c r="G48" s="316">
        <v>0.82291666666666663</v>
      </c>
      <c r="H48" s="190">
        <v>0.71923127961730593</v>
      </c>
      <c r="I48" s="79" t="s">
        <v>622</v>
      </c>
    </row>
    <row r="49" spans="1:9" s="120" customFormat="1" ht="25.5" x14ac:dyDescent="0.2">
      <c r="A49" s="312" t="s">
        <v>256</v>
      </c>
      <c r="B49" s="40" t="s">
        <v>43</v>
      </c>
      <c r="C49" s="9" t="s">
        <v>44</v>
      </c>
      <c r="D49" s="25" t="s">
        <v>45</v>
      </c>
      <c r="E49" s="37" t="s">
        <v>308</v>
      </c>
      <c r="F49" s="80" t="s">
        <v>311</v>
      </c>
      <c r="G49" s="316">
        <v>0</v>
      </c>
      <c r="H49" s="190">
        <v>0</v>
      </c>
      <c r="I49" s="72" t="s">
        <v>447</v>
      </c>
    </row>
    <row r="50" spans="1:9" s="120" customFormat="1" ht="114.75" x14ac:dyDescent="0.2">
      <c r="A50" s="312" t="s">
        <v>256</v>
      </c>
      <c r="B50" s="40" t="s">
        <v>46</v>
      </c>
      <c r="C50" s="11" t="s">
        <v>47</v>
      </c>
      <c r="D50" s="337" t="s">
        <v>48</v>
      </c>
      <c r="E50" s="37" t="s">
        <v>308</v>
      </c>
      <c r="F50" s="80" t="s">
        <v>314</v>
      </c>
      <c r="G50" s="316">
        <v>0</v>
      </c>
      <c r="H50" s="260">
        <v>0.59765377298668354</v>
      </c>
      <c r="I50" s="79" t="s">
        <v>623</v>
      </c>
    </row>
    <row r="51" spans="1:9" s="120" customFormat="1" ht="76.5" x14ac:dyDescent="0.2">
      <c r="A51" s="312" t="s">
        <v>255</v>
      </c>
      <c r="B51" s="38" t="s">
        <v>54</v>
      </c>
      <c r="C51" s="296">
        <v>1</v>
      </c>
      <c r="D51" s="29">
        <v>1</v>
      </c>
      <c r="E51" s="330" t="s">
        <v>308</v>
      </c>
      <c r="F51" s="71" t="s">
        <v>340</v>
      </c>
      <c r="G51" s="316">
        <v>1</v>
      </c>
      <c r="H51" s="190">
        <v>0.63411540900443886</v>
      </c>
      <c r="I51" s="72" t="s">
        <v>632</v>
      </c>
    </row>
    <row r="52" spans="1:9" s="120" customFormat="1" ht="51" x14ac:dyDescent="0.2">
      <c r="A52" s="312" t="s">
        <v>255</v>
      </c>
      <c r="B52" s="38" t="s">
        <v>54</v>
      </c>
      <c r="C52" s="296">
        <v>1</v>
      </c>
      <c r="D52" s="29">
        <v>1</v>
      </c>
      <c r="E52" s="330" t="s">
        <v>308</v>
      </c>
      <c r="F52" s="71" t="s">
        <v>290</v>
      </c>
      <c r="G52" s="316">
        <v>0</v>
      </c>
      <c r="H52" s="190">
        <v>0</v>
      </c>
      <c r="I52" s="72" t="s">
        <v>633</v>
      </c>
    </row>
    <row r="53" spans="1:9" s="120" customFormat="1" ht="38.25" x14ac:dyDescent="0.2">
      <c r="A53" s="312" t="s">
        <v>255</v>
      </c>
      <c r="B53" s="38" t="s">
        <v>54</v>
      </c>
      <c r="C53" s="296">
        <v>1</v>
      </c>
      <c r="D53" s="29">
        <v>1</v>
      </c>
      <c r="E53" s="330" t="s">
        <v>308</v>
      </c>
      <c r="F53" s="88" t="s">
        <v>292</v>
      </c>
      <c r="G53" s="316">
        <v>0</v>
      </c>
      <c r="H53" s="190">
        <v>0</v>
      </c>
      <c r="I53" s="72" t="s">
        <v>447</v>
      </c>
    </row>
    <row r="54" spans="1:9" s="120" customFormat="1" ht="51" x14ac:dyDescent="0.2">
      <c r="A54" s="312" t="s">
        <v>255</v>
      </c>
      <c r="B54" s="38" t="s">
        <v>54</v>
      </c>
      <c r="C54" s="296">
        <v>1</v>
      </c>
      <c r="D54" s="29">
        <v>1</v>
      </c>
      <c r="E54" s="330" t="s">
        <v>308</v>
      </c>
      <c r="F54" s="88" t="s">
        <v>332</v>
      </c>
      <c r="G54" s="316">
        <v>0.42592592592592593</v>
      </c>
      <c r="H54" s="190">
        <v>0</v>
      </c>
      <c r="I54" s="72" t="s">
        <v>634</v>
      </c>
    </row>
    <row r="55" spans="1:9" s="120" customFormat="1" ht="215.25" customHeight="1" x14ac:dyDescent="0.2">
      <c r="A55" s="312" t="s">
        <v>255</v>
      </c>
      <c r="B55" s="38" t="s">
        <v>54</v>
      </c>
      <c r="C55" s="296">
        <v>1</v>
      </c>
      <c r="D55" s="29">
        <v>1</v>
      </c>
      <c r="E55" s="330" t="s">
        <v>308</v>
      </c>
      <c r="F55" s="88" t="s">
        <v>294</v>
      </c>
      <c r="G55" s="316">
        <v>0.75126903553299496</v>
      </c>
      <c r="H55" s="190">
        <v>0</v>
      </c>
      <c r="I55" s="79" t="s">
        <v>686</v>
      </c>
    </row>
    <row r="56" spans="1:9" s="120" customFormat="1" ht="114.75" x14ac:dyDescent="0.2">
      <c r="A56" s="312" t="s">
        <v>255</v>
      </c>
      <c r="B56" s="38" t="s">
        <v>53</v>
      </c>
      <c r="C56" s="12">
        <v>48</v>
      </c>
      <c r="D56" s="26">
        <v>54</v>
      </c>
      <c r="E56" s="331" t="s">
        <v>308</v>
      </c>
      <c r="F56" s="71" t="s">
        <v>346</v>
      </c>
      <c r="G56" s="316">
        <v>0.33278145695364236</v>
      </c>
      <c r="H56" s="190">
        <v>0</v>
      </c>
      <c r="I56" s="79" t="s">
        <v>687</v>
      </c>
    </row>
    <row r="57" spans="1:9" s="120" customFormat="1" ht="178.5" x14ac:dyDescent="0.2">
      <c r="A57" s="312" t="s">
        <v>255</v>
      </c>
      <c r="B57" s="38" t="s">
        <v>53</v>
      </c>
      <c r="C57" s="12">
        <v>48</v>
      </c>
      <c r="D57" s="26">
        <v>54</v>
      </c>
      <c r="E57" s="331" t="s">
        <v>308</v>
      </c>
      <c r="F57" s="71" t="s">
        <v>347</v>
      </c>
      <c r="G57" s="359">
        <v>1.2234042553191489</v>
      </c>
      <c r="H57" s="190">
        <v>0</v>
      </c>
      <c r="I57" s="79" t="s">
        <v>688</v>
      </c>
    </row>
    <row r="58" spans="1:9" s="120" customFormat="1" ht="280.5" x14ac:dyDescent="0.2">
      <c r="A58" s="97" t="s">
        <v>216</v>
      </c>
      <c r="B58" s="30" t="s">
        <v>170</v>
      </c>
      <c r="C58" s="101" t="s">
        <v>41</v>
      </c>
      <c r="D58" s="26" t="s">
        <v>124</v>
      </c>
      <c r="E58" s="330" t="s">
        <v>308</v>
      </c>
      <c r="F58" s="88" t="s">
        <v>337</v>
      </c>
      <c r="G58" s="319">
        <v>1</v>
      </c>
      <c r="H58" s="201">
        <v>0</v>
      </c>
      <c r="I58" s="128" t="s">
        <v>665</v>
      </c>
    </row>
    <row r="59" spans="1:9" s="120" customFormat="1" ht="165.75" customHeight="1" x14ac:dyDescent="0.2">
      <c r="A59" s="312" t="s">
        <v>255</v>
      </c>
      <c r="B59" s="40" t="s">
        <v>50</v>
      </c>
      <c r="C59" s="8" t="s">
        <v>41</v>
      </c>
      <c r="D59" s="26" t="s">
        <v>51</v>
      </c>
      <c r="E59" s="331" t="s">
        <v>528</v>
      </c>
      <c r="F59" s="71" t="s">
        <v>343</v>
      </c>
      <c r="G59" s="316">
        <v>1</v>
      </c>
      <c r="H59" s="190">
        <v>0.32045736351396442</v>
      </c>
      <c r="I59" s="79" t="s">
        <v>636</v>
      </c>
    </row>
    <row r="60" spans="1:9" s="120" customFormat="1" ht="409.6" thickBot="1" x14ac:dyDescent="0.25">
      <c r="A60" s="312" t="s">
        <v>255</v>
      </c>
      <c r="B60" s="40" t="s">
        <v>52</v>
      </c>
      <c r="C60" s="8" t="s">
        <v>41</v>
      </c>
      <c r="D60" s="336">
        <v>0.7</v>
      </c>
      <c r="E60" s="331" t="s">
        <v>528</v>
      </c>
      <c r="F60" s="64" t="s">
        <v>442</v>
      </c>
      <c r="G60" s="318">
        <v>0.44444444444444442</v>
      </c>
      <c r="H60" s="192">
        <v>0.5</v>
      </c>
      <c r="I60" s="95" t="s">
        <v>637</v>
      </c>
    </row>
    <row r="61" spans="1:9" s="99" customFormat="1" ht="213" customHeight="1" x14ac:dyDescent="0.2">
      <c r="A61" s="312" t="s">
        <v>255</v>
      </c>
      <c r="B61" s="38" t="s">
        <v>66</v>
      </c>
      <c r="C61" s="9">
        <v>19525</v>
      </c>
      <c r="D61" s="26">
        <v>27335</v>
      </c>
      <c r="E61" s="332" t="s">
        <v>356</v>
      </c>
      <c r="F61" s="64" t="s">
        <v>353</v>
      </c>
      <c r="G61" s="316">
        <v>1</v>
      </c>
      <c r="H61" s="190">
        <v>0.53766666666666663</v>
      </c>
      <c r="I61" s="181" t="s">
        <v>640</v>
      </c>
    </row>
    <row r="62" spans="1:9" s="99" customFormat="1" ht="153" x14ac:dyDescent="0.2">
      <c r="A62" s="312" t="s">
        <v>255</v>
      </c>
      <c r="B62" s="40" t="s">
        <v>67</v>
      </c>
      <c r="C62" s="12" t="s">
        <v>41</v>
      </c>
      <c r="D62" s="26" t="s">
        <v>68</v>
      </c>
      <c r="E62" s="332" t="s">
        <v>356</v>
      </c>
      <c r="F62" s="80" t="s">
        <v>358</v>
      </c>
      <c r="G62" s="316">
        <v>0.6</v>
      </c>
      <c r="H62" s="190">
        <v>0.7713888888888889</v>
      </c>
      <c r="I62" s="79" t="s">
        <v>642</v>
      </c>
    </row>
    <row r="63" spans="1:9" s="99" customFormat="1" ht="25.5" x14ac:dyDescent="0.2">
      <c r="A63" s="312" t="s">
        <v>256</v>
      </c>
      <c r="B63" s="40" t="s">
        <v>38</v>
      </c>
      <c r="C63" s="334"/>
      <c r="D63" s="336">
        <v>1</v>
      </c>
      <c r="E63" s="324" t="s">
        <v>302</v>
      </c>
      <c r="F63" s="71" t="s">
        <v>272</v>
      </c>
      <c r="G63" s="316">
        <v>0.75</v>
      </c>
      <c r="H63" s="190">
        <v>0.84494304060687153</v>
      </c>
      <c r="I63" s="79" t="s">
        <v>620</v>
      </c>
    </row>
    <row r="64" spans="1:9" s="99" customFormat="1" ht="25.5" x14ac:dyDescent="0.2">
      <c r="A64" s="312" t="s">
        <v>256</v>
      </c>
      <c r="B64" s="40" t="s">
        <v>39</v>
      </c>
      <c r="C64" s="28">
        <v>0.82289999999999996</v>
      </c>
      <c r="D64" s="336">
        <v>1</v>
      </c>
      <c r="E64" s="324" t="s">
        <v>302</v>
      </c>
      <c r="F64" s="64" t="s">
        <v>275</v>
      </c>
      <c r="G64" s="316"/>
      <c r="H64" s="190"/>
      <c r="I64" s="79" t="s">
        <v>680</v>
      </c>
    </row>
    <row r="65" spans="1:9" s="99" customFormat="1" ht="246" customHeight="1" x14ac:dyDescent="0.2">
      <c r="A65" s="312" t="s">
        <v>256</v>
      </c>
      <c r="B65" s="40" t="s">
        <v>40</v>
      </c>
      <c r="C65" s="8" t="s">
        <v>41</v>
      </c>
      <c r="D65" s="26">
        <v>12</v>
      </c>
      <c r="E65" s="37" t="s">
        <v>307</v>
      </c>
      <c r="F65" s="71" t="s">
        <v>305</v>
      </c>
      <c r="G65" s="316">
        <v>1</v>
      </c>
      <c r="H65" s="190">
        <v>0.76933333333333331</v>
      </c>
      <c r="I65" s="72" t="s">
        <v>621</v>
      </c>
    </row>
    <row r="66" spans="1:9" s="99" customFormat="1" ht="306" x14ac:dyDescent="0.2">
      <c r="A66" s="312" t="s">
        <v>237</v>
      </c>
      <c r="B66" s="40" t="s">
        <v>100</v>
      </c>
      <c r="C66" s="126" t="s">
        <v>41</v>
      </c>
      <c r="D66" s="154" t="s">
        <v>75</v>
      </c>
      <c r="E66" s="37" t="s">
        <v>393</v>
      </c>
      <c r="F66" s="64" t="s">
        <v>390</v>
      </c>
      <c r="G66" s="319">
        <v>0.5714285714285714</v>
      </c>
      <c r="H66" s="201">
        <v>0</v>
      </c>
      <c r="I66" s="128" t="s">
        <v>645</v>
      </c>
    </row>
    <row r="67" spans="1:9" s="99" customFormat="1" ht="152.25" customHeight="1" x14ac:dyDescent="0.2">
      <c r="A67" s="97" t="s">
        <v>220</v>
      </c>
      <c r="B67" s="30" t="s">
        <v>136</v>
      </c>
      <c r="C67" s="10" t="s">
        <v>565</v>
      </c>
      <c r="D67" s="25" t="s">
        <v>566</v>
      </c>
      <c r="E67" s="333" t="s">
        <v>393</v>
      </c>
      <c r="F67" s="64" t="s">
        <v>425</v>
      </c>
      <c r="G67" s="319">
        <v>0.2857142857142857</v>
      </c>
      <c r="H67" s="201">
        <v>0.18685876746006674</v>
      </c>
      <c r="I67" s="128" t="s">
        <v>657</v>
      </c>
    </row>
    <row r="68" spans="1:9" s="99" customFormat="1" ht="25.5" x14ac:dyDescent="0.2">
      <c r="A68" s="97" t="s">
        <v>220</v>
      </c>
      <c r="B68" s="30" t="s">
        <v>111</v>
      </c>
      <c r="C68" s="28" t="s">
        <v>41</v>
      </c>
      <c r="D68" s="29">
        <v>0.6</v>
      </c>
      <c r="E68" s="333" t="s">
        <v>393</v>
      </c>
      <c r="F68" s="64" t="s">
        <v>428</v>
      </c>
      <c r="G68" s="317"/>
      <c r="H68" s="202"/>
      <c r="I68" s="128" t="s">
        <v>658</v>
      </c>
    </row>
    <row r="69" spans="1:9" s="99" customFormat="1" ht="370.5" customHeight="1" x14ac:dyDescent="0.2">
      <c r="A69" s="312" t="s">
        <v>220</v>
      </c>
      <c r="B69" s="30" t="s">
        <v>146</v>
      </c>
      <c r="C69" s="10" t="s">
        <v>41</v>
      </c>
      <c r="D69" s="29" t="s">
        <v>147</v>
      </c>
      <c r="E69" s="328" t="s">
        <v>393</v>
      </c>
      <c r="F69" s="74" t="s">
        <v>429</v>
      </c>
      <c r="G69" s="317">
        <v>0.5</v>
      </c>
      <c r="H69" s="202">
        <v>0.57290553466203042</v>
      </c>
      <c r="I69" s="85" t="s">
        <v>659</v>
      </c>
    </row>
    <row r="70" spans="1:9" s="99" customFormat="1" ht="368.25" customHeight="1" x14ac:dyDescent="0.2">
      <c r="A70" s="312" t="s">
        <v>220</v>
      </c>
      <c r="B70" s="30" t="s">
        <v>157</v>
      </c>
      <c r="C70" s="7">
        <v>2.2000000000000001E-3</v>
      </c>
      <c r="D70" s="26" t="s">
        <v>148</v>
      </c>
      <c r="E70" s="328" t="s">
        <v>393</v>
      </c>
      <c r="F70" s="74" t="s">
        <v>429</v>
      </c>
      <c r="G70" s="317">
        <v>0.5</v>
      </c>
      <c r="H70" s="202">
        <v>0.57290553466203042</v>
      </c>
      <c r="I70" s="85" t="s">
        <v>659</v>
      </c>
    </row>
    <row r="71" spans="1:9" s="99" customFormat="1" ht="366.75" customHeight="1" x14ac:dyDescent="0.2">
      <c r="A71" s="312" t="s">
        <v>220</v>
      </c>
      <c r="B71" s="30" t="s">
        <v>158</v>
      </c>
      <c r="C71" s="102">
        <v>233</v>
      </c>
      <c r="D71" s="26" t="s">
        <v>159</v>
      </c>
      <c r="E71" s="328" t="s">
        <v>393</v>
      </c>
      <c r="F71" s="74" t="s">
        <v>429</v>
      </c>
      <c r="G71" s="358">
        <v>0.5</v>
      </c>
      <c r="H71" s="358">
        <v>0.57290553466203042</v>
      </c>
      <c r="I71" s="341" t="s">
        <v>659</v>
      </c>
    </row>
    <row r="72" spans="1:9" s="99" customFormat="1" ht="365.25" customHeight="1" x14ac:dyDescent="0.2">
      <c r="A72" s="312" t="s">
        <v>220</v>
      </c>
      <c r="B72" s="30" t="s">
        <v>149</v>
      </c>
      <c r="C72" s="7" t="s">
        <v>150</v>
      </c>
      <c r="D72" s="25" t="s">
        <v>257</v>
      </c>
      <c r="E72" s="328" t="s">
        <v>393</v>
      </c>
      <c r="F72" s="74" t="s">
        <v>429</v>
      </c>
      <c r="G72" s="358">
        <v>0.5</v>
      </c>
      <c r="H72" s="358">
        <v>0.57290553466203042</v>
      </c>
      <c r="I72" s="341" t="s">
        <v>659</v>
      </c>
    </row>
    <row r="73" spans="1:9" s="99" customFormat="1" ht="362.25" customHeight="1" x14ac:dyDescent="0.2">
      <c r="A73" s="312" t="s">
        <v>220</v>
      </c>
      <c r="B73" s="30" t="s">
        <v>160</v>
      </c>
      <c r="C73" s="102">
        <v>1104</v>
      </c>
      <c r="D73" s="26" t="s">
        <v>161</v>
      </c>
      <c r="E73" s="328" t="s">
        <v>393</v>
      </c>
      <c r="F73" s="74" t="s">
        <v>429</v>
      </c>
      <c r="G73" s="317">
        <v>0.5</v>
      </c>
      <c r="H73" s="202">
        <v>0.57290553466203042</v>
      </c>
      <c r="I73" s="85" t="s">
        <v>659</v>
      </c>
    </row>
    <row r="74" spans="1:9" s="99" customFormat="1" ht="362.25" customHeight="1" x14ac:dyDescent="0.2">
      <c r="A74" s="312" t="s">
        <v>220</v>
      </c>
      <c r="B74" s="30" t="s">
        <v>151</v>
      </c>
      <c r="C74" s="101">
        <v>2.1000000000000001E-2</v>
      </c>
      <c r="D74" s="26" t="s">
        <v>152</v>
      </c>
      <c r="E74" s="328" t="s">
        <v>393</v>
      </c>
      <c r="F74" s="74" t="s">
        <v>429</v>
      </c>
      <c r="G74" s="317">
        <v>0.5</v>
      </c>
      <c r="H74" s="202">
        <v>0.57290553466203042</v>
      </c>
      <c r="I74" s="85" t="s">
        <v>659</v>
      </c>
    </row>
    <row r="75" spans="1:9" s="99" customFormat="1" ht="364.5" customHeight="1" x14ac:dyDescent="0.2">
      <c r="A75" s="312" t="s">
        <v>220</v>
      </c>
      <c r="B75" s="30" t="s">
        <v>153</v>
      </c>
      <c r="C75" s="7">
        <v>0.28199999999999997</v>
      </c>
      <c r="D75" s="26" t="s">
        <v>154</v>
      </c>
      <c r="E75" s="328" t="s">
        <v>393</v>
      </c>
      <c r="F75" s="74" t="s">
        <v>429</v>
      </c>
      <c r="G75" s="317">
        <v>0.5</v>
      </c>
      <c r="H75" s="202">
        <v>0.57290553466203042</v>
      </c>
      <c r="I75" s="85" t="s">
        <v>659</v>
      </c>
    </row>
    <row r="76" spans="1:9" s="99" customFormat="1" ht="38.25" x14ac:dyDescent="0.2">
      <c r="A76" s="312" t="s">
        <v>216</v>
      </c>
      <c r="B76" s="30" t="s">
        <v>194</v>
      </c>
      <c r="C76" s="10" t="s">
        <v>41</v>
      </c>
      <c r="D76" s="26" t="s">
        <v>195</v>
      </c>
      <c r="E76" s="328" t="s">
        <v>393</v>
      </c>
      <c r="F76" s="71" t="s">
        <v>439</v>
      </c>
      <c r="G76" s="319">
        <v>0</v>
      </c>
      <c r="H76" s="201">
        <v>0</v>
      </c>
      <c r="I76" s="128" t="s">
        <v>661</v>
      </c>
    </row>
    <row r="77" spans="1:9" s="99" customFormat="1" ht="229.5" x14ac:dyDescent="0.2">
      <c r="A77" s="312" t="s">
        <v>216</v>
      </c>
      <c r="B77" s="30" t="s">
        <v>165</v>
      </c>
      <c r="C77" s="10" t="s">
        <v>41</v>
      </c>
      <c r="D77" s="26" t="s">
        <v>166</v>
      </c>
      <c r="E77" s="328" t="s">
        <v>393</v>
      </c>
      <c r="F77" s="74" t="s">
        <v>662</v>
      </c>
      <c r="G77" s="319">
        <v>0.5</v>
      </c>
      <c r="H77" s="201">
        <v>0.96634834015461568</v>
      </c>
      <c r="I77" s="85" t="s">
        <v>663</v>
      </c>
    </row>
    <row r="78" spans="1:9" s="99" customFormat="1" ht="229.5" x14ac:dyDescent="0.2">
      <c r="A78" s="312" t="s">
        <v>216</v>
      </c>
      <c r="B78" s="30" t="s">
        <v>196</v>
      </c>
      <c r="C78" s="10">
        <v>4.03</v>
      </c>
      <c r="D78" s="25" t="s">
        <v>197</v>
      </c>
      <c r="E78" s="328" t="s">
        <v>393</v>
      </c>
      <c r="F78" s="74" t="s">
        <v>662</v>
      </c>
      <c r="G78" s="319">
        <v>0.5</v>
      </c>
      <c r="H78" s="201">
        <v>0.96634834015461568</v>
      </c>
      <c r="I78" s="85" t="s">
        <v>663</v>
      </c>
    </row>
    <row r="79" spans="1:9" s="99" customFormat="1" ht="51" x14ac:dyDescent="0.2">
      <c r="A79" s="312" t="s">
        <v>215</v>
      </c>
      <c r="B79" s="30" t="s">
        <v>198</v>
      </c>
      <c r="C79" s="10">
        <v>0</v>
      </c>
      <c r="D79" s="25">
        <v>2</v>
      </c>
      <c r="E79" s="328" t="s">
        <v>393</v>
      </c>
      <c r="F79" s="74" t="s">
        <v>436</v>
      </c>
      <c r="G79" s="340">
        <v>0.5</v>
      </c>
      <c r="H79" s="340"/>
      <c r="I79" s="341" t="s">
        <v>666</v>
      </c>
    </row>
    <row r="80" spans="1:9" s="99" customFormat="1" ht="75" customHeight="1" x14ac:dyDescent="0.2">
      <c r="A80" s="312" t="s">
        <v>215</v>
      </c>
      <c r="B80" s="30" t="s">
        <v>200</v>
      </c>
      <c r="C80" s="10">
        <v>0</v>
      </c>
      <c r="D80" s="25">
        <v>10</v>
      </c>
      <c r="E80" s="328" t="s">
        <v>393</v>
      </c>
      <c r="F80" s="74" t="s">
        <v>436</v>
      </c>
      <c r="G80" s="340">
        <v>0.5</v>
      </c>
      <c r="H80" s="340"/>
      <c r="I80" s="341" t="s">
        <v>666</v>
      </c>
    </row>
    <row r="81" spans="1:9" s="99" customFormat="1" ht="63.75" x14ac:dyDescent="0.2">
      <c r="A81" s="312" t="s">
        <v>215</v>
      </c>
      <c r="B81" s="30" t="s">
        <v>201</v>
      </c>
      <c r="C81" s="10">
        <v>2</v>
      </c>
      <c r="D81" s="25">
        <v>20</v>
      </c>
      <c r="E81" s="328" t="s">
        <v>393</v>
      </c>
      <c r="F81" s="74" t="s">
        <v>436</v>
      </c>
      <c r="G81" s="340">
        <v>0.5</v>
      </c>
      <c r="H81" s="340"/>
      <c r="I81" s="341" t="s">
        <v>666</v>
      </c>
    </row>
    <row r="82" spans="1:9" s="99" customFormat="1" ht="291" customHeight="1" x14ac:dyDescent="0.2">
      <c r="A82" s="312" t="s">
        <v>256</v>
      </c>
      <c r="B82" s="38" t="s">
        <v>63</v>
      </c>
      <c r="C82" s="14" t="s">
        <v>41</v>
      </c>
      <c r="D82" s="337" t="s">
        <v>48</v>
      </c>
      <c r="E82" s="328" t="s">
        <v>330</v>
      </c>
      <c r="F82" s="64" t="s">
        <v>363</v>
      </c>
      <c r="G82" s="350">
        <v>0.44</v>
      </c>
      <c r="H82" s="350">
        <v>0.559642421817937</v>
      </c>
      <c r="I82" s="354" t="s">
        <v>627</v>
      </c>
    </row>
    <row r="83" spans="1:9" s="99" customFormat="1" ht="124.5" customHeight="1" x14ac:dyDescent="0.2">
      <c r="A83" s="312" t="s">
        <v>256</v>
      </c>
      <c r="B83" s="38" t="s">
        <v>63</v>
      </c>
      <c r="C83" s="14" t="s">
        <v>41</v>
      </c>
      <c r="D83" s="337" t="s">
        <v>48</v>
      </c>
      <c r="E83" s="328" t="s">
        <v>330</v>
      </c>
      <c r="F83" s="64" t="s">
        <v>367</v>
      </c>
      <c r="G83" s="350">
        <v>0.13333333333333333</v>
      </c>
      <c r="H83" s="350">
        <v>0.6026086956521739</v>
      </c>
      <c r="I83" s="354" t="s">
        <v>628</v>
      </c>
    </row>
    <row r="84" spans="1:9" s="99" customFormat="1" ht="89.25" x14ac:dyDescent="0.2">
      <c r="A84" s="312" t="s">
        <v>256</v>
      </c>
      <c r="B84" s="38" t="s">
        <v>63</v>
      </c>
      <c r="C84" s="14" t="s">
        <v>41</v>
      </c>
      <c r="D84" s="337" t="s">
        <v>48</v>
      </c>
      <c r="E84" s="328" t="s">
        <v>330</v>
      </c>
      <c r="F84" s="64" t="s">
        <v>371</v>
      </c>
      <c r="G84" s="350">
        <v>0.55555555555555558</v>
      </c>
      <c r="H84" s="350">
        <v>0.57263320546823215</v>
      </c>
      <c r="I84" s="354" t="s">
        <v>629</v>
      </c>
    </row>
    <row r="85" spans="1:9" s="99" customFormat="1" ht="38.25" x14ac:dyDescent="0.2">
      <c r="A85" s="312" t="s">
        <v>256</v>
      </c>
      <c r="B85" s="38" t="s">
        <v>63</v>
      </c>
      <c r="C85" s="14" t="s">
        <v>41</v>
      </c>
      <c r="D85" s="337" t="s">
        <v>48</v>
      </c>
      <c r="E85" s="328" t="s">
        <v>330</v>
      </c>
      <c r="F85" s="64" t="s">
        <v>376</v>
      </c>
      <c r="G85" s="350">
        <v>0.52</v>
      </c>
      <c r="H85" s="350">
        <v>0.19428416001243418</v>
      </c>
      <c r="I85" s="353" t="s">
        <v>630</v>
      </c>
    </row>
    <row r="86" spans="1:9" s="99" customFormat="1" ht="76.5" x14ac:dyDescent="0.2">
      <c r="A86" s="41" t="s">
        <v>256</v>
      </c>
      <c r="B86" s="40" t="s">
        <v>71</v>
      </c>
      <c r="C86" s="12" t="s">
        <v>41</v>
      </c>
      <c r="D86" s="26" t="s">
        <v>69</v>
      </c>
      <c r="E86" s="37" t="s">
        <v>330</v>
      </c>
      <c r="F86" s="71" t="s">
        <v>328</v>
      </c>
      <c r="G86" s="316">
        <v>0.32314410480349343</v>
      </c>
      <c r="H86" s="190">
        <v>0.29782782101623306</v>
      </c>
      <c r="I86" s="72" t="s">
        <v>631</v>
      </c>
    </row>
    <row r="87" spans="1:9" s="99" customFormat="1" ht="64.5" customHeight="1" x14ac:dyDescent="0.2">
      <c r="A87" s="312" t="s">
        <v>255</v>
      </c>
      <c r="B87" s="38" t="s">
        <v>66</v>
      </c>
      <c r="C87" s="9">
        <v>19525</v>
      </c>
      <c r="D87" s="26">
        <v>27335</v>
      </c>
      <c r="E87" s="332" t="s">
        <v>330</v>
      </c>
      <c r="F87" s="64" t="s">
        <v>374</v>
      </c>
      <c r="G87" s="316">
        <v>0</v>
      </c>
      <c r="H87" s="190">
        <v>0.23188268477054458</v>
      </c>
      <c r="I87" s="72" t="s">
        <v>641</v>
      </c>
    </row>
    <row r="88" spans="1:9" s="99" customFormat="1" ht="51" customHeight="1" x14ac:dyDescent="0.2">
      <c r="A88" s="41" t="s">
        <v>256</v>
      </c>
      <c r="B88" s="40" t="s">
        <v>61</v>
      </c>
      <c r="C88" s="14" t="s">
        <v>41</v>
      </c>
      <c r="D88" s="29" t="s">
        <v>60</v>
      </c>
      <c r="E88" s="328" t="s">
        <v>524</v>
      </c>
      <c r="F88" s="74" t="s">
        <v>524</v>
      </c>
      <c r="G88" s="316"/>
      <c r="H88" s="190"/>
      <c r="I88" s="85"/>
    </row>
    <row r="89" spans="1:9" s="99" customFormat="1" ht="25.5" x14ac:dyDescent="0.2">
      <c r="A89" s="312" t="s">
        <v>220</v>
      </c>
      <c r="B89" s="30" t="s">
        <v>108</v>
      </c>
      <c r="C89" s="28" t="s">
        <v>109</v>
      </c>
      <c r="D89" s="25" t="s">
        <v>107</v>
      </c>
      <c r="E89" s="328" t="s">
        <v>527</v>
      </c>
      <c r="F89" s="74" t="s">
        <v>527</v>
      </c>
      <c r="G89" s="317"/>
      <c r="H89" s="202"/>
      <c r="I89" s="128"/>
    </row>
    <row r="90" spans="1:9" s="99" customFormat="1" ht="25.5" x14ac:dyDescent="0.2">
      <c r="A90" s="312" t="s">
        <v>220</v>
      </c>
      <c r="B90" s="30" t="s">
        <v>110</v>
      </c>
      <c r="C90" s="24">
        <v>1.0999999999999999E-2</v>
      </c>
      <c r="D90" s="26" t="e">
        <f xml:space="preserve"> o &gt;10%</f>
        <v>#NAME?</v>
      </c>
      <c r="E90" s="328" t="s">
        <v>527</v>
      </c>
      <c r="F90" s="74" t="s">
        <v>527</v>
      </c>
      <c r="G90" s="317"/>
      <c r="H90" s="202"/>
      <c r="I90" s="128"/>
    </row>
    <row r="91" spans="1:9" s="99" customFormat="1" ht="38.25" x14ac:dyDescent="0.2">
      <c r="A91" s="41" t="s">
        <v>238</v>
      </c>
      <c r="B91" s="40" t="s">
        <v>235</v>
      </c>
      <c r="C91" s="134">
        <v>52453</v>
      </c>
      <c r="D91" s="154" t="s">
        <v>92</v>
      </c>
      <c r="E91" s="331" t="s">
        <v>526</v>
      </c>
      <c r="F91" s="323" t="s">
        <v>526</v>
      </c>
      <c r="G91" s="319"/>
      <c r="H91" s="201"/>
      <c r="I91" s="128"/>
    </row>
    <row r="92" spans="1:9" s="99" customFormat="1" ht="51" x14ac:dyDescent="0.2">
      <c r="A92" s="41" t="s">
        <v>238</v>
      </c>
      <c r="B92" s="40" t="s">
        <v>99</v>
      </c>
      <c r="C92" s="126" t="s">
        <v>41</v>
      </c>
      <c r="D92" s="154">
        <v>4</v>
      </c>
      <c r="E92" s="330" t="s">
        <v>525</v>
      </c>
      <c r="F92" s="322" t="s">
        <v>525</v>
      </c>
      <c r="G92" s="319"/>
      <c r="H92" s="201"/>
      <c r="I92" s="128"/>
    </row>
    <row r="93" spans="1:9" s="99" customFormat="1" ht="51" x14ac:dyDescent="0.2">
      <c r="A93" s="312" t="s">
        <v>255</v>
      </c>
      <c r="B93" s="40" t="s">
        <v>55</v>
      </c>
      <c r="C93" s="10" t="s">
        <v>41</v>
      </c>
      <c r="D93" s="29">
        <v>0.7</v>
      </c>
      <c r="E93" s="37" t="s">
        <v>599</v>
      </c>
      <c r="F93" s="64" t="s">
        <v>599</v>
      </c>
      <c r="G93" s="316"/>
      <c r="H93" s="190"/>
      <c r="I93" s="356" t="s">
        <v>599</v>
      </c>
    </row>
    <row r="94" spans="1:9" s="99" customFormat="1" ht="51" x14ac:dyDescent="0.2">
      <c r="A94" s="312" t="s">
        <v>255</v>
      </c>
      <c r="B94" s="40" t="s">
        <v>56</v>
      </c>
      <c r="C94" s="8">
        <v>0.8</v>
      </c>
      <c r="D94" s="29">
        <v>1</v>
      </c>
      <c r="E94" s="37" t="s">
        <v>599</v>
      </c>
      <c r="F94" s="64" t="s">
        <v>599</v>
      </c>
      <c r="G94" s="316"/>
      <c r="H94" s="190"/>
      <c r="I94" s="356"/>
    </row>
    <row r="95" spans="1:9" s="99" customFormat="1" ht="25.5" x14ac:dyDescent="0.2">
      <c r="A95" s="312" t="s">
        <v>256</v>
      </c>
      <c r="B95" s="40" t="s">
        <v>49</v>
      </c>
      <c r="C95" s="12" t="s">
        <v>41</v>
      </c>
      <c r="D95" s="25">
        <v>12</v>
      </c>
      <c r="E95" s="325" t="s">
        <v>679</v>
      </c>
      <c r="F95" s="321" t="s">
        <v>679</v>
      </c>
      <c r="G95" s="316"/>
      <c r="H95" s="190"/>
      <c r="I95" s="355" t="s">
        <v>679</v>
      </c>
    </row>
    <row r="96" spans="1:9" s="99" customFormat="1" ht="38.25" x14ac:dyDescent="0.2">
      <c r="A96" s="41" t="s">
        <v>237</v>
      </c>
      <c r="B96" s="40" t="s">
        <v>73</v>
      </c>
      <c r="C96" s="124" t="s">
        <v>41</v>
      </c>
      <c r="D96" s="153" t="s">
        <v>74</v>
      </c>
      <c r="E96" s="222" t="s">
        <v>530</v>
      </c>
      <c r="F96" s="224" t="s">
        <v>530</v>
      </c>
      <c r="G96" s="317"/>
      <c r="H96" s="202"/>
      <c r="I96" s="200"/>
    </row>
    <row r="97" spans="1:9" s="99" customFormat="1" ht="38.25" x14ac:dyDescent="0.2">
      <c r="A97" s="41" t="s">
        <v>237</v>
      </c>
      <c r="B97" s="40" t="s">
        <v>80</v>
      </c>
      <c r="C97" s="129">
        <v>7.5999999999999998E-2</v>
      </c>
      <c r="D97" s="155">
        <v>0.12</v>
      </c>
      <c r="E97" s="222" t="s">
        <v>530</v>
      </c>
      <c r="F97" s="224" t="s">
        <v>530</v>
      </c>
      <c r="G97" s="319"/>
      <c r="H97" s="201"/>
      <c r="I97" s="128"/>
    </row>
    <row r="98" spans="1:9" s="99" customFormat="1" ht="38.25" x14ac:dyDescent="0.2">
      <c r="A98" s="41" t="s">
        <v>237</v>
      </c>
      <c r="B98" s="40" t="s">
        <v>70</v>
      </c>
      <c r="C98" s="130">
        <v>0.3</v>
      </c>
      <c r="D98" s="154" t="s">
        <v>253</v>
      </c>
      <c r="E98" s="222" t="s">
        <v>530</v>
      </c>
      <c r="F98" s="224" t="s">
        <v>530</v>
      </c>
      <c r="G98" s="319"/>
      <c r="H98" s="201"/>
      <c r="I98" s="128"/>
    </row>
    <row r="99" spans="1:9" s="99" customFormat="1" ht="38.25" x14ac:dyDescent="0.2">
      <c r="A99" s="312" t="s">
        <v>239</v>
      </c>
      <c r="B99" s="40" t="s">
        <v>85</v>
      </c>
      <c r="C99" s="126">
        <v>0.121</v>
      </c>
      <c r="D99" s="157" t="s">
        <v>84</v>
      </c>
      <c r="E99" s="222" t="s">
        <v>530</v>
      </c>
      <c r="F99" s="224" t="s">
        <v>530</v>
      </c>
      <c r="G99" s="317"/>
      <c r="H99" s="202"/>
      <c r="I99" s="128"/>
    </row>
    <row r="100" spans="1:9" s="99" customFormat="1" ht="38.25" x14ac:dyDescent="0.2">
      <c r="A100" s="312" t="s">
        <v>239</v>
      </c>
      <c r="B100" s="40" t="s">
        <v>83</v>
      </c>
      <c r="C100" s="132">
        <v>0.16</v>
      </c>
      <c r="D100" s="154" t="s">
        <v>89</v>
      </c>
      <c r="E100" s="222" t="s">
        <v>530</v>
      </c>
      <c r="F100" s="224" t="s">
        <v>530</v>
      </c>
      <c r="G100" s="317"/>
      <c r="H100" s="202"/>
      <c r="I100" s="128"/>
    </row>
    <row r="101" spans="1:9" s="99" customFormat="1" ht="38.25" x14ac:dyDescent="0.2">
      <c r="A101" s="41" t="s">
        <v>239</v>
      </c>
      <c r="B101" s="40" t="s">
        <v>91</v>
      </c>
      <c r="C101" s="133">
        <v>885</v>
      </c>
      <c r="D101" s="80">
        <v>20</v>
      </c>
      <c r="E101" s="222" t="s">
        <v>530</v>
      </c>
      <c r="F101" s="224" t="s">
        <v>530</v>
      </c>
      <c r="G101" s="317"/>
      <c r="H101" s="202"/>
      <c r="I101" s="128"/>
    </row>
    <row r="102" spans="1:9" s="99" customFormat="1" ht="38.25" x14ac:dyDescent="0.2">
      <c r="A102" s="312" t="s">
        <v>220</v>
      </c>
      <c r="B102" s="30" t="s">
        <v>112</v>
      </c>
      <c r="C102" s="7">
        <v>7.7000000000000002E-3</v>
      </c>
      <c r="D102" s="339">
        <v>2.2000000000000002</v>
      </c>
      <c r="E102" s="222" t="s">
        <v>530</v>
      </c>
      <c r="F102" s="224" t="s">
        <v>530</v>
      </c>
      <c r="G102" s="319"/>
      <c r="H102" s="201"/>
      <c r="I102" s="200"/>
    </row>
    <row r="103" spans="1:9" s="99" customFormat="1" ht="38.25" x14ac:dyDescent="0.2">
      <c r="A103" s="312" t="s">
        <v>220</v>
      </c>
      <c r="B103" s="30" t="s">
        <v>114</v>
      </c>
      <c r="C103" s="101">
        <v>0.13900000000000001</v>
      </c>
      <c r="D103" s="26" t="s">
        <v>115</v>
      </c>
      <c r="E103" s="222" t="s">
        <v>530</v>
      </c>
      <c r="F103" s="224" t="s">
        <v>530</v>
      </c>
      <c r="G103" s="317"/>
      <c r="H103" s="202"/>
      <c r="I103" s="200"/>
    </row>
    <row r="104" spans="1:9" s="99" customFormat="1" ht="38.25" x14ac:dyDescent="0.2">
      <c r="A104" s="312" t="s">
        <v>220</v>
      </c>
      <c r="B104" s="30" t="s">
        <v>116</v>
      </c>
      <c r="C104" s="101">
        <v>6.4000000000000001E-2</v>
      </c>
      <c r="D104" s="26" t="s">
        <v>117</v>
      </c>
      <c r="E104" s="222" t="s">
        <v>530</v>
      </c>
      <c r="F104" s="224" t="s">
        <v>530</v>
      </c>
      <c r="G104" s="340"/>
      <c r="H104" s="340"/>
      <c r="I104" s="305"/>
    </row>
    <row r="105" spans="1:9" s="99" customFormat="1" ht="38.25" x14ac:dyDescent="0.2">
      <c r="A105" s="312" t="s">
        <v>220</v>
      </c>
      <c r="B105" s="30" t="s">
        <v>118</v>
      </c>
      <c r="C105" s="101">
        <v>0.21299999999999999</v>
      </c>
      <c r="D105" s="26" t="s">
        <v>119</v>
      </c>
      <c r="E105" s="222" t="s">
        <v>530</v>
      </c>
      <c r="F105" s="224" t="s">
        <v>530</v>
      </c>
      <c r="G105" s="340"/>
      <c r="H105" s="340"/>
      <c r="I105" s="305"/>
    </row>
    <row r="106" spans="1:9" s="99" customFormat="1" ht="38.25" x14ac:dyDescent="0.2">
      <c r="A106" s="312" t="s">
        <v>220</v>
      </c>
      <c r="B106" s="30" t="s">
        <v>120</v>
      </c>
      <c r="C106" s="101" t="s">
        <v>121</v>
      </c>
      <c r="D106" s="26" t="s">
        <v>550</v>
      </c>
      <c r="E106" s="222" t="s">
        <v>530</v>
      </c>
      <c r="F106" s="224" t="s">
        <v>530</v>
      </c>
      <c r="G106" s="340"/>
      <c r="H106" s="340"/>
      <c r="I106" s="305"/>
    </row>
    <row r="107" spans="1:9" s="99" customFormat="1" ht="38.25" x14ac:dyDescent="0.2">
      <c r="A107" s="97" t="s">
        <v>220</v>
      </c>
      <c r="B107" s="30" t="s">
        <v>133</v>
      </c>
      <c r="C107" s="10">
        <v>27.7</v>
      </c>
      <c r="D107" s="26" t="s">
        <v>134</v>
      </c>
      <c r="E107" s="222" t="s">
        <v>530</v>
      </c>
      <c r="F107" s="224" t="s">
        <v>530</v>
      </c>
      <c r="G107" s="340"/>
      <c r="H107" s="340"/>
      <c r="I107" s="305"/>
    </row>
    <row r="108" spans="1:9" s="99" customFormat="1" ht="38.25" x14ac:dyDescent="0.2">
      <c r="A108" s="97" t="s">
        <v>216</v>
      </c>
      <c r="B108" s="30" t="s">
        <v>192</v>
      </c>
      <c r="C108" s="7">
        <v>0.14219999999999999</v>
      </c>
      <c r="D108" s="25" t="s">
        <v>193</v>
      </c>
      <c r="E108" s="222" t="s">
        <v>530</v>
      </c>
      <c r="F108" s="224" t="s">
        <v>530</v>
      </c>
      <c r="G108" s="319"/>
      <c r="H108" s="201"/>
      <c r="I108" s="128"/>
    </row>
    <row r="109" spans="1:9" s="99" customFormat="1" ht="38.25" x14ac:dyDescent="0.2">
      <c r="A109" s="97" t="s">
        <v>216</v>
      </c>
      <c r="B109" s="30" t="s">
        <v>126</v>
      </c>
      <c r="C109" s="101" t="s">
        <v>41</v>
      </c>
      <c r="D109" s="29">
        <v>0.8</v>
      </c>
      <c r="E109" s="222" t="s">
        <v>530</v>
      </c>
      <c r="F109" s="224" t="s">
        <v>530</v>
      </c>
      <c r="G109" s="319"/>
      <c r="H109" s="201"/>
      <c r="I109" s="128"/>
    </row>
    <row r="110" spans="1:9" s="99" customFormat="1" ht="38.25" x14ac:dyDescent="0.2">
      <c r="A110" s="97" t="s">
        <v>216</v>
      </c>
      <c r="B110" s="30" t="s">
        <v>168</v>
      </c>
      <c r="C110" s="10">
        <v>0</v>
      </c>
      <c r="D110" s="26" t="s">
        <v>169</v>
      </c>
      <c r="E110" s="222" t="s">
        <v>530</v>
      </c>
      <c r="F110" s="224" t="s">
        <v>530</v>
      </c>
      <c r="G110" s="319"/>
      <c r="H110" s="201"/>
      <c r="I110" s="128"/>
    </row>
    <row r="111" spans="1:9" s="99" customFormat="1" ht="38.25" x14ac:dyDescent="0.2">
      <c r="A111" s="312" t="s">
        <v>215</v>
      </c>
      <c r="B111" s="30" t="s">
        <v>202</v>
      </c>
      <c r="C111" s="10">
        <v>0</v>
      </c>
      <c r="D111" s="25">
        <v>1</v>
      </c>
      <c r="E111" s="222" t="s">
        <v>530</v>
      </c>
      <c r="F111" s="224" t="s">
        <v>530</v>
      </c>
      <c r="G111" s="319"/>
      <c r="H111" s="201"/>
      <c r="I111" s="128"/>
    </row>
    <row r="112" spans="1:9" s="99" customFormat="1" ht="38.25" x14ac:dyDescent="0.2">
      <c r="A112" s="312" t="s">
        <v>215</v>
      </c>
      <c r="B112" s="30" t="s">
        <v>203</v>
      </c>
      <c r="C112" s="10">
        <v>2</v>
      </c>
      <c r="D112" s="25">
        <v>18</v>
      </c>
      <c r="E112" s="222" t="s">
        <v>530</v>
      </c>
      <c r="F112" s="224" t="s">
        <v>530</v>
      </c>
      <c r="G112" s="319"/>
      <c r="H112" s="201"/>
      <c r="I112" s="128"/>
    </row>
    <row r="113" spans="1:9" s="99" customFormat="1" ht="25.5" customHeight="1" x14ac:dyDescent="0.2">
      <c r="A113" s="97" t="s">
        <v>216</v>
      </c>
      <c r="B113" s="30" t="s">
        <v>122</v>
      </c>
      <c r="C113" s="11">
        <v>0.4</v>
      </c>
      <c r="D113" s="25" t="s">
        <v>259</v>
      </c>
      <c r="E113" s="330" t="s">
        <v>480</v>
      </c>
      <c r="F113" s="322" t="s">
        <v>480</v>
      </c>
      <c r="G113" s="340"/>
      <c r="H113" s="340"/>
      <c r="I113" s="305"/>
    </row>
    <row r="114" spans="1:9" s="99" customFormat="1" x14ac:dyDescent="0.2">
      <c r="A114" s="312" t="s">
        <v>215</v>
      </c>
      <c r="B114" s="30" t="s">
        <v>184</v>
      </c>
      <c r="C114" s="101">
        <v>0.63600000000000001</v>
      </c>
      <c r="D114" s="25" t="s">
        <v>185</v>
      </c>
      <c r="E114" s="330" t="s">
        <v>529</v>
      </c>
      <c r="F114" s="322" t="s">
        <v>529</v>
      </c>
      <c r="G114" s="340"/>
      <c r="H114" s="340"/>
      <c r="I114" s="305"/>
    </row>
    <row r="115" spans="1:9" s="99" customFormat="1" x14ac:dyDescent="0.2">
      <c r="A115" s="312" t="s">
        <v>215</v>
      </c>
      <c r="B115" s="30" t="s">
        <v>186</v>
      </c>
      <c r="C115" s="101">
        <v>0.55000000000000004</v>
      </c>
      <c r="D115" s="25" t="s">
        <v>187</v>
      </c>
      <c r="E115" s="330" t="s">
        <v>529</v>
      </c>
      <c r="F115" s="322" t="s">
        <v>529</v>
      </c>
      <c r="G115" s="340"/>
      <c r="H115" s="340"/>
      <c r="I115" s="305"/>
    </row>
    <row r="116" spans="1:9" s="99" customFormat="1" x14ac:dyDescent="0.2">
      <c r="A116" s="312" t="s">
        <v>215</v>
      </c>
      <c r="B116" s="30" t="s">
        <v>188</v>
      </c>
      <c r="C116" s="101">
        <v>0.10199999999999999</v>
      </c>
      <c r="D116" s="25" t="s">
        <v>189</v>
      </c>
      <c r="E116" s="330" t="s">
        <v>529</v>
      </c>
      <c r="F116" s="322" t="s">
        <v>529</v>
      </c>
      <c r="G116" s="319"/>
      <c r="H116" s="201"/>
      <c r="I116" s="128"/>
    </row>
    <row r="117" spans="1:9" s="99" customFormat="1" ht="26.25" thickBot="1" x14ac:dyDescent="0.25">
      <c r="A117" s="315" t="s">
        <v>215</v>
      </c>
      <c r="B117" s="31" t="s">
        <v>190</v>
      </c>
      <c r="C117" s="345">
        <v>0.23</v>
      </c>
      <c r="D117" s="103" t="s">
        <v>191</v>
      </c>
      <c r="E117" s="343" t="s">
        <v>529</v>
      </c>
      <c r="F117" s="348" t="s">
        <v>529</v>
      </c>
      <c r="G117" s="320"/>
      <c r="H117" s="203"/>
      <c r="I117" s="138"/>
    </row>
  </sheetData>
  <autoFilter ref="A2:I117" xr:uid="{00000000-0009-0000-0000-000004000000}"/>
  <mergeCells count="4">
    <mergeCell ref="I1:I2"/>
    <mergeCell ref="A1:D1"/>
    <mergeCell ref="E1:F1"/>
    <mergeCell ref="G1:H1"/>
  </mergeCells>
  <phoneticPr fontId="18" type="noConversion"/>
  <conditionalFormatting sqref="G3:G31">
    <cfRule type="cellIs" dxfId="379" priority="406" operator="lessThan">
      <formula>0.4</formula>
    </cfRule>
    <cfRule type="cellIs" dxfId="378" priority="407" operator="between">
      <formula>0.4</formula>
      <formula>0.59</formula>
    </cfRule>
    <cfRule type="cellIs" dxfId="377" priority="408" operator="between">
      <formula>0.6</formula>
      <formula>0.69</formula>
    </cfRule>
    <cfRule type="cellIs" dxfId="376" priority="409" operator="between">
      <formula>0.7</formula>
      <formula>0.79</formula>
    </cfRule>
    <cfRule type="cellIs" dxfId="375" priority="410" operator="greaterThan">
      <formula>0.8</formula>
    </cfRule>
  </conditionalFormatting>
  <conditionalFormatting sqref="G34:G37">
    <cfRule type="cellIs" dxfId="374" priority="401" operator="lessThan">
      <formula>0.4</formula>
    </cfRule>
    <cfRule type="cellIs" dxfId="373" priority="402" operator="between">
      <formula>0.4</formula>
      <formula>0.59</formula>
    </cfRule>
    <cfRule type="cellIs" dxfId="372" priority="403" operator="between">
      <formula>0.6</formula>
      <formula>0.69</formula>
    </cfRule>
    <cfRule type="cellIs" dxfId="371" priority="404" operator="between">
      <formula>0.7</formula>
      <formula>0.79</formula>
    </cfRule>
    <cfRule type="cellIs" dxfId="370" priority="405" operator="greaterThan">
      <formula>0.8</formula>
    </cfRule>
  </conditionalFormatting>
  <conditionalFormatting sqref="H3:H31">
    <cfRule type="cellIs" dxfId="369" priority="396" operator="lessThan">
      <formula>0.4</formula>
    </cfRule>
    <cfRule type="cellIs" dxfId="368" priority="397" operator="between">
      <formula>0.4</formula>
      <formula>0.59</formula>
    </cfRule>
    <cfRule type="cellIs" dxfId="367" priority="398" operator="between">
      <formula>0.6</formula>
      <formula>0.69</formula>
    </cfRule>
    <cfRule type="cellIs" dxfId="366" priority="399" operator="between">
      <formula>0.7</formula>
      <formula>0.79</formula>
    </cfRule>
    <cfRule type="cellIs" dxfId="365" priority="400" operator="greaterThan">
      <formula>0.8</formula>
    </cfRule>
  </conditionalFormatting>
  <conditionalFormatting sqref="H34:H37">
    <cfRule type="cellIs" dxfId="364" priority="391" operator="lessThan">
      <formula>0.4</formula>
    </cfRule>
    <cfRule type="cellIs" dxfId="363" priority="392" operator="between">
      <formula>0.4</formula>
      <formula>0.59</formula>
    </cfRule>
    <cfRule type="cellIs" dxfId="362" priority="393" operator="between">
      <formula>0.6</formula>
      <formula>0.69</formula>
    </cfRule>
    <cfRule type="cellIs" dxfId="361" priority="394" operator="between">
      <formula>0.7</formula>
      <formula>0.79</formula>
    </cfRule>
    <cfRule type="cellIs" dxfId="360" priority="395" operator="greaterThan">
      <formula>0.8</formula>
    </cfRule>
  </conditionalFormatting>
  <conditionalFormatting sqref="G32:G33">
    <cfRule type="cellIs" dxfId="359" priority="386" operator="lessThan">
      <formula>0.4</formula>
    </cfRule>
    <cfRule type="cellIs" dxfId="358" priority="387" operator="between">
      <formula>0.4</formula>
      <formula>0.59</formula>
    </cfRule>
    <cfRule type="cellIs" dxfId="357" priority="388" operator="between">
      <formula>0.6</formula>
      <formula>0.69</formula>
    </cfRule>
    <cfRule type="cellIs" dxfId="356" priority="389" operator="between">
      <formula>0.7</formula>
      <formula>0.79</formula>
    </cfRule>
    <cfRule type="cellIs" dxfId="355" priority="390" operator="greaterThan">
      <formula>0.8</formula>
    </cfRule>
  </conditionalFormatting>
  <conditionalFormatting sqref="H32:H33">
    <cfRule type="cellIs" dxfId="354" priority="381" operator="lessThan">
      <formula>0.4</formula>
    </cfRule>
    <cfRule type="cellIs" dxfId="353" priority="382" operator="between">
      <formula>0.4</formula>
      <formula>0.59</formula>
    </cfRule>
    <cfRule type="cellIs" dxfId="352" priority="383" operator="between">
      <formula>0.6</formula>
      <formula>0.69</formula>
    </cfRule>
    <cfRule type="cellIs" dxfId="351" priority="384" operator="between">
      <formula>0.7</formula>
      <formula>0.79</formula>
    </cfRule>
    <cfRule type="cellIs" dxfId="350" priority="385" operator="greaterThan">
      <formula>0.8</formula>
    </cfRule>
  </conditionalFormatting>
  <conditionalFormatting sqref="H39:H60">
    <cfRule type="cellIs" dxfId="349" priority="281" operator="between">
      <formula>0</formula>
      <formula>0.3999</formula>
    </cfRule>
    <cfRule type="cellIs" dxfId="348" priority="282" operator="between">
      <formula>0.4</formula>
      <formula>0.59</formula>
    </cfRule>
    <cfRule type="cellIs" dxfId="347" priority="283" operator="between">
      <formula>0.6</formula>
      <formula>0.69</formula>
    </cfRule>
    <cfRule type="cellIs" dxfId="346" priority="284" operator="between">
      <formula>0.7</formula>
      <formula>0.79</formula>
    </cfRule>
    <cfRule type="cellIs" dxfId="345" priority="285" operator="between">
      <formula>0.8</formula>
      <formula>1</formula>
    </cfRule>
  </conditionalFormatting>
  <conditionalFormatting sqref="G38">
    <cfRule type="cellIs" dxfId="344" priority="296" operator="between">
      <formula>0</formula>
      <formula>0.3999</formula>
    </cfRule>
    <cfRule type="cellIs" dxfId="343" priority="297" operator="between">
      <formula>0.4</formula>
      <formula>0.59</formula>
    </cfRule>
    <cfRule type="cellIs" dxfId="342" priority="298" operator="between">
      <formula>0.6</formula>
      <formula>0.69</formula>
    </cfRule>
    <cfRule type="cellIs" dxfId="341" priority="299" operator="between">
      <formula>0.7</formula>
      <formula>0.79</formula>
    </cfRule>
    <cfRule type="cellIs" dxfId="340" priority="300" operator="between">
      <formula>0.8</formula>
      <formula>1</formula>
    </cfRule>
  </conditionalFormatting>
  <conditionalFormatting sqref="G39:G60">
    <cfRule type="cellIs" dxfId="339" priority="291" operator="between">
      <formula>0</formula>
      <formula>0.3999</formula>
    </cfRule>
    <cfRule type="cellIs" dxfId="338" priority="292" operator="between">
      <formula>0.4</formula>
      <formula>0.59</formula>
    </cfRule>
    <cfRule type="cellIs" dxfId="337" priority="293" operator="between">
      <formula>0.6</formula>
      <formula>0.69</formula>
    </cfRule>
    <cfRule type="cellIs" dxfId="336" priority="294" operator="between">
      <formula>0.7</formula>
      <formula>0.79</formula>
    </cfRule>
    <cfRule type="cellIs" dxfId="335" priority="295" operator="between">
      <formula>0.8</formula>
      <formula>1</formula>
    </cfRule>
  </conditionalFormatting>
  <conditionalFormatting sqref="H38">
    <cfRule type="cellIs" dxfId="334" priority="286" operator="between">
      <formula>0</formula>
      <formula>0.3999</formula>
    </cfRule>
    <cfRule type="cellIs" dxfId="333" priority="287" operator="between">
      <formula>0.4</formula>
      <formula>0.59</formula>
    </cfRule>
    <cfRule type="cellIs" dxfId="332" priority="288" operator="between">
      <formula>0.6</formula>
      <formula>0.69</formula>
    </cfRule>
    <cfRule type="cellIs" dxfId="331" priority="289" operator="between">
      <formula>0.7</formula>
      <formula>0.79</formula>
    </cfRule>
    <cfRule type="cellIs" dxfId="330" priority="290" operator="between">
      <formula>0.8</formula>
      <formula>1</formula>
    </cfRule>
  </conditionalFormatting>
  <conditionalFormatting sqref="H62:H85">
    <cfRule type="cellIs" dxfId="329" priority="11" operator="between">
      <formula>0</formula>
      <formula>0.3999</formula>
    </cfRule>
    <cfRule type="cellIs" dxfId="328" priority="12" operator="between">
      <formula>0.4</formula>
      <formula>0.59</formula>
    </cfRule>
    <cfRule type="cellIs" dxfId="327" priority="13" operator="between">
      <formula>0.6</formula>
      <formula>0.69</formula>
    </cfRule>
    <cfRule type="cellIs" dxfId="326" priority="14" operator="between">
      <formula>0.7</formula>
      <formula>0.79</formula>
    </cfRule>
    <cfRule type="cellIs" dxfId="325" priority="15" operator="between">
      <formula>0.8</formula>
      <formula>1</formula>
    </cfRule>
  </conditionalFormatting>
  <conditionalFormatting sqref="G61">
    <cfRule type="cellIs" dxfId="324" priority="26" operator="between">
      <formula>0</formula>
      <formula>0.3999</formula>
    </cfRule>
    <cfRule type="cellIs" dxfId="323" priority="27" operator="between">
      <formula>0.4</formula>
      <formula>0.59</formula>
    </cfRule>
    <cfRule type="cellIs" dxfId="322" priority="28" operator="between">
      <formula>0.6</formula>
      <formula>0.69</formula>
    </cfRule>
    <cfRule type="cellIs" dxfId="321" priority="29" operator="between">
      <formula>0.7</formula>
      <formula>0.79</formula>
    </cfRule>
    <cfRule type="cellIs" dxfId="320" priority="30" operator="between">
      <formula>0.8</formula>
      <formula>1</formula>
    </cfRule>
  </conditionalFormatting>
  <conditionalFormatting sqref="G62:G85">
    <cfRule type="cellIs" dxfId="319" priority="21" operator="between">
      <formula>0</formula>
      <formula>0.3999</formula>
    </cfRule>
    <cfRule type="cellIs" dxfId="318" priority="22" operator="between">
      <formula>0.4</formula>
      <formula>0.59</formula>
    </cfRule>
    <cfRule type="cellIs" dxfId="317" priority="23" operator="between">
      <formula>0.6</formula>
      <formula>0.69</formula>
    </cfRule>
    <cfRule type="cellIs" dxfId="316" priority="24" operator="between">
      <formula>0.7</formula>
      <formula>0.79</formula>
    </cfRule>
    <cfRule type="cellIs" dxfId="315" priority="25" operator="between">
      <formula>0.8</formula>
      <formula>1</formula>
    </cfRule>
  </conditionalFormatting>
  <conditionalFormatting sqref="H61">
    <cfRule type="cellIs" dxfId="314" priority="16" operator="between">
      <formula>0</formula>
      <formula>0.3999</formula>
    </cfRule>
    <cfRule type="cellIs" dxfId="313" priority="17" operator="between">
      <formula>0.4</formula>
      <formula>0.59</formula>
    </cfRule>
    <cfRule type="cellIs" dxfId="312" priority="18" operator="between">
      <formula>0.6</formula>
      <formula>0.69</formula>
    </cfRule>
    <cfRule type="cellIs" dxfId="311" priority="19" operator="between">
      <formula>0.7</formula>
      <formula>0.79</formula>
    </cfRule>
    <cfRule type="cellIs" dxfId="310" priority="20" operator="between">
      <formula>0.8</formula>
      <formula>1</formula>
    </cfRule>
  </conditionalFormatting>
  <conditionalFormatting sqref="H86:H117">
    <cfRule type="cellIs" dxfId="309" priority="1" operator="between">
      <formula>0</formula>
      <formula>0.3999</formula>
    </cfRule>
    <cfRule type="cellIs" dxfId="308" priority="2" operator="between">
      <formula>0.4</formula>
      <formula>0.59</formula>
    </cfRule>
    <cfRule type="cellIs" dxfId="307" priority="3" operator="between">
      <formula>0.6</formula>
      <formula>0.69</formula>
    </cfRule>
    <cfRule type="cellIs" dxfId="306" priority="4" operator="between">
      <formula>0.7</formula>
      <formula>0.79</formula>
    </cfRule>
    <cfRule type="cellIs" dxfId="305" priority="5" operator="between">
      <formula>0.8</formula>
      <formula>1</formula>
    </cfRule>
  </conditionalFormatting>
  <conditionalFormatting sqref="G86:G117">
    <cfRule type="cellIs" dxfId="304" priority="6" operator="between">
      <formula>0</formula>
      <formula>0.3999</formula>
    </cfRule>
    <cfRule type="cellIs" dxfId="303" priority="7" operator="between">
      <formula>0.4</formula>
      <formula>0.59</formula>
    </cfRule>
    <cfRule type="cellIs" dxfId="302" priority="8" operator="between">
      <formula>0.6</formula>
      <formula>0.69</formula>
    </cfRule>
    <cfRule type="cellIs" dxfId="301" priority="9" operator="between">
      <formula>0.7</formula>
      <formula>0.79</formula>
    </cfRule>
    <cfRule type="cellIs" dxfId="300" priority="10" operator="between">
      <formula>0.8</formula>
      <formula>1</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M117"/>
  <sheetViews>
    <sheetView topLeftCell="A86" zoomScale="60" zoomScaleNormal="60" workbookViewId="0">
      <selection activeCell="G1" sqref="G1"/>
    </sheetView>
  </sheetViews>
  <sheetFormatPr baseColWidth="10" defaultColWidth="11.42578125" defaultRowHeight="12.75" x14ac:dyDescent="0.2"/>
  <cols>
    <col min="1" max="1" width="20.7109375" style="34" customWidth="1"/>
    <col min="2" max="2" width="37.5703125" style="34" customWidth="1"/>
    <col min="3" max="5" width="26.42578125" style="5" customWidth="1"/>
    <col min="6" max="6" width="51.28515625" style="6" customWidth="1"/>
    <col min="7" max="7" width="19.28515625" style="5" customWidth="1"/>
    <col min="8" max="8" width="19.42578125" style="5" customWidth="1"/>
    <col min="9" max="9" width="76.140625" style="6" customWidth="1"/>
    <col min="10" max="16384" width="11.42578125" style="6"/>
  </cols>
  <sheetData>
    <row r="1" spans="1:13" ht="13.5" thickBot="1" x14ac:dyDescent="0.25">
      <c r="A1" s="551" t="s">
        <v>300</v>
      </c>
      <c r="B1" s="552"/>
      <c r="C1" s="552"/>
      <c r="D1" s="553"/>
      <c r="E1" s="551" t="s">
        <v>384</v>
      </c>
      <c r="F1" s="553"/>
      <c r="G1" s="300"/>
      <c r="H1" s="300"/>
      <c r="I1" s="624" t="s">
        <v>263</v>
      </c>
    </row>
    <row r="2" spans="1:13" s="1" customFormat="1" ht="26.25" thickBot="1" x14ac:dyDescent="0.25">
      <c r="A2" s="166" t="s">
        <v>213</v>
      </c>
      <c r="B2" s="166" t="s">
        <v>36</v>
      </c>
      <c r="C2" s="167" t="s">
        <v>37</v>
      </c>
      <c r="D2" s="261">
        <v>2025</v>
      </c>
      <c r="E2" s="168" t="s">
        <v>301</v>
      </c>
      <c r="F2" s="168" t="s">
        <v>266</v>
      </c>
      <c r="G2" s="170" t="s">
        <v>681</v>
      </c>
      <c r="H2" s="169" t="s">
        <v>682</v>
      </c>
      <c r="I2" s="625"/>
    </row>
    <row r="3" spans="1:13" ht="51" hidden="1" x14ac:dyDescent="0.2">
      <c r="A3" s="311" t="s">
        <v>217</v>
      </c>
      <c r="B3" s="139" t="s">
        <v>171</v>
      </c>
      <c r="C3" s="344">
        <v>7</v>
      </c>
      <c r="D3" s="420" t="s">
        <v>258</v>
      </c>
      <c r="E3" s="401" t="s">
        <v>515</v>
      </c>
      <c r="F3" s="436" t="s">
        <v>515</v>
      </c>
      <c r="G3" s="239">
        <v>0</v>
      </c>
      <c r="H3" s="239">
        <v>0</v>
      </c>
      <c r="I3" s="352" t="s">
        <v>590</v>
      </c>
    </row>
    <row r="4" spans="1:13" ht="89.25" hidden="1" x14ac:dyDescent="0.2">
      <c r="A4" s="312" t="s">
        <v>217</v>
      </c>
      <c r="B4" s="30" t="s">
        <v>172</v>
      </c>
      <c r="C4" s="10" t="s">
        <v>41</v>
      </c>
      <c r="D4" s="244" t="s">
        <v>173</v>
      </c>
      <c r="E4" s="404" t="s">
        <v>515</v>
      </c>
      <c r="F4" s="74" t="s">
        <v>515</v>
      </c>
      <c r="G4" s="243">
        <v>1.5</v>
      </c>
      <c r="H4" s="239">
        <v>0</v>
      </c>
      <c r="I4" s="128" t="s">
        <v>592</v>
      </c>
    </row>
    <row r="5" spans="1:13" ht="25.5" hidden="1" x14ac:dyDescent="0.2">
      <c r="A5" s="41" t="s">
        <v>237</v>
      </c>
      <c r="B5" s="40" t="s">
        <v>223</v>
      </c>
      <c r="C5" s="76" t="s">
        <v>41</v>
      </c>
      <c r="D5" s="423" t="s">
        <v>79</v>
      </c>
      <c r="E5" s="229" t="s">
        <v>513</v>
      </c>
      <c r="F5" s="64" t="s">
        <v>513</v>
      </c>
      <c r="G5" s="105"/>
      <c r="H5" s="105"/>
      <c r="I5" s="128"/>
    </row>
    <row r="6" spans="1:13" ht="25.5" hidden="1" x14ac:dyDescent="0.2">
      <c r="A6" s="41" t="s">
        <v>237</v>
      </c>
      <c r="B6" s="40" t="s">
        <v>102</v>
      </c>
      <c r="C6" s="76">
        <v>19</v>
      </c>
      <c r="D6" s="423">
        <v>28</v>
      </c>
      <c r="E6" s="229" t="s">
        <v>513</v>
      </c>
      <c r="F6" s="64" t="s">
        <v>513</v>
      </c>
      <c r="G6" s="105"/>
      <c r="H6" s="105"/>
      <c r="I6" s="128"/>
    </row>
    <row r="7" spans="1:13" ht="25.5" hidden="1" x14ac:dyDescent="0.2">
      <c r="A7" s="312" t="s">
        <v>239</v>
      </c>
      <c r="B7" s="40" t="s">
        <v>77</v>
      </c>
      <c r="C7" s="126">
        <v>0</v>
      </c>
      <c r="D7" s="422">
        <v>1</v>
      </c>
      <c r="E7" s="229" t="s">
        <v>513</v>
      </c>
      <c r="F7" s="64" t="s">
        <v>513</v>
      </c>
      <c r="G7" s="105"/>
      <c r="H7" s="105"/>
      <c r="I7" s="128"/>
    </row>
    <row r="8" spans="1:13" ht="25.5" hidden="1" x14ac:dyDescent="0.2">
      <c r="A8" s="312" t="s">
        <v>239</v>
      </c>
      <c r="B8" s="40" t="s">
        <v>78</v>
      </c>
      <c r="C8" s="76">
        <v>0</v>
      </c>
      <c r="D8" s="422">
        <v>7</v>
      </c>
      <c r="E8" s="229" t="s">
        <v>513</v>
      </c>
      <c r="F8" s="64" t="s">
        <v>513</v>
      </c>
      <c r="G8" s="105"/>
      <c r="H8" s="105"/>
      <c r="I8" s="128"/>
    </row>
    <row r="9" spans="1:13" ht="25.5" hidden="1" x14ac:dyDescent="0.2">
      <c r="A9" s="312" t="s">
        <v>217</v>
      </c>
      <c r="B9" s="30" t="s">
        <v>142</v>
      </c>
      <c r="C9" s="101">
        <v>0.36599999999999999</v>
      </c>
      <c r="D9" s="264" t="s">
        <v>143</v>
      </c>
      <c r="E9" s="404" t="s">
        <v>513</v>
      </c>
      <c r="F9" s="74" t="s">
        <v>513</v>
      </c>
      <c r="G9" s="105"/>
      <c r="H9" s="105"/>
      <c r="I9" s="128"/>
      <c r="J9" s="298"/>
      <c r="K9" s="298"/>
      <c r="L9" s="298"/>
      <c r="M9" s="299"/>
    </row>
    <row r="10" spans="1:13" ht="25.5" hidden="1" x14ac:dyDescent="0.2">
      <c r="A10" s="312" t="s">
        <v>217</v>
      </c>
      <c r="B10" s="30" t="s">
        <v>141</v>
      </c>
      <c r="C10" s="101">
        <v>0.23</v>
      </c>
      <c r="D10" s="264" t="s">
        <v>143</v>
      </c>
      <c r="E10" s="392" t="s">
        <v>513</v>
      </c>
      <c r="F10" s="74" t="s">
        <v>513</v>
      </c>
      <c r="G10" s="105"/>
      <c r="H10" s="105"/>
      <c r="I10" s="128"/>
    </row>
    <row r="11" spans="1:13" ht="38.25" hidden="1" x14ac:dyDescent="0.2">
      <c r="A11" s="312" t="s">
        <v>217</v>
      </c>
      <c r="B11" s="30" t="s">
        <v>175</v>
      </c>
      <c r="C11" s="10">
        <v>0</v>
      </c>
      <c r="D11" s="264" t="s">
        <v>176</v>
      </c>
      <c r="E11" s="392" t="s">
        <v>516</v>
      </c>
      <c r="F11" s="74" t="s">
        <v>516</v>
      </c>
      <c r="G11" s="105"/>
      <c r="H11" s="105"/>
      <c r="I11" s="128"/>
    </row>
    <row r="12" spans="1:13" ht="25.5" hidden="1" x14ac:dyDescent="0.2">
      <c r="A12" s="312" t="s">
        <v>217</v>
      </c>
      <c r="B12" s="30" t="s">
        <v>177</v>
      </c>
      <c r="C12" s="10" t="s">
        <v>41</v>
      </c>
      <c r="D12" s="264" t="s">
        <v>178</v>
      </c>
      <c r="E12" s="404" t="s">
        <v>516</v>
      </c>
      <c r="F12" s="74" t="s">
        <v>516</v>
      </c>
      <c r="G12" s="105"/>
      <c r="H12" s="105"/>
      <c r="I12" s="128"/>
    </row>
    <row r="13" spans="1:13" ht="25.5" hidden="1" x14ac:dyDescent="0.2">
      <c r="A13" s="97" t="s">
        <v>217</v>
      </c>
      <c r="B13" s="30" t="s">
        <v>179</v>
      </c>
      <c r="C13" s="10">
        <v>0</v>
      </c>
      <c r="D13" s="264" t="s">
        <v>182</v>
      </c>
      <c r="E13" s="392" t="s">
        <v>516</v>
      </c>
      <c r="F13" s="391" t="s">
        <v>516</v>
      </c>
      <c r="G13" s="105"/>
      <c r="H13" s="105"/>
      <c r="I13" s="128"/>
    </row>
    <row r="14" spans="1:13" ht="51" hidden="1" x14ac:dyDescent="0.2">
      <c r="A14" s="97" t="s">
        <v>217</v>
      </c>
      <c r="B14" s="30" t="s">
        <v>129</v>
      </c>
      <c r="C14" s="10" t="s">
        <v>41</v>
      </c>
      <c r="D14" s="244" t="s">
        <v>130</v>
      </c>
      <c r="E14" s="392" t="s">
        <v>514</v>
      </c>
      <c r="F14" s="391" t="s">
        <v>514</v>
      </c>
      <c r="G14" s="239"/>
      <c r="H14" s="239"/>
      <c r="I14" s="128" t="s">
        <v>574</v>
      </c>
    </row>
    <row r="15" spans="1:13" ht="38.25" hidden="1" x14ac:dyDescent="0.2">
      <c r="A15" s="97" t="s">
        <v>216</v>
      </c>
      <c r="B15" s="30" t="s">
        <v>123</v>
      </c>
      <c r="C15" s="10">
        <v>0</v>
      </c>
      <c r="D15" s="264">
        <v>1</v>
      </c>
      <c r="E15" s="392" t="s">
        <v>517</v>
      </c>
      <c r="F15" s="391" t="s">
        <v>517</v>
      </c>
      <c r="G15" s="105">
        <v>0</v>
      </c>
      <c r="H15" s="105">
        <v>0</v>
      </c>
      <c r="I15" s="128" t="s">
        <v>593</v>
      </c>
    </row>
    <row r="16" spans="1:13" ht="25.5" hidden="1" x14ac:dyDescent="0.2">
      <c r="A16" s="255" t="s">
        <v>238</v>
      </c>
      <c r="B16" s="309" t="s">
        <v>96</v>
      </c>
      <c r="C16" s="414">
        <v>0</v>
      </c>
      <c r="D16" s="429" t="s">
        <v>225</v>
      </c>
      <c r="E16" s="301" t="s">
        <v>611</v>
      </c>
      <c r="F16" s="154" t="s">
        <v>611</v>
      </c>
      <c r="G16" s="105"/>
      <c r="H16" s="105"/>
      <c r="I16" s="128"/>
    </row>
    <row r="17" spans="1:9" ht="76.5" hidden="1" x14ac:dyDescent="0.2">
      <c r="A17" s="314" t="s">
        <v>216</v>
      </c>
      <c r="B17" s="410" t="s">
        <v>164</v>
      </c>
      <c r="C17" s="302">
        <v>5</v>
      </c>
      <c r="D17" s="304" t="s">
        <v>163</v>
      </c>
      <c r="E17" s="390" t="s">
        <v>520</v>
      </c>
      <c r="F17" s="74" t="s">
        <v>431</v>
      </c>
      <c r="G17" s="105">
        <v>0.8</v>
      </c>
      <c r="H17" s="105">
        <v>0.8997222222222222</v>
      </c>
      <c r="I17" s="85" t="s">
        <v>433</v>
      </c>
    </row>
    <row r="18" spans="1:9" ht="76.5" hidden="1" x14ac:dyDescent="0.2">
      <c r="A18" s="314" t="s">
        <v>216</v>
      </c>
      <c r="B18" s="410" t="s">
        <v>167</v>
      </c>
      <c r="C18" s="419">
        <v>0.54800000000000004</v>
      </c>
      <c r="D18" s="434" t="s">
        <v>684</v>
      </c>
      <c r="E18" s="390" t="s">
        <v>520</v>
      </c>
      <c r="F18" s="74" t="s">
        <v>431</v>
      </c>
      <c r="G18" s="105">
        <v>0.8</v>
      </c>
      <c r="H18" s="105">
        <v>0.8997222222222222</v>
      </c>
      <c r="I18" s="85" t="s">
        <v>433</v>
      </c>
    </row>
    <row r="19" spans="1:9" ht="25.5" hidden="1" x14ac:dyDescent="0.2">
      <c r="A19" s="255" t="s">
        <v>238</v>
      </c>
      <c r="B19" s="309" t="s">
        <v>94</v>
      </c>
      <c r="C19" s="412">
        <v>0.309</v>
      </c>
      <c r="D19" s="425" t="s">
        <v>95</v>
      </c>
      <c r="E19" s="301" t="s">
        <v>518</v>
      </c>
      <c r="F19" s="64" t="s">
        <v>518</v>
      </c>
      <c r="G19" s="105"/>
      <c r="H19" s="105"/>
      <c r="I19" s="128"/>
    </row>
    <row r="20" spans="1:9" ht="25.5" hidden="1" x14ac:dyDescent="0.2">
      <c r="A20" s="97" t="s">
        <v>217</v>
      </c>
      <c r="B20" s="30" t="s">
        <v>181</v>
      </c>
      <c r="C20" s="10">
        <v>0</v>
      </c>
      <c r="D20" s="435" t="s">
        <v>543</v>
      </c>
      <c r="E20" s="398" t="s">
        <v>519</v>
      </c>
      <c r="F20" s="74" t="s">
        <v>519</v>
      </c>
      <c r="G20" s="105"/>
      <c r="H20" s="105"/>
      <c r="I20" s="128"/>
    </row>
    <row r="21" spans="1:9" ht="25.5" hidden="1" x14ac:dyDescent="0.2">
      <c r="A21" s="312" t="s">
        <v>216</v>
      </c>
      <c r="B21" s="30" t="s">
        <v>545</v>
      </c>
      <c r="C21" s="10">
        <v>12</v>
      </c>
      <c r="D21" s="244" t="s">
        <v>204</v>
      </c>
      <c r="E21" s="398" t="s">
        <v>546</v>
      </c>
      <c r="F21" s="74" t="s">
        <v>546</v>
      </c>
      <c r="G21" s="105"/>
      <c r="H21" s="105"/>
      <c r="I21" s="128"/>
    </row>
    <row r="22" spans="1:9" ht="25.5" hidden="1" x14ac:dyDescent="0.2">
      <c r="A22" s="312" t="s">
        <v>216</v>
      </c>
      <c r="B22" s="30" t="s">
        <v>205</v>
      </c>
      <c r="C22" s="10">
        <v>8</v>
      </c>
      <c r="D22" s="244" t="s">
        <v>206</v>
      </c>
      <c r="E22" s="404" t="s">
        <v>546</v>
      </c>
      <c r="F22" s="74" t="s">
        <v>546</v>
      </c>
      <c r="G22" s="105"/>
      <c r="H22" s="105"/>
      <c r="I22" s="128"/>
    </row>
    <row r="23" spans="1:9" ht="38.25" hidden="1" x14ac:dyDescent="0.2">
      <c r="A23" s="41" t="s">
        <v>238</v>
      </c>
      <c r="B23" s="40" t="s">
        <v>93</v>
      </c>
      <c r="C23" s="133">
        <v>40000</v>
      </c>
      <c r="D23" s="303">
        <v>2000</v>
      </c>
      <c r="E23" s="301" t="s">
        <v>521</v>
      </c>
      <c r="F23" s="64" t="s">
        <v>521</v>
      </c>
      <c r="G23" s="105">
        <v>0</v>
      </c>
      <c r="H23" s="105">
        <v>0</v>
      </c>
      <c r="I23" s="128" t="s">
        <v>539</v>
      </c>
    </row>
    <row r="24" spans="1:9" ht="38.25" hidden="1" x14ac:dyDescent="0.2">
      <c r="A24" s="41" t="s">
        <v>238</v>
      </c>
      <c r="B24" s="40" t="s">
        <v>98</v>
      </c>
      <c r="C24" s="130">
        <v>0.7</v>
      </c>
      <c r="D24" s="426">
        <v>1</v>
      </c>
      <c r="E24" s="301" t="s">
        <v>522</v>
      </c>
      <c r="F24" s="154" t="s">
        <v>522</v>
      </c>
      <c r="G24" s="105">
        <v>0</v>
      </c>
      <c r="H24" s="105">
        <v>0</v>
      </c>
      <c r="I24" s="128" t="s">
        <v>540</v>
      </c>
    </row>
    <row r="25" spans="1:9" ht="38.25" hidden="1" x14ac:dyDescent="0.2">
      <c r="A25" s="41" t="s">
        <v>239</v>
      </c>
      <c r="B25" s="40" t="s">
        <v>87</v>
      </c>
      <c r="C25" s="76">
        <v>0</v>
      </c>
      <c r="D25" s="422">
        <v>3500</v>
      </c>
      <c r="E25" s="301" t="s">
        <v>523</v>
      </c>
      <c r="F25" s="64" t="s">
        <v>523</v>
      </c>
      <c r="G25" s="106"/>
      <c r="H25" s="105"/>
      <c r="I25" s="128" t="s">
        <v>704</v>
      </c>
    </row>
    <row r="26" spans="1:9" ht="25.5" hidden="1" x14ac:dyDescent="0.2">
      <c r="A26" s="312" t="s">
        <v>256</v>
      </c>
      <c r="B26" s="40" t="s">
        <v>63</v>
      </c>
      <c r="C26" s="8">
        <v>0.59</v>
      </c>
      <c r="D26" s="244" t="s">
        <v>64</v>
      </c>
      <c r="E26" s="314" t="s">
        <v>598</v>
      </c>
      <c r="F26" s="272" t="s">
        <v>601</v>
      </c>
      <c r="G26" s="178">
        <v>1</v>
      </c>
      <c r="H26" s="175">
        <v>1</v>
      </c>
      <c r="I26" s="72" t="s">
        <v>605</v>
      </c>
    </row>
    <row r="27" spans="1:9" ht="25.5" hidden="1" x14ac:dyDescent="0.2">
      <c r="A27" s="312" t="s">
        <v>256</v>
      </c>
      <c r="B27" s="40" t="s">
        <v>105</v>
      </c>
      <c r="C27" s="15" t="s">
        <v>41</v>
      </c>
      <c r="D27" s="244" t="s">
        <v>106</v>
      </c>
      <c r="E27" s="314" t="s">
        <v>598</v>
      </c>
      <c r="F27" s="272" t="s">
        <v>600</v>
      </c>
      <c r="G27" s="178">
        <v>1</v>
      </c>
      <c r="H27" s="175">
        <v>1</v>
      </c>
      <c r="I27" s="72" t="s">
        <v>604</v>
      </c>
    </row>
    <row r="28" spans="1:9" ht="255" hidden="1" x14ac:dyDescent="0.2">
      <c r="A28" s="41" t="s">
        <v>256</v>
      </c>
      <c r="B28" s="40" t="s">
        <v>58</v>
      </c>
      <c r="C28" s="13" t="s">
        <v>41</v>
      </c>
      <c r="D28" s="244">
        <v>92</v>
      </c>
      <c r="E28" s="301" t="s">
        <v>322</v>
      </c>
      <c r="F28" s="64" t="s">
        <v>284</v>
      </c>
      <c r="G28" s="175">
        <v>1</v>
      </c>
      <c r="H28" s="175">
        <v>0.82627842121222606</v>
      </c>
      <c r="I28" s="79" t="s">
        <v>323</v>
      </c>
    </row>
    <row r="29" spans="1:9" ht="63.75" hidden="1" customHeight="1" x14ac:dyDescent="0.2">
      <c r="A29" s="312" t="s">
        <v>256</v>
      </c>
      <c r="B29" s="38" t="s">
        <v>59</v>
      </c>
      <c r="C29" s="295" t="s">
        <v>41</v>
      </c>
      <c r="D29" s="313" t="s">
        <v>60</v>
      </c>
      <c r="E29" s="390" t="s">
        <v>325</v>
      </c>
      <c r="F29" s="71" t="s">
        <v>287</v>
      </c>
      <c r="G29" s="175">
        <v>0</v>
      </c>
      <c r="H29" s="175">
        <v>0.98814119917564036</v>
      </c>
      <c r="I29" s="85" t="s">
        <v>327</v>
      </c>
    </row>
    <row r="30" spans="1:9" ht="25.5" hidden="1" x14ac:dyDescent="0.2">
      <c r="A30" s="312" t="s">
        <v>256</v>
      </c>
      <c r="B30" s="38" t="s">
        <v>59</v>
      </c>
      <c r="C30" s="295" t="s">
        <v>41</v>
      </c>
      <c r="D30" s="313" t="s">
        <v>60</v>
      </c>
      <c r="E30" s="390" t="s">
        <v>325</v>
      </c>
      <c r="F30" s="71" t="s">
        <v>324</v>
      </c>
      <c r="G30" s="175">
        <v>0</v>
      </c>
      <c r="H30" s="175">
        <v>0</v>
      </c>
      <c r="I30" s="85" t="s">
        <v>326</v>
      </c>
    </row>
    <row r="31" spans="1:9" ht="51" hidden="1" x14ac:dyDescent="0.2">
      <c r="A31" s="41" t="s">
        <v>237</v>
      </c>
      <c r="B31" s="40" t="s">
        <v>97</v>
      </c>
      <c r="C31" s="131" t="s">
        <v>41</v>
      </c>
      <c r="D31" s="426">
        <v>0.75</v>
      </c>
      <c r="E31" s="405" t="s">
        <v>387</v>
      </c>
      <c r="F31" s="306" t="s">
        <v>401</v>
      </c>
      <c r="G31" s="105">
        <v>1</v>
      </c>
      <c r="H31" s="105">
        <v>0.99998807142857138</v>
      </c>
      <c r="I31" s="125" t="s">
        <v>404</v>
      </c>
    </row>
    <row r="32" spans="1:9" ht="215.25" hidden="1" customHeight="1" x14ac:dyDescent="0.2">
      <c r="A32" s="312" t="s">
        <v>237</v>
      </c>
      <c r="B32" s="40" t="s">
        <v>76</v>
      </c>
      <c r="C32" s="126" t="s">
        <v>41</v>
      </c>
      <c r="D32" s="422" t="s">
        <v>60</v>
      </c>
      <c r="E32" s="301" t="s">
        <v>387</v>
      </c>
      <c r="F32" s="306" t="s">
        <v>470</v>
      </c>
      <c r="G32" s="105">
        <v>0.5</v>
      </c>
      <c r="H32" s="105">
        <v>0.44029444166666665</v>
      </c>
      <c r="I32" s="128" t="s">
        <v>407</v>
      </c>
    </row>
    <row r="33" spans="1:9" ht="187.5" hidden="1" customHeight="1" x14ac:dyDescent="0.2">
      <c r="A33" s="41" t="s">
        <v>237</v>
      </c>
      <c r="B33" s="40" t="s">
        <v>101</v>
      </c>
      <c r="C33" s="131">
        <v>21147</v>
      </c>
      <c r="D33" s="432">
        <v>50000</v>
      </c>
      <c r="E33" s="301" t="s">
        <v>387</v>
      </c>
      <c r="F33" s="306" t="s">
        <v>398</v>
      </c>
      <c r="G33" s="105">
        <v>1</v>
      </c>
      <c r="H33" s="105">
        <v>0.83480820656855437</v>
      </c>
      <c r="I33" s="128" t="s">
        <v>400</v>
      </c>
    </row>
    <row r="34" spans="1:9" ht="409.5" hidden="1" x14ac:dyDescent="0.2">
      <c r="A34" s="41" t="s">
        <v>239</v>
      </c>
      <c r="B34" s="309" t="s">
        <v>81</v>
      </c>
      <c r="C34" s="416" t="s">
        <v>41</v>
      </c>
      <c r="D34" s="425" t="s">
        <v>82</v>
      </c>
      <c r="E34" s="301" t="s">
        <v>387</v>
      </c>
      <c r="F34" s="306" t="s">
        <v>385</v>
      </c>
      <c r="G34" s="105">
        <v>1</v>
      </c>
      <c r="H34" s="105">
        <v>0.70676249557522119</v>
      </c>
      <c r="I34" s="128" t="s">
        <v>388</v>
      </c>
    </row>
    <row r="35" spans="1:9" ht="138.75" hidden="1" customHeight="1" x14ac:dyDescent="0.2">
      <c r="A35" s="41" t="s">
        <v>239</v>
      </c>
      <c r="B35" s="309" t="s">
        <v>88</v>
      </c>
      <c r="C35" s="309" t="s">
        <v>41</v>
      </c>
      <c r="D35" s="421" t="s">
        <v>90</v>
      </c>
      <c r="E35" s="229" t="s">
        <v>387</v>
      </c>
      <c r="F35" s="64" t="s">
        <v>395</v>
      </c>
      <c r="G35" s="105">
        <v>0</v>
      </c>
      <c r="H35" s="105">
        <v>0</v>
      </c>
      <c r="I35" s="128" t="s">
        <v>397</v>
      </c>
    </row>
    <row r="36" spans="1:9" ht="76.5" hidden="1" customHeight="1" x14ac:dyDescent="0.2">
      <c r="A36" s="97" t="s">
        <v>220</v>
      </c>
      <c r="B36" s="30" t="s">
        <v>131</v>
      </c>
      <c r="C36" s="10" t="s">
        <v>41</v>
      </c>
      <c r="D36" s="244" t="s">
        <v>132</v>
      </c>
      <c r="E36" s="229" t="s">
        <v>387</v>
      </c>
      <c r="F36" s="80" t="s">
        <v>409</v>
      </c>
      <c r="G36" s="106">
        <v>1.125</v>
      </c>
      <c r="H36" s="105">
        <v>0.58256664999999996</v>
      </c>
      <c r="I36" s="128" t="s">
        <v>551</v>
      </c>
    </row>
    <row r="37" spans="1:9" ht="113.25" hidden="1" customHeight="1" thickBot="1" x14ac:dyDescent="0.25">
      <c r="A37" s="315" t="s">
        <v>220</v>
      </c>
      <c r="B37" s="39" t="s">
        <v>125</v>
      </c>
      <c r="C37" s="142">
        <v>7</v>
      </c>
      <c r="D37" s="424">
        <v>7</v>
      </c>
      <c r="E37" s="403" t="s">
        <v>387</v>
      </c>
      <c r="F37" s="92" t="s">
        <v>411</v>
      </c>
      <c r="G37" s="220">
        <v>1</v>
      </c>
      <c r="H37" s="107">
        <v>1</v>
      </c>
      <c r="I37" s="138" t="s">
        <v>554</v>
      </c>
    </row>
    <row r="38" spans="1:9" s="120" customFormat="1" ht="89.25" hidden="1" x14ac:dyDescent="0.2">
      <c r="A38" s="311" t="s">
        <v>220</v>
      </c>
      <c r="B38" s="411" t="s">
        <v>125</v>
      </c>
      <c r="C38" s="344">
        <v>7</v>
      </c>
      <c r="D38" s="427">
        <v>7</v>
      </c>
      <c r="E38" s="406" t="s">
        <v>387</v>
      </c>
      <c r="F38" s="122" t="s">
        <v>413</v>
      </c>
      <c r="G38" s="106">
        <v>0</v>
      </c>
      <c r="H38" s="144">
        <v>0</v>
      </c>
      <c r="I38" s="352" t="s">
        <v>556</v>
      </c>
    </row>
    <row r="39" spans="1:9" s="120" customFormat="1" ht="76.5" hidden="1" x14ac:dyDescent="0.2">
      <c r="A39" s="312" t="s">
        <v>220</v>
      </c>
      <c r="B39" s="38" t="s">
        <v>139</v>
      </c>
      <c r="C39" s="11">
        <v>0.15</v>
      </c>
      <c r="D39" s="25" t="s">
        <v>219</v>
      </c>
      <c r="E39" s="329" t="s">
        <v>387</v>
      </c>
      <c r="F39" s="64" t="s">
        <v>416</v>
      </c>
      <c r="G39" s="106">
        <v>1</v>
      </c>
      <c r="H39" s="144">
        <v>0.96484088173257587</v>
      </c>
      <c r="I39" s="128" t="s">
        <v>557</v>
      </c>
    </row>
    <row r="40" spans="1:9" s="120" customFormat="1" ht="51.75" hidden="1" customHeight="1" x14ac:dyDescent="0.2">
      <c r="A40" s="312" t="s">
        <v>220</v>
      </c>
      <c r="B40" s="38" t="s">
        <v>139</v>
      </c>
      <c r="C40" s="11">
        <v>0.15</v>
      </c>
      <c r="D40" s="25" t="s">
        <v>219</v>
      </c>
      <c r="E40" s="329" t="s">
        <v>387</v>
      </c>
      <c r="F40" s="64" t="s">
        <v>418</v>
      </c>
      <c r="G40" s="106">
        <v>1</v>
      </c>
      <c r="H40" s="144">
        <v>1</v>
      </c>
      <c r="I40" s="128" t="s">
        <v>559</v>
      </c>
    </row>
    <row r="41" spans="1:9" s="120" customFormat="1" ht="153" hidden="1" x14ac:dyDescent="0.2">
      <c r="A41" s="312" t="s">
        <v>220</v>
      </c>
      <c r="B41" s="30" t="s">
        <v>137</v>
      </c>
      <c r="C41" s="101" t="s">
        <v>41</v>
      </c>
      <c r="D41" s="29">
        <v>0.7</v>
      </c>
      <c r="E41" s="329" t="s">
        <v>387</v>
      </c>
      <c r="F41" s="74" t="s">
        <v>419</v>
      </c>
      <c r="G41" s="105">
        <v>1</v>
      </c>
      <c r="H41" s="144">
        <v>1</v>
      </c>
      <c r="I41" s="85" t="s">
        <v>560</v>
      </c>
    </row>
    <row r="42" spans="1:9" s="120" customFormat="1" ht="153" hidden="1" x14ac:dyDescent="0.2">
      <c r="A42" s="312" t="s">
        <v>220</v>
      </c>
      <c r="B42" s="30" t="s">
        <v>138</v>
      </c>
      <c r="C42" s="101" t="s">
        <v>41</v>
      </c>
      <c r="D42" s="29">
        <v>0.3</v>
      </c>
      <c r="E42" s="329" t="s">
        <v>387</v>
      </c>
      <c r="F42" s="74" t="s">
        <v>419</v>
      </c>
      <c r="G42" s="105">
        <v>1</v>
      </c>
      <c r="H42" s="144">
        <v>1</v>
      </c>
      <c r="I42" s="85" t="s">
        <v>560</v>
      </c>
    </row>
    <row r="43" spans="1:9" s="120" customFormat="1" ht="102" hidden="1" x14ac:dyDescent="0.2">
      <c r="A43" s="97" t="s">
        <v>220</v>
      </c>
      <c r="B43" s="30" t="s">
        <v>144</v>
      </c>
      <c r="C43" s="24">
        <v>7.5999999999999998E-2</v>
      </c>
      <c r="D43" s="26" t="s">
        <v>145</v>
      </c>
      <c r="E43" s="327" t="s">
        <v>387</v>
      </c>
      <c r="F43" s="71" t="s">
        <v>423</v>
      </c>
      <c r="G43" s="105">
        <v>1</v>
      </c>
      <c r="H43" s="144">
        <v>0.99998461538461536</v>
      </c>
      <c r="I43" s="128" t="s">
        <v>563</v>
      </c>
    </row>
    <row r="44" spans="1:9" s="120" customFormat="1" ht="89.25" hidden="1" x14ac:dyDescent="0.2">
      <c r="A44" s="97" t="s">
        <v>216</v>
      </c>
      <c r="B44" s="30" t="s">
        <v>127</v>
      </c>
      <c r="C44" s="10">
        <v>1</v>
      </c>
      <c r="D44" s="25">
        <v>15</v>
      </c>
      <c r="E44" s="327" t="s">
        <v>387</v>
      </c>
      <c r="F44" s="71" t="s">
        <v>434</v>
      </c>
      <c r="G44" s="105">
        <v>1</v>
      </c>
      <c r="H44" s="144">
        <v>0</v>
      </c>
      <c r="I44" s="128" t="s">
        <v>576</v>
      </c>
    </row>
    <row r="45" spans="1:9" s="120" customFormat="1" ht="379.5" hidden="1" customHeight="1" x14ac:dyDescent="0.2">
      <c r="A45" s="41" t="s">
        <v>255</v>
      </c>
      <c r="B45" s="40" t="s">
        <v>62</v>
      </c>
      <c r="C45" s="335" t="s">
        <v>41</v>
      </c>
      <c r="D45" s="26">
        <v>113</v>
      </c>
      <c r="E45" s="37" t="s">
        <v>382</v>
      </c>
      <c r="F45" s="64" t="s">
        <v>379</v>
      </c>
      <c r="G45" s="175">
        <v>0.33333333333333331</v>
      </c>
      <c r="H45" s="444">
        <v>0.16904109337702503</v>
      </c>
      <c r="I45" s="79" t="s">
        <v>383</v>
      </c>
    </row>
    <row r="46" spans="1:9" s="120" customFormat="1" ht="255.75" hidden="1" customHeight="1" x14ac:dyDescent="0.2">
      <c r="A46" s="312" t="s">
        <v>256</v>
      </c>
      <c r="B46" s="38" t="s">
        <v>57</v>
      </c>
      <c r="C46" s="295" t="s">
        <v>41</v>
      </c>
      <c r="D46" s="25">
        <v>20</v>
      </c>
      <c r="E46" s="326" t="s">
        <v>317</v>
      </c>
      <c r="F46" s="64" t="s">
        <v>281</v>
      </c>
      <c r="G46" s="175">
        <v>0.95664983164983164</v>
      </c>
      <c r="H46" s="444">
        <v>0.96672034577268495</v>
      </c>
      <c r="I46" s="72" t="s">
        <v>318</v>
      </c>
    </row>
    <row r="47" spans="1:9" s="120" customFormat="1" ht="25.5" hidden="1" x14ac:dyDescent="0.2">
      <c r="A47" s="312" t="s">
        <v>256</v>
      </c>
      <c r="B47" s="38" t="s">
        <v>57</v>
      </c>
      <c r="C47" s="295" t="s">
        <v>41</v>
      </c>
      <c r="D47" s="25">
        <v>20</v>
      </c>
      <c r="E47" s="326" t="s">
        <v>317</v>
      </c>
      <c r="F47" s="64" t="s">
        <v>319</v>
      </c>
      <c r="G47" s="175">
        <v>0</v>
      </c>
      <c r="H47" s="444">
        <v>0</v>
      </c>
      <c r="I47" s="72" t="s">
        <v>321</v>
      </c>
    </row>
    <row r="48" spans="1:9" s="120" customFormat="1" ht="178.5" hidden="1" x14ac:dyDescent="0.2">
      <c r="A48" s="312" t="s">
        <v>256</v>
      </c>
      <c r="B48" s="40" t="s">
        <v>42</v>
      </c>
      <c r="C48" s="9">
        <v>12000</v>
      </c>
      <c r="D48" s="26">
        <v>13745</v>
      </c>
      <c r="E48" s="37" t="s">
        <v>308</v>
      </c>
      <c r="F48" s="74" t="s">
        <v>278</v>
      </c>
      <c r="G48" s="175">
        <v>0.8536111111111111</v>
      </c>
      <c r="H48" s="444">
        <v>0.85986187421038995</v>
      </c>
      <c r="I48" s="79" t="s">
        <v>310</v>
      </c>
    </row>
    <row r="49" spans="1:9" s="120" customFormat="1" ht="379.5" hidden="1" customHeight="1" x14ac:dyDescent="0.2">
      <c r="A49" s="312" t="s">
        <v>256</v>
      </c>
      <c r="B49" s="40" t="s">
        <v>43</v>
      </c>
      <c r="C49" s="9" t="s">
        <v>44</v>
      </c>
      <c r="D49" s="25" t="s">
        <v>45</v>
      </c>
      <c r="E49" s="37" t="s">
        <v>308</v>
      </c>
      <c r="F49" s="80" t="s">
        <v>311</v>
      </c>
      <c r="G49" s="175">
        <v>1</v>
      </c>
      <c r="H49" s="444">
        <v>1</v>
      </c>
      <c r="I49" s="79" t="s">
        <v>313</v>
      </c>
    </row>
    <row r="50" spans="1:9" s="120" customFormat="1" ht="214.5" hidden="1" customHeight="1" x14ac:dyDescent="0.2">
      <c r="A50" s="312" t="s">
        <v>256</v>
      </c>
      <c r="B50" s="40" t="s">
        <v>46</v>
      </c>
      <c r="C50" s="11" t="s">
        <v>47</v>
      </c>
      <c r="D50" s="337" t="s">
        <v>48</v>
      </c>
      <c r="E50" s="37" t="s">
        <v>308</v>
      </c>
      <c r="F50" s="80" t="s">
        <v>314</v>
      </c>
      <c r="G50" s="175">
        <v>0.49340000000000001</v>
      </c>
      <c r="H50" s="444">
        <v>1</v>
      </c>
      <c r="I50" s="79" t="s">
        <v>316</v>
      </c>
    </row>
    <row r="51" spans="1:9" s="120" customFormat="1" ht="127.5" hidden="1" x14ac:dyDescent="0.2">
      <c r="A51" s="312" t="s">
        <v>255</v>
      </c>
      <c r="B51" s="38" t="s">
        <v>54</v>
      </c>
      <c r="C51" s="296">
        <v>1</v>
      </c>
      <c r="D51" s="29">
        <v>1</v>
      </c>
      <c r="E51" s="330" t="s">
        <v>308</v>
      </c>
      <c r="F51" s="71" t="s">
        <v>340</v>
      </c>
      <c r="G51" s="175">
        <v>1</v>
      </c>
      <c r="H51" s="444">
        <v>1</v>
      </c>
      <c r="I51" s="79" t="s">
        <v>341</v>
      </c>
    </row>
    <row r="52" spans="1:9" s="120" customFormat="1" ht="140.25" hidden="1" customHeight="1" x14ac:dyDescent="0.2">
      <c r="A52" s="312" t="s">
        <v>255</v>
      </c>
      <c r="B52" s="38" t="s">
        <v>54</v>
      </c>
      <c r="C52" s="296">
        <v>1</v>
      </c>
      <c r="D52" s="29">
        <v>1</v>
      </c>
      <c r="E52" s="330" t="s">
        <v>308</v>
      </c>
      <c r="F52" s="71" t="s">
        <v>290</v>
      </c>
      <c r="G52" s="175">
        <v>1</v>
      </c>
      <c r="H52" s="444">
        <v>0.99975775476951889</v>
      </c>
      <c r="I52" s="79" t="s">
        <v>342</v>
      </c>
    </row>
    <row r="53" spans="1:9" s="120" customFormat="1" ht="142.5" hidden="1" customHeight="1" x14ac:dyDescent="0.2">
      <c r="A53" s="312" t="s">
        <v>255</v>
      </c>
      <c r="B53" s="38" t="s">
        <v>54</v>
      </c>
      <c r="C53" s="296">
        <v>1</v>
      </c>
      <c r="D53" s="29">
        <v>1</v>
      </c>
      <c r="E53" s="330" t="s">
        <v>308</v>
      </c>
      <c r="F53" s="88" t="s">
        <v>292</v>
      </c>
      <c r="G53" s="175">
        <v>0.86545454545454548</v>
      </c>
      <c r="H53" s="444">
        <v>1</v>
      </c>
      <c r="I53" s="72" t="s">
        <v>334</v>
      </c>
    </row>
    <row r="54" spans="1:9" s="120" customFormat="1" ht="219" hidden="1" customHeight="1" x14ac:dyDescent="0.2">
      <c r="A54" s="312" t="s">
        <v>255</v>
      </c>
      <c r="B54" s="38" t="s">
        <v>54</v>
      </c>
      <c r="C54" s="296">
        <v>1</v>
      </c>
      <c r="D54" s="29">
        <v>1</v>
      </c>
      <c r="E54" s="330" t="s">
        <v>308</v>
      </c>
      <c r="F54" s="88" t="s">
        <v>332</v>
      </c>
      <c r="G54" s="175">
        <v>1</v>
      </c>
      <c r="H54" s="444">
        <v>0.93343589999999999</v>
      </c>
      <c r="I54" s="79" t="s">
        <v>335</v>
      </c>
    </row>
    <row r="55" spans="1:9" s="120" customFormat="1" ht="102.75" hidden="1" customHeight="1" x14ac:dyDescent="0.2">
      <c r="A55" s="312" t="s">
        <v>255</v>
      </c>
      <c r="B55" s="38" t="s">
        <v>54</v>
      </c>
      <c r="C55" s="296">
        <v>1</v>
      </c>
      <c r="D55" s="29">
        <v>1</v>
      </c>
      <c r="E55" s="330" t="s">
        <v>308</v>
      </c>
      <c r="F55" s="88" t="s">
        <v>294</v>
      </c>
      <c r="G55" s="175">
        <v>0.76500000000000001</v>
      </c>
      <c r="H55" s="444">
        <v>0</v>
      </c>
      <c r="I55" s="72" t="s">
        <v>336</v>
      </c>
    </row>
    <row r="56" spans="1:9" s="120" customFormat="1" ht="287.25" hidden="1" customHeight="1" x14ac:dyDescent="0.2">
      <c r="A56" s="312" t="s">
        <v>255</v>
      </c>
      <c r="B56" s="38" t="s">
        <v>53</v>
      </c>
      <c r="C56" s="12">
        <v>48</v>
      </c>
      <c r="D56" s="26">
        <v>54</v>
      </c>
      <c r="E56" s="331" t="s">
        <v>308</v>
      </c>
      <c r="F56" s="71" t="s">
        <v>346</v>
      </c>
      <c r="G56" s="178">
        <v>1.023102310231023</v>
      </c>
      <c r="H56" s="444">
        <v>1</v>
      </c>
      <c r="I56" s="79" t="s">
        <v>349</v>
      </c>
    </row>
    <row r="57" spans="1:9" s="120" customFormat="1" ht="102" hidden="1" x14ac:dyDescent="0.2">
      <c r="A57" s="312" t="s">
        <v>255</v>
      </c>
      <c r="B57" s="38" t="s">
        <v>53</v>
      </c>
      <c r="C57" s="12">
        <v>48</v>
      </c>
      <c r="D57" s="26">
        <v>54</v>
      </c>
      <c r="E57" s="331" t="s">
        <v>308</v>
      </c>
      <c r="F57" s="71" t="s">
        <v>347</v>
      </c>
      <c r="G57" s="175">
        <v>1</v>
      </c>
      <c r="H57" s="446">
        <v>1</v>
      </c>
      <c r="I57" s="79" t="s">
        <v>350</v>
      </c>
    </row>
    <row r="58" spans="1:9" s="120" customFormat="1" ht="183" hidden="1" customHeight="1" x14ac:dyDescent="0.2">
      <c r="A58" s="97" t="s">
        <v>216</v>
      </c>
      <c r="B58" s="30" t="s">
        <v>170</v>
      </c>
      <c r="C58" s="101" t="s">
        <v>41</v>
      </c>
      <c r="D58" s="26" t="s">
        <v>124</v>
      </c>
      <c r="E58" s="330" t="s">
        <v>308</v>
      </c>
      <c r="F58" s="438" t="s">
        <v>337</v>
      </c>
      <c r="G58" s="106">
        <v>1.3333333333333333</v>
      </c>
      <c r="H58" s="144">
        <v>1</v>
      </c>
      <c r="I58" s="72" t="s">
        <v>339</v>
      </c>
    </row>
    <row r="59" spans="1:9" s="120" customFormat="1" ht="176.25" hidden="1" customHeight="1" x14ac:dyDescent="0.2">
      <c r="A59" s="312" t="s">
        <v>255</v>
      </c>
      <c r="B59" s="40" t="s">
        <v>50</v>
      </c>
      <c r="C59" s="8" t="s">
        <v>41</v>
      </c>
      <c r="D59" s="26" t="s">
        <v>51</v>
      </c>
      <c r="E59" s="331" t="s">
        <v>528</v>
      </c>
      <c r="F59" s="441" t="s">
        <v>343</v>
      </c>
      <c r="G59" s="175">
        <v>1</v>
      </c>
      <c r="H59" s="444">
        <v>0.9852468551257294</v>
      </c>
      <c r="I59" s="79" t="s">
        <v>345</v>
      </c>
    </row>
    <row r="60" spans="1:9" s="120" customFormat="1" ht="183" hidden="1" customHeight="1" thickBot="1" x14ac:dyDescent="0.25">
      <c r="A60" s="315" t="s">
        <v>255</v>
      </c>
      <c r="B60" s="33" t="s">
        <v>52</v>
      </c>
      <c r="C60" s="418" t="s">
        <v>41</v>
      </c>
      <c r="D60" s="433">
        <v>0.7</v>
      </c>
      <c r="E60" s="331" t="s">
        <v>528</v>
      </c>
      <c r="F60" s="333" t="s">
        <v>442</v>
      </c>
      <c r="G60" s="180">
        <v>1</v>
      </c>
      <c r="H60" s="447">
        <v>1</v>
      </c>
      <c r="I60" s="95" t="s">
        <v>444</v>
      </c>
    </row>
    <row r="61" spans="1:9" s="99" customFormat="1" ht="409.5" hidden="1" x14ac:dyDescent="0.2">
      <c r="A61" s="311" t="s">
        <v>255</v>
      </c>
      <c r="B61" s="411" t="s">
        <v>66</v>
      </c>
      <c r="C61" s="415">
        <v>19525</v>
      </c>
      <c r="D61" s="346">
        <v>27335</v>
      </c>
      <c r="E61" s="395" t="s">
        <v>356</v>
      </c>
      <c r="F61" s="440" t="s">
        <v>353</v>
      </c>
      <c r="G61" s="175">
        <v>1</v>
      </c>
      <c r="H61" s="444">
        <v>0.95023033210722363</v>
      </c>
      <c r="I61" s="181" t="s">
        <v>357</v>
      </c>
    </row>
    <row r="62" spans="1:9" s="99" customFormat="1" ht="204" hidden="1" x14ac:dyDescent="0.2">
      <c r="A62" s="312" t="s">
        <v>255</v>
      </c>
      <c r="B62" s="40" t="s">
        <v>67</v>
      </c>
      <c r="C62" s="12" t="s">
        <v>41</v>
      </c>
      <c r="D62" s="26" t="s">
        <v>68</v>
      </c>
      <c r="E62" s="274" t="s">
        <v>356</v>
      </c>
      <c r="F62" s="80" t="s">
        <v>358</v>
      </c>
      <c r="G62" s="175">
        <v>1</v>
      </c>
      <c r="H62" s="444">
        <v>0.96166666666666667</v>
      </c>
      <c r="I62" s="79" t="s">
        <v>362</v>
      </c>
    </row>
    <row r="63" spans="1:9" s="99" customFormat="1" ht="127.5" hidden="1" x14ac:dyDescent="0.2">
      <c r="A63" s="312" t="s">
        <v>256</v>
      </c>
      <c r="B63" s="40" t="s">
        <v>38</v>
      </c>
      <c r="C63" s="334"/>
      <c r="D63" s="336">
        <v>1</v>
      </c>
      <c r="E63" s="271" t="s">
        <v>302</v>
      </c>
      <c r="F63" s="71" t="s">
        <v>272</v>
      </c>
      <c r="G63" s="175">
        <v>0.875</v>
      </c>
      <c r="H63" s="444">
        <v>0.75828354272346887</v>
      </c>
      <c r="I63" s="72" t="s">
        <v>303</v>
      </c>
    </row>
    <row r="64" spans="1:9" s="99" customFormat="1" ht="164.25" hidden="1" customHeight="1" x14ac:dyDescent="0.2">
      <c r="A64" s="312" t="s">
        <v>256</v>
      </c>
      <c r="B64" s="40" t="s">
        <v>39</v>
      </c>
      <c r="C64" s="28">
        <v>0.82289999999999996</v>
      </c>
      <c r="D64" s="336">
        <v>1</v>
      </c>
      <c r="E64" s="271" t="s">
        <v>302</v>
      </c>
      <c r="F64" s="64" t="s">
        <v>275</v>
      </c>
      <c r="G64" s="178">
        <v>14.59</v>
      </c>
      <c r="H64" s="444">
        <v>0.99532500000000002</v>
      </c>
      <c r="I64" s="68" t="s">
        <v>304</v>
      </c>
    </row>
    <row r="65" spans="1:9" s="99" customFormat="1" ht="158.25" hidden="1" customHeight="1" x14ac:dyDescent="0.2">
      <c r="A65" s="312" t="s">
        <v>256</v>
      </c>
      <c r="B65" s="40" t="s">
        <v>40</v>
      </c>
      <c r="C65" s="8" t="s">
        <v>41</v>
      </c>
      <c r="D65" s="26">
        <v>12</v>
      </c>
      <c r="E65" s="229" t="s">
        <v>307</v>
      </c>
      <c r="F65" s="71" t="s">
        <v>305</v>
      </c>
      <c r="G65" s="175">
        <v>1</v>
      </c>
      <c r="H65" s="444">
        <v>1</v>
      </c>
      <c r="I65" s="72" t="s">
        <v>309</v>
      </c>
    </row>
    <row r="66" spans="1:9" s="99" customFormat="1" ht="63.75" hidden="1" x14ac:dyDescent="0.2">
      <c r="A66" s="312" t="s">
        <v>237</v>
      </c>
      <c r="B66" s="40" t="s">
        <v>100</v>
      </c>
      <c r="C66" s="126" t="s">
        <v>41</v>
      </c>
      <c r="D66" s="154" t="s">
        <v>75</v>
      </c>
      <c r="E66" s="229" t="s">
        <v>393</v>
      </c>
      <c r="F66" s="64" t="s">
        <v>390</v>
      </c>
      <c r="G66" s="105">
        <v>0</v>
      </c>
      <c r="H66" s="144">
        <v>1</v>
      </c>
      <c r="I66" s="128" t="s">
        <v>394</v>
      </c>
    </row>
    <row r="67" spans="1:9" s="99" customFormat="1" ht="252.75" hidden="1" customHeight="1" x14ac:dyDescent="0.2">
      <c r="A67" s="409" t="s">
        <v>220</v>
      </c>
      <c r="B67" s="410" t="s">
        <v>136</v>
      </c>
      <c r="C67" s="302" t="s">
        <v>565</v>
      </c>
      <c r="D67" s="308" t="s">
        <v>566</v>
      </c>
      <c r="E67" s="307" t="s">
        <v>393</v>
      </c>
      <c r="F67" s="64" t="s">
        <v>425</v>
      </c>
      <c r="G67" s="105">
        <v>1</v>
      </c>
      <c r="H67" s="144">
        <v>0.74733333333333329</v>
      </c>
      <c r="I67" s="128" t="s">
        <v>427</v>
      </c>
    </row>
    <row r="68" spans="1:9" s="99" customFormat="1" ht="54" hidden="1" customHeight="1" x14ac:dyDescent="0.2">
      <c r="A68" s="409" t="s">
        <v>220</v>
      </c>
      <c r="B68" s="410" t="s">
        <v>111</v>
      </c>
      <c r="C68" s="413" t="s">
        <v>41</v>
      </c>
      <c r="D68" s="428">
        <v>0.6</v>
      </c>
      <c r="E68" s="307" t="s">
        <v>393</v>
      </c>
      <c r="F68" s="64" t="s">
        <v>428</v>
      </c>
      <c r="G68" s="106">
        <v>1</v>
      </c>
      <c r="H68" s="144">
        <v>1</v>
      </c>
      <c r="I68" s="128" t="s">
        <v>569</v>
      </c>
    </row>
    <row r="69" spans="1:9" s="99" customFormat="1" ht="400.5" hidden="1" customHeight="1" x14ac:dyDescent="0.2">
      <c r="A69" s="314" t="s">
        <v>220</v>
      </c>
      <c r="B69" s="410" t="s">
        <v>146</v>
      </c>
      <c r="C69" s="302" t="s">
        <v>41</v>
      </c>
      <c r="D69" s="428" t="s">
        <v>147</v>
      </c>
      <c r="E69" s="392" t="s">
        <v>393</v>
      </c>
      <c r="F69" s="74" t="s">
        <v>429</v>
      </c>
      <c r="G69" s="106">
        <v>1</v>
      </c>
      <c r="H69" s="144">
        <v>0.52317779525515984</v>
      </c>
      <c r="I69" s="448" t="s">
        <v>587</v>
      </c>
    </row>
    <row r="70" spans="1:9" s="99" customFormat="1" ht="400.5" hidden="1" customHeight="1" x14ac:dyDescent="0.2">
      <c r="A70" s="314" t="s">
        <v>220</v>
      </c>
      <c r="B70" s="410" t="s">
        <v>157</v>
      </c>
      <c r="C70" s="417">
        <v>2.2000000000000001E-3</v>
      </c>
      <c r="D70" s="431" t="s">
        <v>148</v>
      </c>
      <c r="E70" s="392" t="s">
        <v>393</v>
      </c>
      <c r="F70" s="74" t="s">
        <v>429</v>
      </c>
      <c r="G70" s="106">
        <v>1</v>
      </c>
      <c r="H70" s="144">
        <v>0.52317779525515984</v>
      </c>
      <c r="I70" s="448" t="s">
        <v>587</v>
      </c>
    </row>
    <row r="71" spans="1:9" s="99" customFormat="1" ht="399.75" hidden="1" customHeight="1" x14ac:dyDescent="0.2">
      <c r="A71" s="312" t="s">
        <v>220</v>
      </c>
      <c r="B71" s="30" t="s">
        <v>158</v>
      </c>
      <c r="C71" s="102">
        <v>233</v>
      </c>
      <c r="D71" s="26" t="s">
        <v>159</v>
      </c>
      <c r="E71" s="392" t="s">
        <v>393</v>
      </c>
      <c r="F71" s="396" t="s">
        <v>429</v>
      </c>
      <c r="G71" s="106">
        <v>1</v>
      </c>
      <c r="H71" s="105">
        <v>0.52317779525515984</v>
      </c>
      <c r="I71" s="400" t="s">
        <v>587</v>
      </c>
    </row>
    <row r="72" spans="1:9" s="99" customFormat="1" ht="399.75" hidden="1" customHeight="1" x14ac:dyDescent="0.2">
      <c r="A72" s="312" t="s">
        <v>220</v>
      </c>
      <c r="B72" s="30" t="s">
        <v>149</v>
      </c>
      <c r="C72" s="7" t="s">
        <v>150</v>
      </c>
      <c r="D72" s="25" t="s">
        <v>257</v>
      </c>
      <c r="E72" s="392" t="s">
        <v>393</v>
      </c>
      <c r="F72" s="396" t="s">
        <v>429</v>
      </c>
      <c r="G72" s="106">
        <v>1</v>
      </c>
      <c r="H72" s="105">
        <v>0.52317779525515984</v>
      </c>
      <c r="I72" s="400" t="s">
        <v>587</v>
      </c>
    </row>
    <row r="73" spans="1:9" s="99" customFormat="1" ht="400.5" hidden="1" customHeight="1" x14ac:dyDescent="0.2">
      <c r="A73" s="312" t="s">
        <v>220</v>
      </c>
      <c r="B73" s="30" t="s">
        <v>160</v>
      </c>
      <c r="C73" s="102">
        <v>1104</v>
      </c>
      <c r="D73" s="26" t="s">
        <v>161</v>
      </c>
      <c r="E73" s="404" t="s">
        <v>393</v>
      </c>
      <c r="F73" s="74" t="s">
        <v>429</v>
      </c>
      <c r="G73" s="106">
        <v>1</v>
      </c>
      <c r="H73" s="144">
        <v>0.52317779525515984</v>
      </c>
      <c r="I73" s="448" t="s">
        <v>587</v>
      </c>
    </row>
    <row r="74" spans="1:9" s="99" customFormat="1" ht="400.5" hidden="1" customHeight="1" x14ac:dyDescent="0.2">
      <c r="A74" s="312" t="s">
        <v>220</v>
      </c>
      <c r="B74" s="30" t="s">
        <v>151</v>
      </c>
      <c r="C74" s="101">
        <v>2.1000000000000001E-2</v>
      </c>
      <c r="D74" s="26" t="s">
        <v>152</v>
      </c>
      <c r="E74" s="404" t="s">
        <v>393</v>
      </c>
      <c r="F74" s="74" t="s">
        <v>429</v>
      </c>
      <c r="G74" s="106">
        <v>1</v>
      </c>
      <c r="H74" s="144">
        <v>0.52317779525515984</v>
      </c>
      <c r="I74" s="448" t="s">
        <v>587</v>
      </c>
    </row>
    <row r="75" spans="1:9" s="99" customFormat="1" ht="402" hidden="1" customHeight="1" x14ac:dyDescent="0.2">
      <c r="A75" s="312" t="s">
        <v>220</v>
      </c>
      <c r="B75" s="30" t="s">
        <v>153</v>
      </c>
      <c r="C75" s="7">
        <v>0.28199999999999997</v>
      </c>
      <c r="D75" s="26" t="s">
        <v>154</v>
      </c>
      <c r="E75" s="404" t="s">
        <v>393</v>
      </c>
      <c r="F75" s="74" t="s">
        <v>429</v>
      </c>
      <c r="G75" s="106">
        <v>1</v>
      </c>
      <c r="H75" s="144">
        <v>0.52317779525515984</v>
      </c>
      <c r="I75" s="448" t="s">
        <v>587</v>
      </c>
    </row>
    <row r="76" spans="1:9" s="99" customFormat="1" ht="129" hidden="1" customHeight="1" x14ac:dyDescent="0.2">
      <c r="A76" s="312" t="s">
        <v>216</v>
      </c>
      <c r="B76" s="30" t="s">
        <v>194</v>
      </c>
      <c r="C76" s="10" t="s">
        <v>41</v>
      </c>
      <c r="D76" s="26" t="s">
        <v>195</v>
      </c>
      <c r="E76" s="404" t="s">
        <v>393</v>
      </c>
      <c r="F76" s="71" t="s">
        <v>439</v>
      </c>
      <c r="G76" s="106">
        <v>3</v>
      </c>
      <c r="H76" s="144">
        <v>1</v>
      </c>
      <c r="I76" s="128" t="s">
        <v>578</v>
      </c>
    </row>
    <row r="77" spans="1:9" s="99" customFormat="1" ht="114.75" hidden="1" x14ac:dyDescent="0.2">
      <c r="A77" s="312" t="s">
        <v>216</v>
      </c>
      <c r="B77" s="30" t="s">
        <v>165</v>
      </c>
      <c r="C77" s="10" t="s">
        <v>41</v>
      </c>
      <c r="D77" s="26" t="s">
        <v>166</v>
      </c>
      <c r="E77" s="404" t="s">
        <v>393</v>
      </c>
      <c r="F77" s="74" t="s">
        <v>662</v>
      </c>
      <c r="G77" s="105">
        <v>1</v>
      </c>
      <c r="H77" s="144">
        <v>1</v>
      </c>
      <c r="I77" s="85" t="s">
        <v>705</v>
      </c>
    </row>
    <row r="78" spans="1:9" s="99" customFormat="1" ht="114.75" hidden="1" x14ac:dyDescent="0.2">
      <c r="A78" s="312" t="s">
        <v>216</v>
      </c>
      <c r="B78" s="30" t="s">
        <v>196</v>
      </c>
      <c r="C78" s="10">
        <v>4.03</v>
      </c>
      <c r="D78" s="25" t="s">
        <v>197</v>
      </c>
      <c r="E78" s="404" t="s">
        <v>393</v>
      </c>
      <c r="F78" s="74" t="s">
        <v>662</v>
      </c>
      <c r="G78" s="105">
        <v>1</v>
      </c>
      <c r="H78" s="144">
        <v>1</v>
      </c>
      <c r="I78" s="85" t="s">
        <v>705</v>
      </c>
    </row>
    <row r="79" spans="1:9" s="99" customFormat="1" ht="63.75" hidden="1" x14ac:dyDescent="0.2">
      <c r="A79" s="312" t="s">
        <v>215</v>
      </c>
      <c r="B79" s="30" t="s">
        <v>198</v>
      </c>
      <c r="C79" s="10">
        <v>0</v>
      </c>
      <c r="D79" s="25">
        <v>2</v>
      </c>
      <c r="E79" s="392" t="s">
        <v>393</v>
      </c>
      <c r="F79" s="396" t="s">
        <v>436</v>
      </c>
      <c r="G79" s="105">
        <v>1</v>
      </c>
      <c r="H79" s="105">
        <v>0.75998028725314182</v>
      </c>
      <c r="I79" s="341" t="s">
        <v>438</v>
      </c>
    </row>
    <row r="80" spans="1:9" s="99" customFormat="1" ht="63.75" hidden="1" x14ac:dyDescent="0.2">
      <c r="A80" s="312" t="s">
        <v>215</v>
      </c>
      <c r="B80" s="30" t="s">
        <v>200</v>
      </c>
      <c r="C80" s="10">
        <v>0</v>
      </c>
      <c r="D80" s="25">
        <v>10</v>
      </c>
      <c r="E80" s="392" t="s">
        <v>393</v>
      </c>
      <c r="F80" s="396" t="s">
        <v>436</v>
      </c>
      <c r="G80" s="105">
        <v>1</v>
      </c>
      <c r="H80" s="105">
        <v>0.75998028725314182</v>
      </c>
      <c r="I80" s="341" t="s">
        <v>438</v>
      </c>
    </row>
    <row r="81" spans="1:9" s="99" customFormat="1" ht="63.75" hidden="1" x14ac:dyDescent="0.2">
      <c r="A81" s="312" t="s">
        <v>215</v>
      </c>
      <c r="B81" s="30" t="s">
        <v>201</v>
      </c>
      <c r="C81" s="10">
        <v>2</v>
      </c>
      <c r="D81" s="25">
        <v>20</v>
      </c>
      <c r="E81" s="392" t="s">
        <v>393</v>
      </c>
      <c r="F81" s="396" t="s">
        <v>436</v>
      </c>
      <c r="G81" s="105">
        <v>1</v>
      </c>
      <c r="H81" s="105">
        <v>0.75998028725314182</v>
      </c>
      <c r="I81" s="341" t="s">
        <v>438</v>
      </c>
    </row>
    <row r="82" spans="1:9" s="99" customFormat="1" ht="409.5" x14ac:dyDescent="0.2">
      <c r="A82" s="312" t="s">
        <v>256</v>
      </c>
      <c r="B82" s="38" t="s">
        <v>63</v>
      </c>
      <c r="C82" s="14" t="s">
        <v>41</v>
      </c>
      <c r="D82" s="337" t="s">
        <v>48</v>
      </c>
      <c r="E82" s="392" t="s">
        <v>330</v>
      </c>
      <c r="F82" s="306" t="s">
        <v>363</v>
      </c>
      <c r="G82" s="178">
        <v>1.0249999999999999</v>
      </c>
      <c r="H82" s="175">
        <v>0.96835408550662294</v>
      </c>
      <c r="I82" s="354" t="s">
        <v>366</v>
      </c>
    </row>
    <row r="83" spans="1:9" s="99" customFormat="1" ht="102" x14ac:dyDescent="0.2">
      <c r="A83" s="312" t="s">
        <v>256</v>
      </c>
      <c r="B83" s="38" t="s">
        <v>63</v>
      </c>
      <c r="C83" s="14" t="s">
        <v>41</v>
      </c>
      <c r="D83" s="337" t="s">
        <v>48</v>
      </c>
      <c r="E83" s="392" t="s">
        <v>330</v>
      </c>
      <c r="F83" s="306" t="s">
        <v>367</v>
      </c>
      <c r="G83" s="178">
        <v>0.25</v>
      </c>
      <c r="H83" s="175">
        <v>0.33333333333333331</v>
      </c>
      <c r="I83" s="354" t="s">
        <v>370</v>
      </c>
    </row>
    <row r="84" spans="1:9" s="99" customFormat="1" ht="153" x14ac:dyDescent="0.2">
      <c r="A84" s="312" t="s">
        <v>256</v>
      </c>
      <c r="B84" s="38" t="s">
        <v>63</v>
      </c>
      <c r="C84" s="14" t="s">
        <v>41</v>
      </c>
      <c r="D84" s="337" t="s">
        <v>48</v>
      </c>
      <c r="E84" s="392" t="s">
        <v>330</v>
      </c>
      <c r="F84" s="306" t="s">
        <v>371</v>
      </c>
      <c r="G84" s="178">
        <v>1</v>
      </c>
      <c r="H84" s="175">
        <v>0.78542095537115941</v>
      </c>
      <c r="I84" s="354" t="s">
        <v>373</v>
      </c>
    </row>
    <row r="85" spans="1:9" s="99" customFormat="1" ht="89.25" x14ac:dyDescent="0.2">
      <c r="A85" s="312" t="s">
        <v>256</v>
      </c>
      <c r="B85" s="38" t="s">
        <v>63</v>
      </c>
      <c r="C85" s="14" t="s">
        <v>41</v>
      </c>
      <c r="D85" s="337" t="s">
        <v>48</v>
      </c>
      <c r="E85" s="392" t="s">
        <v>330</v>
      </c>
      <c r="F85" s="306" t="s">
        <v>376</v>
      </c>
      <c r="G85" s="178">
        <v>1</v>
      </c>
      <c r="H85" s="175">
        <v>0.47879119053519714</v>
      </c>
      <c r="I85" s="354" t="s">
        <v>378</v>
      </c>
    </row>
    <row r="86" spans="1:9" s="99" customFormat="1" ht="216.75" x14ac:dyDescent="0.2">
      <c r="A86" s="41" t="s">
        <v>256</v>
      </c>
      <c r="B86" s="40" t="s">
        <v>71</v>
      </c>
      <c r="C86" s="12" t="s">
        <v>41</v>
      </c>
      <c r="D86" s="26" t="s">
        <v>69</v>
      </c>
      <c r="E86" s="301" t="s">
        <v>330</v>
      </c>
      <c r="F86" s="250" t="s">
        <v>328</v>
      </c>
      <c r="G86" s="175">
        <v>0.96</v>
      </c>
      <c r="H86" s="444">
        <v>0.69078169230769226</v>
      </c>
      <c r="I86" s="79" t="s">
        <v>331</v>
      </c>
    </row>
    <row r="87" spans="1:9" s="99" customFormat="1" ht="114.75" x14ac:dyDescent="0.2">
      <c r="A87" s="312" t="s">
        <v>255</v>
      </c>
      <c r="B87" s="38" t="s">
        <v>66</v>
      </c>
      <c r="C87" s="9">
        <v>19525</v>
      </c>
      <c r="D87" s="26">
        <v>27335</v>
      </c>
      <c r="E87" s="402" t="s">
        <v>330</v>
      </c>
      <c r="F87" s="306" t="s">
        <v>374</v>
      </c>
      <c r="G87" s="175">
        <v>1</v>
      </c>
      <c r="H87" s="444">
        <v>0.8093527726680908</v>
      </c>
      <c r="I87" s="79" t="s">
        <v>380</v>
      </c>
    </row>
    <row r="88" spans="1:9" s="99" customFormat="1" ht="51" hidden="1" x14ac:dyDescent="0.2">
      <c r="A88" s="41" t="s">
        <v>256</v>
      </c>
      <c r="B88" s="40" t="s">
        <v>61</v>
      </c>
      <c r="C88" s="14" t="s">
        <v>41</v>
      </c>
      <c r="D88" s="29" t="s">
        <v>60</v>
      </c>
      <c r="E88" s="390" t="s">
        <v>524</v>
      </c>
      <c r="F88" s="250" t="s">
        <v>524</v>
      </c>
      <c r="G88" s="175"/>
      <c r="H88" s="444"/>
      <c r="I88" s="85"/>
    </row>
    <row r="89" spans="1:9" s="99" customFormat="1" ht="25.5" hidden="1" x14ac:dyDescent="0.2">
      <c r="A89" s="312" t="s">
        <v>220</v>
      </c>
      <c r="B89" s="30" t="s">
        <v>108</v>
      </c>
      <c r="C89" s="28" t="s">
        <v>109</v>
      </c>
      <c r="D89" s="25" t="s">
        <v>107</v>
      </c>
      <c r="E89" s="307" t="s">
        <v>527</v>
      </c>
      <c r="F89" s="306" t="s">
        <v>527</v>
      </c>
      <c r="G89" s="106"/>
      <c r="H89" s="144"/>
      <c r="I89" s="128"/>
    </row>
    <row r="90" spans="1:9" s="99" customFormat="1" ht="25.5" hidden="1" x14ac:dyDescent="0.2">
      <c r="A90" s="312" t="s">
        <v>220</v>
      </c>
      <c r="B90" s="30" t="s">
        <v>110</v>
      </c>
      <c r="C90" s="24">
        <v>1.0999999999999999E-2</v>
      </c>
      <c r="D90" s="399" t="s">
        <v>703</v>
      </c>
      <c r="E90" s="307" t="s">
        <v>527</v>
      </c>
      <c r="F90" s="306" t="s">
        <v>527</v>
      </c>
      <c r="G90" s="106"/>
      <c r="H90" s="144"/>
      <c r="I90" s="128"/>
    </row>
    <row r="91" spans="1:9" s="99" customFormat="1" ht="38.25" hidden="1" x14ac:dyDescent="0.2">
      <c r="A91" s="41" t="s">
        <v>238</v>
      </c>
      <c r="B91" s="40" t="s">
        <v>235</v>
      </c>
      <c r="C91" s="134">
        <v>52453</v>
      </c>
      <c r="D91" s="154" t="s">
        <v>92</v>
      </c>
      <c r="E91" s="301" t="s">
        <v>526</v>
      </c>
      <c r="F91" s="306" t="s">
        <v>526</v>
      </c>
      <c r="G91" s="105"/>
      <c r="H91" s="144"/>
      <c r="I91" s="128"/>
    </row>
    <row r="92" spans="1:9" s="99" customFormat="1" ht="51" hidden="1" x14ac:dyDescent="0.2">
      <c r="A92" s="41" t="s">
        <v>238</v>
      </c>
      <c r="B92" s="40" t="s">
        <v>99</v>
      </c>
      <c r="C92" s="126" t="s">
        <v>41</v>
      </c>
      <c r="D92" s="154">
        <v>4</v>
      </c>
      <c r="E92" s="301" t="s">
        <v>525</v>
      </c>
      <c r="F92" s="442" t="s">
        <v>525</v>
      </c>
      <c r="G92" s="105"/>
      <c r="H92" s="144"/>
      <c r="I92" s="128"/>
    </row>
    <row r="93" spans="1:9" s="99" customFormat="1" ht="51" hidden="1" x14ac:dyDescent="0.2">
      <c r="A93" s="312" t="s">
        <v>255</v>
      </c>
      <c r="B93" s="40" t="s">
        <v>55</v>
      </c>
      <c r="C93" s="10" t="s">
        <v>41</v>
      </c>
      <c r="D93" s="430">
        <v>0.7</v>
      </c>
      <c r="E93" s="394" t="s">
        <v>599</v>
      </c>
      <c r="F93" s="250" t="s">
        <v>599</v>
      </c>
      <c r="G93" s="175"/>
      <c r="H93" s="446"/>
      <c r="I93" s="72" t="s">
        <v>599</v>
      </c>
    </row>
    <row r="94" spans="1:9" s="99" customFormat="1" ht="51" hidden="1" x14ac:dyDescent="0.2">
      <c r="A94" s="312" t="s">
        <v>255</v>
      </c>
      <c r="B94" s="40" t="s">
        <v>56</v>
      </c>
      <c r="C94" s="8">
        <v>0.8</v>
      </c>
      <c r="D94" s="29">
        <v>1</v>
      </c>
      <c r="E94" s="394" t="s">
        <v>599</v>
      </c>
      <c r="F94" s="250" t="s">
        <v>599</v>
      </c>
      <c r="G94" s="175"/>
      <c r="H94" s="446"/>
      <c r="I94" s="72" t="s">
        <v>599</v>
      </c>
    </row>
    <row r="95" spans="1:9" s="99" customFormat="1" ht="25.5" hidden="1" x14ac:dyDescent="0.2">
      <c r="A95" s="312" t="s">
        <v>256</v>
      </c>
      <c r="B95" s="40" t="s">
        <v>49</v>
      </c>
      <c r="C95" s="12" t="s">
        <v>41</v>
      </c>
      <c r="D95" s="25">
        <v>12</v>
      </c>
      <c r="E95" s="229" t="s">
        <v>679</v>
      </c>
      <c r="F95" s="80" t="s">
        <v>679</v>
      </c>
      <c r="G95" s="175"/>
      <c r="H95" s="444"/>
      <c r="I95" s="72"/>
    </row>
    <row r="96" spans="1:9" s="99" customFormat="1" ht="38.25" hidden="1" x14ac:dyDescent="0.2">
      <c r="A96" s="41" t="s">
        <v>237</v>
      </c>
      <c r="B96" s="40" t="s">
        <v>73</v>
      </c>
      <c r="C96" s="124" t="s">
        <v>41</v>
      </c>
      <c r="D96" s="153" t="s">
        <v>74</v>
      </c>
      <c r="E96" s="407" t="s">
        <v>530</v>
      </c>
      <c r="F96" s="437" t="s">
        <v>530</v>
      </c>
      <c r="G96" s="106"/>
      <c r="H96" s="144"/>
      <c r="I96" s="125"/>
    </row>
    <row r="97" spans="1:9" s="99" customFormat="1" ht="38.25" hidden="1" x14ac:dyDescent="0.2">
      <c r="A97" s="41" t="s">
        <v>237</v>
      </c>
      <c r="B97" s="40" t="s">
        <v>80</v>
      </c>
      <c r="C97" s="129">
        <v>7.5999999999999998E-2</v>
      </c>
      <c r="D97" s="155">
        <v>0.12</v>
      </c>
      <c r="E97" s="407" t="s">
        <v>530</v>
      </c>
      <c r="F97" s="437" t="s">
        <v>530</v>
      </c>
      <c r="G97" s="105"/>
      <c r="H97" s="144"/>
      <c r="I97" s="128"/>
    </row>
    <row r="98" spans="1:9" s="99" customFormat="1" ht="38.25" hidden="1" x14ac:dyDescent="0.2">
      <c r="A98" s="41" t="s">
        <v>237</v>
      </c>
      <c r="B98" s="40" t="s">
        <v>70</v>
      </c>
      <c r="C98" s="130">
        <v>0.3</v>
      </c>
      <c r="D98" s="154" t="s">
        <v>253</v>
      </c>
      <c r="E98" s="407" t="s">
        <v>530</v>
      </c>
      <c r="F98" s="437" t="s">
        <v>530</v>
      </c>
      <c r="G98" s="105"/>
      <c r="H98" s="144"/>
      <c r="I98" s="128"/>
    </row>
    <row r="99" spans="1:9" s="99" customFormat="1" ht="38.25" hidden="1" x14ac:dyDescent="0.2">
      <c r="A99" s="312" t="s">
        <v>239</v>
      </c>
      <c r="B99" s="40" t="s">
        <v>85</v>
      </c>
      <c r="C99" s="126">
        <v>0.121</v>
      </c>
      <c r="D99" s="157" t="s">
        <v>84</v>
      </c>
      <c r="E99" s="407" t="s">
        <v>530</v>
      </c>
      <c r="F99" s="437" t="s">
        <v>530</v>
      </c>
      <c r="G99" s="106"/>
      <c r="H99" s="144"/>
      <c r="I99" s="128"/>
    </row>
    <row r="100" spans="1:9" s="99" customFormat="1" ht="38.25" hidden="1" x14ac:dyDescent="0.2">
      <c r="A100" s="312" t="s">
        <v>239</v>
      </c>
      <c r="B100" s="40" t="s">
        <v>83</v>
      </c>
      <c r="C100" s="132">
        <v>0.16</v>
      </c>
      <c r="D100" s="154" t="s">
        <v>89</v>
      </c>
      <c r="E100" s="228" t="s">
        <v>530</v>
      </c>
      <c r="F100" s="224" t="s">
        <v>530</v>
      </c>
      <c r="G100" s="106"/>
      <c r="H100" s="144"/>
      <c r="I100" s="128"/>
    </row>
    <row r="101" spans="1:9" s="99" customFormat="1" ht="38.25" hidden="1" x14ac:dyDescent="0.2">
      <c r="A101" s="41" t="s">
        <v>239</v>
      </c>
      <c r="B101" s="40" t="s">
        <v>91</v>
      </c>
      <c r="C101" s="133">
        <v>885</v>
      </c>
      <c r="D101" s="80">
        <v>20</v>
      </c>
      <c r="E101" s="228" t="s">
        <v>530</v>
      </c>
      <c r="F101" s="224" t="s">
        <v>530</v>
      </c>
      <c r="G101" s="106"/>
      <c r="H101" s="144"/>
      <c r="I101" s="128"/>
    </row>
    <row r="102" spans="1:9" s="99" customFormat="1" ht="38.25" hidden="1" x14ac:dyDescent="0.2">
      <c r="A102" s="312" t="s">
        <v>220</v>
      </c>
      <c r="B102" s="30" t="s">
        <v>112</v>
      </c>
      <c r="C102" s="7">
        <v>7.7000000000000002E-3</v>
      </c>
      <c r="D102" s="339">
        <v>2.2000000000000002</v>
      </c>
      <c r="E102" s="228" t="s">
        <v>530</v>
      </c>
      <c r="F102" s="224" t="s">
        <v>530</v>
      </c>
      <c r="G102" s="105"/>
      <c r="H102" s="144"/>
      <c r="I102" s="125"/>
    </row>
    <row r="103" spans="1:9" s="99" customFormat="1" ht="38.25" hidden="1" x14ac:dyDescent="0.2">
      <c r="A103" s="312" t="s">
        <v>220</v>
      </c>
      <c r="B103" s="30" t="s">
        <v>114</v>
      </c>
      <c r="C103" s="101">
        <v>0.13900000000000001</v>
      </c>
      <c r="D103" s="26" t="s">
        <v>115</v>
      </c>
      <c r="E103" s="407" t="s">
        <v>530</v>
      </c>
      <c r="F103" s="224" t="s">
        <v>530</v>
      </c>
      <c r="G103" s="106"/>
      <c r="H103" s="144"/>
      <c r="I103" s="125"/>
    </row>
    <row r="104" spans="1:9" s="99" customFormat="1" ht="38.25" hidden="1" x14ac:dyDescent="0.2">
      <c r="A104" s="312" t="s">
        <v>220</v>
      </c>
      <c r="B104" s="30" t="s">
        <v>116</v>
      </c>
      <c r="C104" s="101">
        <v>6.4000000000000001E-2</v>
      </c>
      <c r="D104" s="26" t="s">
        <v>117</v>
      </c>
      <c r="E104" s="407" t="s">
        <v>530</v>
      </c>
      <c r="F104" s="437" t="s">
        <v>530</v>
      </c>
      <c r="G104" s="105"/>
      <c r="H104" s="105"/>
      <c r="I104" s="449"/>
    </row>
    <row r="105" spans="1:9" s="99" customFormat="1" ht="38.25" hidden="1" x14ac:dyDescent="0.2">
      <c r="A105" s="312" t="s">
        <v>220</v>
      </c>
      <c r="B105" s="30" t="s">
        <v>118</v>
      </c>
      <c r="C105" s="101">
        <v>0.21299999999999999</v>
      </c>
      <c r="D105" s="26" t="s">
        <v>119</v>
      </c>
      <c r="E105" s="407" t="s">
        <v>530</v>
      </c>
      <c r="F105" s="437" t="s">
        <v>530</v>
      </c>
      <c r="G105" s="105"/>
      <c r="H105" s="105"/>
      <c r="I105" s="305"/>
    </row>
    <row r="106" spans="1:9" s="99" customFormat="1" ht="38.25" hidden="1" x14ac:dyDescent="0.2">
      <c r="A106" s="312" t="s">
        <v>220</v>
      </c>
      <c r="B106" s="30" t="s">
        <v>120</v>
      </c>
      <c r="C106" s="101" t="s">
        <v>121</v>
      </c>
      <c r="D106" s="26" t="s">
        <v>550</v>
      </c>
      <c r="E106" s="407" t="s">
        <v>530</v>
      </c>
      <c r="F106" s="437" t="s">
        <v>530</v>
      </c>
      <c r="G106" s="105"/>
      <c r="H106" s="105"/>
      <c r="I106" s="305"/>
    </row>
    <row r="107" spans="1:9" s="99" customFormat="1" ht="38.25" hidden="1" x14ac:dyDescent="0.2">
      <c r="A107" s="97" t="s">
        <v>220</v>
      </c>
      <c r="B107" s="30" t="s">
        <v>133</v>
      </c>
      <c r="C107" s="10">
        <v>27.7</v>
      </c>
      <c r="D107" s="26" t="s">
        <v>134</v>
      </c>
      <c r="E107" s="407" t="s">
        <v>530</v>
      </c>
      <c r="F107" s="437" t="s">
        <v>530</v>
      </c>
      <c r="G107" s="105"/>
      <c r="H107" s="105"/>
      <c r="I107" s="305"/>
    </row>
    <row r="108" spans="1:9" s="99" customFormat="1" ht="38.25" hidden="1" x14ac:dyDescent="0.2">
      <c r="A108" s="97" t="s">
        <v>216</v>
      </c>
      <c r="B108" s="30" t="s">
        <v>192</v>
      </c>
      <c r="C108" s="7">
        <v>0.14219999999999999</v>
      </c>
      <c r="D108" s="25" t="s">
        <v>193</v>
      </c>
      <c r="E108" s="228" t="s">
        <v>530</v>
      </c>
      <c r="F108" s="224" t="s">
        <v>530</v>
      </c>
      <c r="G108" s="105"/>
      <c r="H108" s="105"/>
      <c r="I108" s="128"/>
    </row>
    <row r="109" spans="1:9" s="99" customFormat="1" ht="38.25" hidden="1" x14ac:dyDescent="0.2">
      <c r="A109" s="97" t="s">
        <v>216</v>
      </c>
      <c r="B109" s="30" t="s">
        <v>126</v>
      </c>
      <c r="C109" s="101" t="s">
        <v>41</v>
      </c>
      <c r="D109" s="29">
        <v>0.8</v>
      </c>
      <c r="E109" s="228" t="s">
        <v>530</v>
      </c>
      <c r="F109" s="224" t="s">
        <v>530</v>
      </c>
      <c r="G109" s="105"/>
      <c r="H109" s="144"/>
      <c r="I109" s="64"/>
    </row>
    <row r="110" spans="1:9" s="99" customFormat="1" ht="38.25" hidden="1" x14ac:dyDescent="0.2">
      <c r="A110" s="97" t="s">
        <v>216</v>
      </c>
      <c r="B110" s="30" t="s">
        <v>168</v>
      </c>
      <c r="C110" s="10">
        <v>0</v>
      </c>
      <c r="D110" s="26" t="s">
        <v>169</v>
      </c>
      <c r="E110" s="228" t="s">
        <v>530</v>
      </c>
      <c r="F110" s="224" t="s">
        <v>530</v>
      </c>
      <c r="G110" s="105"/>
      <c r="H110" s="144"/>
      <c r="I110" s="64"/>
    </row>
    <row r="111" spans="1:9" s="99" customFormat="1" ht="38.25" hidden="1" x14ac:dyDescent="0.2">
      <c r="A111" s="312" t="s">
        <v>215</v>
      </c>
      <c r="B111" s="30" t="s">
        <v>202</v>
      </c>
      <c r="C111" s="10">
        <v>0</v>
      </c>
      <c r="D111" s="25">
        <v>1</v>
      </c>
      <c r="E111" s="228" t="s">
        <v>530</v>
      </c>
      <c r="F111" s="224" t="s">
        <v>530</v>
      </c>
      <c r="G111" s="105"/>
      <c r="H111" s="144"/>
      <c r="I111" s="64"/>
    </row>
    <row r="112" spans="1:9" s="99" customFormat="1" ht="38.25" hidden="1" x14ac:dyDescent="0.2">
      <c r="A112" s="312" t="s">
        <v>215</v>
      </c>
      <c r="B112" s="30" t="s">
        <v>203</v>
      </c>
      <c r="C112" s="10">
        <v>2</v>
      </c>
      <c r="D112" s="25">
        <v>18</v>
      </c>
      <c r="E112" s="228" t="s">
        <v>530</v>
      </c>
      <c r="F112" s="224" t="s">
        <v>530</v>
      </c>
      <c r="G112" s="105"/>
      <c r="H112" s="144"/>
      <c r="I112" s="64"/>
    </row>
    <row r="113" spans="1:9" s="99" customFormat="1" ht="25.5" hidden="1" x14ac:dyDescent="0.2">
      <c r="A113" s="97" t="s">
        <v>216</v>
      </c>
      <c r="B113" s="30" t="s">
        <v>122</v>
      </c>
      <c r="C113" s="11">
        <v>0.4</v>
      </c>
      <c r="D113" s="25" t="s">
        <v>259</v>
      </c>
      <c r="E113" s="392" t="s">
        <v>480</v>
      </c>
      <c r="F113" s="396" t="s">
        <v>480</v>
      </c>
      <c r="G113" s="105"/>
      <c r="H113" s="105"/>
      <c r="I113" s="64"/>
    </row>
    <row r="114" spans="1:9" s="99" customFormat="1" ht="141" hidden="1" customHeight="1" x14ac:dyDescent="0.2">
      <c r="A114" s="312" t="s">
        <v>215</v>
      </c>
      <c r="B114" s="30" t="s">
        <v>184</v>
      </c>
      <c r="C114" s="101">
        <v>0.63600000000000001</v>
      </c>
      <c r="D114" s="25" t="s">
        <v>185</v>
      </c>
      <c r="E114" s="393" t="s">
        <v>529</v>
      </c>
      <c r="F114" s="439" t="s">
        <v>529</v>
      </c>
      <c r="G114" s="105">
        <v>0</v>
      </c>
      <c r="H114" s="105">
        <v>0</v>
      </c>
      <c r="I114" s="64" t="s">
        <v>581</v>
      </c>
    </row>
    <row r="115" spans="1:9" s="99" customFormat="1" ht="88.5" hidden="1" x14ac:dyDescent="0.2">
      <c r="A115" s="312" t="s">
        <v>215</v>
      </c>
      <c r="B115" s="30" t="s">
        <v>186</v>
      </c>
      <c r="C115" s="101">
        <v>0.55000000000000004</v>
      </c>
      <c r="D115" s="25" t="s">
        <v>187</v>
      </c>
      <c r="E115" s="393" t="s">
        <v>529</v>
      </c>
      <c r="F115" s="439" t="s">
        <v>529</v>
      </c>
      <c r="G115" s="105">
        <v>0</v>
      </c>
      <c r="H115" s="105">
        <v>0</v>
      </c>
      <c r="I115" s="64" t="s">
        <v>537</v>
      </c>
    </row>
    <row r="116" spans="1:9" s="99" customFormat="1" hidden="1" x14ac:dyDescent="0.2">
      <c r="A116" s="312" t="s">
        <v>215</v>
      </c>
      <c r="B116" s="30" t="s">
        <v>188</v>
      </c>
      <c r="C116" s="101">
        <v>0.10199999999999999</v>
      </c>
      <c r="D116" s="25" t="s">
        <v>189</v>
      </c>
      <c r="E116" s="232" t="s">
        <v>529</v>
      </c>
      <c r="F116" s="88" t="s">
        <v>529</v>
      </c>
      <c r="G116" s="105">
        <v>0</v>
      </c>
      <c r="H116" s="144">
        <v>0</v>
      </c>
      <c r="I116" s="64" t="s">
        <v>535</v>
      </c>
    </row>
    <row r="117" spans="1:9" s="99" customFormat="1" ht="87.75" hidden="1" customHeight="1" thickBot="1" x14ac:dyDescent="0.25">
      <c r="A117" s="312" t="s">
        <v>215</v>
      </c>
      <c r="B117" s="31" t="s">
        <v>190</v>
      </c>
      <c r="C117" s="345">
        <v>0.23</v>
      </c>
      <c r="D117" s="103" t="s">
        <v>191</v>
      </c>
      <c r="E117" s="408" t="s">
        <v>529</v>
      </c>
      <c r="F117" s="443" t="s">
        <v>529</v>
      </c>
      <c r="G117" s="107">
        <v>0</v>
      </c>
      <c r="H117" s="148">
        <v>0</v>
      </c>
      <c r="I117" s="64" t="s">
        <v>538</v>
      </c>
    </row>
  </sheetData>
  <autoFilter ref="A2:I117" xr:uid="{00000000-0009-0000-0000-000005000000}">
    <filterColumn colId="4">
      <filters>
        <filter val="Gobernación - Secretaría del Interior"/>
      </filters>
    </filterColumn>
  </autoFilter>
  <mergeCells count="3">
    <mergeCell ref="A1:D1"/>
    <mergeCell ref="E1:F1"/>
    <mergeCell ref="I1:I2"/>
  </mergeCells>
  <conditionalFormatting sqref="G3:G37 H4:H37">
    <cfRule type="cellIs" dxfId="299" priority="441" operator="between">
      <formula>0</formula>
      <formula>0.3999</formula>
    </cfRule>
    <cfRule type="cellIs" dxfId="298" priority="442" operator="between">
      <formula>0.4</formula>
      <formula>0.59</formula>
    </cfRule>
    <cfRule type="cellIs" dxfId="297" priority="443" operator="between">
      <formula>0.6</formula>
      <formula>0.69</formula>
    </cfRule>
    <cfRule type="cellIs" dxfId="296" priority="444" operator="between">
      <formula>0.7</formula>
      <formula>0.79</formula>
    </cfRule>
    <cfRule type="cellIs" dxfId="295" priority="445" operator="between">
      <formula>0.8</formula>
      <formula>1</formula>
    </cfRule>
  </conditionalFormatting>
  <conditionalFormatting sqref="H3">
    <cfRule type="cellIs" dxfId="294" priority="436" operator="between">
      <formula>0</formula>
      <formula>0.3999</formula>
    </cfRule>
    <cfRule type="cellIs" dxfId="293" priority="437" operator="between">
      <formula>0.4</formula>
      <formula>0.59</formula>
    </cfRule>
    <cfRule type="cellIs" dxfId="292" priority="438" operator="between">
      <formula>0.6</formula>
      <formula>0.69</formula>
    </cfRule>
    <cfRule type="cellIs" dxfId="291" priority="439" operator="between">
      <formula>0.7</formula>
      <formula>0.79</formula>
    </cfRule>
    <cfRule type="cellIs" dxfId="290" priority="440" operator="between">
      <formula>0.8</formula>
      <formula>1</formula>
    </cfRule>
  </conditionalFormatting>
  <conditionalFormatting sqref="G38">
    <cfRule type="cellIs" dxfId="289" priority="376" operator="between">
      <formula>0</formula>
      <formula>0.3999</formula>
    </cfRule>
    <cfRule type="cellIs" dxfId="288" priority="377" operator="between">
      <formula>0.4</formula>
      <formula>0.59</formula>
    </cfRule>
    <cfRule type="cellIs" dxfId="287" priority="378" operator="between">
      <formula>0.6</formula>
      <formula>0.69</formula>
    </cfRule>
    <cfRule type="cellIs" dxfId="286" priority="379" operator="between">
      <formula>0.7</formula>
      <formula>0.79</formula>
    </cfRule>
    <cfRule type="cellIs" dxfId="285" priority="380" operator="between">
      <formula>0.8</formula>
      <formula>1</formula>
    </cfRule>
  </conditionalFormatting>
  <conditionalFormatting sqref="G39:G48 G50:G60">
    <cfRule type="cellIs" dxfId="284" priority="371" operator="between">
      <formula>0</formula>
      <formula>0.3999</formula>
    </cfRule>
    <cfRule type="cellIs" dxfId="283" priority="372" operator="between">
      <formula>0.4</formula>
      <formula>0.59</formula>
    </cfRule>
    <cfRule type="cellIs" dxfId="282" priority="373" operator="between">
      <formula>0.6</formula>
      <formula>0.69</formula>
    </cfRule>
    <cfRule type="cellIs" dxfId="281" priority="374" operator="between">
      <formula>0.7</formula>
      <formula>0.79</formula>
    </cfRule>
    <cfRule type="cellIs" dxfId="280" priority="375" operator="between">
      <formula>0.8</formula>
      <formula>1</formula>
    </cfRule>
  </conditionalFormatting>
  <conditionalFormatting sqref="H39:H48 H50:H60">
    <cfRule type="cellIs" dxfId="279" priority="361" operator="between">
      <formula>0</formula>
      <formula>0.3999</formula>
    </cfRule>
    <cfRule type="cellIs" dxfId="278" priority="362" operator="between">
      <formula>0.4</formula>
      <formula>0.59</formula>
    </cfRule>
    <cfRule type="cellIs" dxfId="277" priority="363" operator="between">
      <formula>0.6</formula>
      <formula>0.69</formula>
    </cfRule>
    <cfRule type="cellIs" dxfId="276" priority="364" operator="between">
      <formula>0.7</formula>
      <formula>0.79</formula>
    </cfRule>
    <cfRule type="cellIs" dxfId="275" priority="365" operator="between">
      <formula>0.8</formula>
      <formula>1</formula>
    </cfRule>
  </conditionalFormatting>
  <conditionalFormatting sqref="H38">
    <cfRule type="cellIs" dxfId="274" priority="366" operator="between">
      <formula>0</formula>
      <formula>0.3999</formula>
    </cfRule>
    <cfRule type="cellIs" dxfId="273" priority="367" operator="between">
      <formula>0.4</formula>
      <formula>0.59</formula>
    </cfRule>
    <cfRule type="cellIs" dxfId="272" priority="368" operator="between">
      <formula>0.6</formula>
      <formula>0.69</formula>
    </cfRule>
    <cfRule type="cellIs" dxfId="271" priority="369" operator="between">
      <formula>0.7</formula>
      <formula>0.79</formula>
    </cfRule>
    <cfRule type="cellIs" dxfId="270" priority="370" operator="between">
      <formula>0.8</formula>
      <formula>1</formula>
    </cfRule>
  </conditionalFormatting>
  <conditionalFormatting sqref="G49">
    <cfRule type="cellIs" dxfId="269" priority="336" operator="between">
      <formula>0</formula>
      <formula>0.3999</formula>
    </cfRule>
    <cfRule type="cellIs" dxfId="268" priority="337" operator="between">
      <formula>0.4</formula>
      <formula>0.59</formula>
    </cfRule>
    <cfRule type="cellIs" dxfId="267" priority="338" operator="between">
      <formula>0.6</formula>
      <formula>0.69</formula>
    </cfRule>
    <cfRule type="cellIs" dxfId="266" priority="339" operator="between">
      <formula>0.7</formula>
      <formula>0.79</formula>
    </cfRule>
    <cfRule type="cellIs" dxfId="265" priority="340" operator="between">
      <formula>0.8</formula>
      <formula>1</formula>
    </cfRule>
  </conditionalFormatting>
  <conditionalFormatting sqref="H49">
    <cfRule type="cellIs" dxfId="264" priority="331" operator="between">
      <formula>0</formula>
      <formula>0.3999</formula>
    </cfRule>
    <cfRule type="cellIs" dxfId="263" priority="332" operator="between">
      <formula>0.4</formula>
      <formula>0.59</formula>
    </cfRule>
    <cfRule type="cellIs" dxfId="262" priority="333" operator="between">
      <formula>0.6</formula>
      <formula>0.69</formula>
    </cfRule>
    <cfRule type="cellIs" dxfId="261" priority="334" operator="between">
      <formula>0.7</formula>
      <formula>0.79</formula>
    </cfRule>
    <cfRule type="cellIs" dxfId="260" priority="335" operator="between">
      <formula>0.8</formula>
      <formula>1</formula>
    </cfRule>
  </conditionalFormatting>
  <conditionalFormatting sqref="G61">
    <cfRule type="cellIs" dxfId="259" priority="276" operator="between">
      <formula>0</formula>
      <formula>0.3999</formula>
    </cfRule>
    <cfRule type="cellIs" dxfId="258" priority="277" operator="between">
      <formula>0.4</formula>
      <formula>0.59</formula>
    </cfRule>
    <cfRule type="cellIs" dxfId="257" priority="278" operator="between">
      <formula>0.6</formula>
      <formula>0.69</formula>
    </cfRule>
    <cfRule type="cellIs" dxfId="256" priority="279" operator="between">
      <formula>0.7</formula>
      <formula>0.79</formula>
    </cfRule>
    <cfRule type="cellIs" dxfId="255" priority="280" operator="between">
      <formula>0.8</formula>
      <formula>1</formula>
    </cfRule>
  </conditionalFormatting>
  <conditionalFormatting sqref="G62:G85">
    <cfRule type="cellIs" dxfId="254" priority="271" operator="between">
      <formula>0</formula>
      <formula>0.3999</formula>
    </cfRule>
    <cfRule type="cellIs" dxfId="253" priority="272" operator="between">
      <formula>0.4</formula>
      <formula>0.59</formula>
    </cfRule>
    <cfRule type="cellIs" dxfId="252" priority="273" operator="between">
      <formula>0.6</formula>
      <formula>0.69</formula>
    </cfRule>
    <cfRule type="cellIs" dxfId="251" priority="274" operator="between">
      <formula>0.7</formula>
      <formula>0.79</formula>
    </cfRule>
    <cfRule type="cellIs" dxfId="250" priority="275" operator="between">
      <formula>0.8</formula>
      <formula>1</formula>
    </cfRule>
  </conditionalFormatting>
  <conditionalFormatting sqref="H62:H85">
    <cfRule type="cellIs" dxfId="249" priority="261" operator="between">
      <formula>0</formula>
      <formula>0.3999</formula>
    </cfRule>
    <cfRule type="cellIs" dxfId="248" priority="262" operator="between">
      <formula>0.4</formula>
      <formula>0.59</formula>
    </cfRule>
    <cfRule type="cellIs" dxfId="247" priority="263" operator="between">
      <formula>0.6</formula>
      <formula>0.69</formula>
    </cfRule>
    <cfRule type="cellIs" dxfId="246" priority="264" operator="between">
      <formula>0.7</formula>
      <formula>0.79</formula>
    </cfRule>
    <cfRule type="cellIs" dxfId="245" priority="265" operator="between">
      <formula>0.8</formula>
      <formula>1</formula>
    </cfRule>
  </conditionalFormatting>
  <conditionalFormatting sqref="H61">
    <cfRule type="cellIs" dxfId="244" priority="266" operator="between">
      <formula>0</formula>
      <formula>0.3999</formula>
    </cfRule>
    <cfRule type="cellIs" dxfId="243" priority="267" operator="between">
      <formula>0.4</formula>
      <formula>0.59</formula>
    </cfRule>
    <cfRule type="cellIs" dxfId="242" priority="268" operator="between">
      <formula>0.6</formula>
      <formula>0.69</formula>
    </cfRule>
    <cfRule type="cellIs" dxfId="241" priority="269" operator="between">
      <formula>0.7</formula>
      <formula>0.79</formula>
    </cfRule>
    <cfRule type="cellIs" dxfId="240" priority="270" operator="between">
      <formula>0.8</formula>
      <formula>1</formula>
    </cfRule>
  </conditionalFormatting>
  <conditionalFormatting sqref="G109:G112 G116:G117 G86:G105">
    <cfRule type="cellIs" dxfId="239" priority="216" operator="between">
      <formula>0</formula>
      <formula>0.3999</formula>
    </cfRule>
    <cfRule type="cellIs" dxfId="238" priority="217" operator="between">
      <formula>0.4</formula>
      <formula>0.59</formula>
    </cfRule>
    <cfRule type="cellIs" dxfId="237" priority="218" operator="between">
      <formula>0.6</formula>
      <formula>0.69</formula>
    </cfRule>
    <cfRule type="cellIs" dxfId="236" priority="219" operator="between">
      <formula>0.7</formula>
      <formula>0.79</formula>
    </cfRule>
    <cfRule type="cellIs" dxfId="235" priority="220" operator="between">
      <formula>0.8</formula>
      <formula>1</formula>
    </cfRule>
  </conditionalFormatting>
  <conditionalFormatting sqref="H109:H112 H116:H117 H86:H105">
    <cfRule type="cellIs" dxfId="234" priority="211" operator="between">
      <formula>0</formula>
      <formula>0.3999</formula>
    </cfRule>
    <cfRule type="cellIs" dxfId="233" priority="212" operator="between">
      <formula>0.4</formula>
      <formula>0.59</formula>
    </cfRule>
    <cfRule type="cellIs" dxfId="232" priority="213" operator="between">
      <formula>0.6</formula>
      <formula>0.69</formula>
    </cfRule>
    <cfRule type="cellIs" dxfId="231" priority="214" operator="between">
      <formula>0.7</formula>
      <formula>0.79</formula>
    </cfRule>
    <cfRule type="cellIs" dxfId="230" priority="215" operator="between">
      <formula>0.8</formula>
      <formula>1</formula>
    </cfRule>
  </conditionalFormatting>
  <conditionalFormatting sqref="G106:G107">
    <cfRule type="cellIs" dxfId="229" priority="186" operator="between">
      <formula>0</formula>
      <formula>0.3999</formula>
    </cfRule>
    <cfRule type="cellIs" dxfId="228" priority="187" operator="between">
      <formula>0.4</formula>
      <formula>0.59</formula>
    </cfRule>
    <cfRule type="cellIs" dxfId="227" priority="188" operator="between">
      <formula>0.6</formula>
      <formula>0.69</formula>
    </cfRule>
    <cfRule type="cellIs" dxfId="226" priority="189" operator="between">
      <formula>0.7</formula>
      <formula>0.79</formula>
    </cfRule>
    <cfRule type="cellIs" dxfId="225" priority="190" operator="between">
      <formula>0.8</formula>
      <formula>1</formula>
    </cfRule>
  </conditionalFormatting>
  <conditionalFormatting sqref="H106:H107">
    <cfRule type="cellIs" dxfId="224" priority="181" operator="between">
      <formula>0</formula>
      <formula>0.3999</formula>
    </cfRule>
    <cfRule type="cellIs" dxfId="223" priority="182" operator="between">
      <formula>0.4</formula>
      <formula>0.59</formula>
    </cfRule>
    <cfRule type="cellIs" dxfId="222" priority="183" operator="between">
      <formula>0.6</formula>
      <formula>0.69</formula>
    </cfRule>
    <cfRule type="cellIs" dxfId="221" priority="184" operator="between">
      <formula>0.7</formula>
      <formula>0.79</formula>
    </cfRule>
    <cfRule type="cellIs" dxfId="220" priority="185" operator="between">
      <formula>0.8</formula>
      <formula>1</formula>
    </cfRule>
  </conditionalFormatting>
  <conditionalFormatting sqref="G108">
    <cfRule type="cellIs" dxfId="219" priority="176" operator="between">
      <formula>0</formula>
      <formula>0.3999</formula>
    </cfRule>
    <cfRule type="cellIs" dxfId="218" priority="177" operator="between">
      <formula>0.4</formula>
      <formula>0.59</formula>
    </cfRule>
    <cfRule type="cellIs" dxfId="217" priority="178" operator="between">
      <formula>0.6</formula>
      <formula>0.69</formula>
    </cfRule>
    <cfRule type="cellIs" dxfId="216" priority="179" operator="between">
      <formula>0.7</formula>
      <formula>0.79</formula>
    </cfRule>
    <cfRule type="cellIs" dxfId="215" priority="180" operator="between">
      <formula>0.8</formula>
      <formula>1</formula>
    </cfRule>
  </conditionalFormatting>
  <conditionalFormatting sqref="H108">
    <cfRule type="cellIs" dxfId="214" priority="171" operator="between">
      <formula>0</formula>
      <formula>0.3999</formula>
    </cfRule>
    <cfRule type="cellIs" dxfId="213" priority="172" operator="between">
      <formula>0.4</formula>
      <formula>0.59</formula>
    </cfRule>
    <cfRule type="cellIs" dxfId="212" priority="173" operator="between">
      <formula>0.6</formula>
      <formula>0.69</formula>
    </cfRule>
    <cfRule type="cellIs" dxfId="211" priority="174" operator="between">
      <formula>0.7</formula>
      <formula>0.79</formula>
    </cfRule>
    <cfRule type="cellIs" dxfId="210" priority="175" operator="between">
      <formula>0.8</formula>
      <formula>1</formula>
    </cfRule>
  </conditionalFormatting>
  <conditionalFormatting sqref="G113:G115">
    <cfRule type="cellIs" dxfId="209" priority="166" operator="between">
      <formula>0</formula>
      <formula>0.3999</formula>
    </cfRule>
    <cfRule type="cellIs" dxfId="208" priority="167" operator="between">
      <formula>0.4</formula>
      <formula>0.59</formula>
    </cfRule>
    <cfRule type="cellIs" dxfId="207" priority="168" operator="between">
      <formula>0.6</formula>
      <formula>0.69</formula>
    </cfRule>
    <cfRule type="cellIs" dxfId="206" priority="169" operator="between">
      <formula>0.7</formula>
      <formula>0.79</formula>
    </cfRule>
    <cfRule type="cellIs" dxfId="205" priority="170" operator="between">
      <formula>0.8</formula>
      <formula>1</formula>
    </cfRule>
  </conditionalFormatting>
  <conditionalFormatting sqref="H113:H115">
    <cfRule type="cellIs" dxfId="204" priority="161" operator="between">
      <formula>0</formula>
      <formula>0.3999</formula>
    </cfRule>
    <cfRule type="cellIs" dxfId="203" priority="162" operator="between">
      <formula>0.4</formula>
      <formula>0.59</formula>
    </cfRule>
    <cfRule type="cellIs" dxfId="202" priority="163" operator="between">
      <formula>0.6</formula>
      <formula>0.69</formula>
    </cfRule>
    <cfRule type="cellIs" dxfId="201" priority="164" operator="between">
      <formula>0.7</formula>
      <formula>0.79</formula>
    </cfRule>
    <cfRule type="cellIs" dxfId="200" priority="165" operator="between">
      <formula>0.8</formula>
      <formula>1</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M117"/>
  <sheetViews>
    <sheetView zoomScale="60" zoomScaleNormal="60" workbookViewId="0">
      <selection activeCell="E85" sqref="E85"/>
    </sheetView>
  </sheetViews>
  <sheetFormatPr baseColWidth="10" defaultColWidth="11.42578125" defaultRowHeight="12.75" x14ac:dyDescent="0.2"/>
  <cols>
    <col min="1" max="1" width="20.7109375" style="34" customWidth="1"/>
    <col min="2" max="2" width="37.5703125" style="34" customWidth="1"/>
    <col min="3" max="5" width="26.42578125" style="5" customWidth="1"/>
    <col min="6" max="6" width="51.28515625" style="6" customWidth="1"/>
    <col min="7" max="8" width="19.7109375" style="5" customWidth="1"/>
    <col min="9" max="9" width="80.7109375" style="6" customWidth="1"/>
    <col min="10" max="16384" width="11.42578125" style="6"/>
  </cols>
  <sheetData>
    <row r="1" spans="1:13" ht="13.5" thickBot="1" x14ac:dyDescent="0.25">
      <c r="A1" s="551" t="s">
        <v>300</v>
      </c>
      <c r="B1" s="552"/>
      <c r="C1" s="552"/>
      <c r="D1" s="553"/>
      <c r="E1" s="551" t="s">
        <v>384</v>
      </c>
      <c r="F1" s="553"/>
      <c r="G1" s="541" t="s">
        <v>711</v>
      </c>
      <c r="H1" s="543"/>
      <c r="I1" s="656" t="s">
        <v>263</v>
      </c>
    </row>
    <row r="2" spans="1:13" s="1" customFormat="1" ht="51.75" customHeight="1" thickBot="1" x14ac:dyDescent="0.25">
      <c r="A2" s="166" t="s">
        <v>213</v>
      </c>
      <c r="B2" s="166" t="s">
        <v>36</v>
      </c>
      <c r="C2" s="167" t="s">
        <v>37</v>
      </c>
      <c r="D2" s="261">
        <v>2025</v>
      </c>
      <c r="E2" s="168" t="s">
        <v>301</v>
      </c>
      <c r="F2" s="168" t="s">
        <v>266</v>
      </c>
      <c r="G2" s="49" t="s">
        <v>681</v>
      </c>
      <c r="H2" s="49" t="s">
        <v>682</v>
      </c>
      <c r="I2" s="657"/>
    </row>
    <row r="3" spans="1:13" ht="63.75" hidden="1" x14ac:dyDescent="0.2">
      <c r="A3" s="311" t="s">
        <v>217</v>
      </c>
      <c r="B3" s="139" t="s">
        <v>171</v>
      </c>
      <c r="C3" s="344">
        <v>7</v>
      </c>
      <c r="D3" s="420" t="s">
        <v>258</v>
      </c>
      <c r="E3" s="401" t="s">
        <v>515</v>
      </c>
      <c r="F3" s="436" t="s">
        <v>515</v>
      </c>
      <c r="G3" s="105">
        <v>0</v>
      </c>
      <c r="H3" s="105">
        <v>0</v>
      </c>
      <c r="I3" s="480" t="s">
        <v>531</v>
      </c>
    </row>
    <row r="4" spans="1:13" ht="51" hidden="1" x14ac:dyDescent="0.2">
      <c r="A4" s="312" t="s">
        <v>217</v>
      </c>
      <c r="B4" s="30" t="s">
        <v>172</v>
      </c>
      <c r="C4" s="10" t="s">
        <v>41</v>
      </c>
      <c r="D4" s="244" t="s">
        <v>173</v>
      </c>
      <c r="E4" s="404" t="s">
        <v>515</v>
      </c>
      <c r="F4" s="74" t="s">
        <v>515</v>
      </c>
      <c r="G4" s="106">
        <v>28</v>
      </c>
      <c r="H4" s="105">
        <v>0</v>
      </c>
      <c r="I4" s="486" t="s">
        <v>533</v>
      </c>
    </row>
    <row r="5" spans="1:13" ht="25.5" hidden="1" x14ac:dyDescent="0.2">
      <c r="A5" s="41" t="s">
        <v>237</v>
      </c>
      <c r="B5" s="40" t="s">
        <v>223</v>
      </c>
      <c r="C5" s="76" t="s">
        <v>41</v>
      </c>
      <c r="D5" s="423" t="s">
        <v>79</v>
      </c>
      <c r="E5" s="229" t="s">
        <v>513</v>
      </c>
      <c r="F5" s="64" t="s">
        <v>513</v>
      </c>
      <c r="G5" s="105"/>
      <c r="H5" s="105"/>
      <c r="I5" s="128"/>
    </row>
    <row r="6" spans="1:13" ht="25.5" hidden="1" x14ac:dyDescent="0.2">
      <c r="A6" s="41" t="s">
        <v>237</v>
      </c>
      <c r="B6" s="40" t="s">
        <v>102</v>
      </c>
      <c r="C6" s="76">
        <v>19</v>
      </c>
      <c r="D6" s="423">
        <v>28</v>
      </c>
      <c r="E6" s="229" t="s">
        <v>513</v>
      </c>
      <c r="F6" s="64" t="s">
        <v>513</v>
      </c>
      <c r="G6" s="105"/>
      <c r="H6" s="105"/>
      <c r="I6" s="128"/>
    </row>
    <row r="7" spans="1:13" ht="25.5" hidden="1" x14ac:dyDescent="0.2">
      <c r="A7" s="312" t="s">
        <v>239</v>
      </c>
      <c r="B7" s="40" t="s">
        <v>77</v>
      </c>
      <c r="C7" s="126">
        <v>0</v>
      </c>
      <c r="D7" s="422">
        <v>1</v>
      </c>
      <c r="E7" s="229" t="s">
        <v>513</v>
      </c>
      <c r="F7" s="64" t="s">
        <v>513</v>
      </c>
      <c r="G7" s="105"/>
      <c r="H7" s="105"/>
      <c r="I7" s="128"/>
    </row>
    <row r="8" spans="1:13" ht="25.5" hidden="1" x14ac:dyDescent="0.2">
      <c r="A8" s="312" t="s">
        <v>239</v>
      </c>
      <c r="B8" s="40" t="s">
        <v>78</v>
      </c>
      <c r="C8" s="76">
        <v>0</v>
      </c>
      <c r="D8" s="422">
        <v>7</v>
      </c>
      <c r="E8" s="229" t="s">
        <v>513</v>
      </c>
      <c r="F8" s="64" t="s">
        <v>513</v>
      </c>
      <c r="G8" s="105"/>
      <c r="H8" s="105"/>
      <c r="I8" s="128"/>
    </row>
    <row r="9" spans="1:13" ht="25.5" hidden="1" x14ac:dyDescent="0.2">
      <c r="A9" s="312" t="s">
        <v>217</v>
      </c>
      <c r="B9" s="30" t="s">
        <v>142</v>
      </c>
      <c r="C9" s="101">
        <v>0.36599999999999999</v>
      </c>
      <c r="D9" s="264" t="s">
        <v>143</v>
      </c>
      <c r="E9" s="404" t="s">
        <v>513</v>
      </c>
      <c r="F9" s="74" t="s">
        <v>513</v>
      </c>
      <c r="G9" s="105"/>
      <c r="H9" s="105"/>
      <c r="I9" s="486"/>
      <c r="J9" s="298"/>
      <c r="K9" s="298"/>
      <c r="L9" s="298"/>
      <c r="M9" s="299"/>
    </row>
    <row r="10" spans="1:13" ht="25.5" hidden="1" x14ac:dyDescent="0.2">
      <c r="A10" s="312" t="s">
        <v>217</v>
      </c>
      <c r="B10" s="30" t="s">
        <v>141</v>
      </c>
      <c r="C10" s="101">
        <v>0.23</v>
      </c>
      <c r="D10" s="264" t="s">
        <v>143</v>
      </c>
      <c r="E10" s="392" t="s">
        <v>513</v>
      </c>
      <c r="F10" s="74" t="s">
        <v>513</v>
      </c>
      <c r="G10" s="105"/>
      <c r="H10" s="105"/>
      <c r="I10" s="486"/>
    </row>
    <row r="11" spans="1:13" ht="38.25" hidden="1" x14ac:dyDescent="0.2">
      <c r="A11" s="312" t="s">
        <v>217</v>
      </c>
      <c r="B11" s="30" t="s">
        <v>175</v>
      </c>
      <c r="C11" s="10">
        <v>0</v>
      </c>
      <c r="D11" s="264" t="s">
        <v>176</v>
      </c>
      <c r="E11" s="392" t="s">
        <v>516</v>
      </c>
      <c r="F11" s="74" t="s">
        <v>516</v>
      </c>
      <c r="G11" s="105"/>
      <c r="H11" s="105"/>
      <c r="I11" s="486"/>
    </row>
    <row r="12" spans="1:13" ht="25.5" hidden="1" x14ac:dyDescent="0.2">
      <c r="A12" s="312" t="s">
        <v>217</v>
      </c>
      <c r="B12" s="30" t="s">
        <v>177</v>
      </c>
      <c r="C12" s="10" t="s">
        <v>41</v>
      </c>
      <c r="D12" s="264" t="s">
        <v>178</v>
      </c>
      <c r="E12" s="404" t="s">
        <v>516</v>
      </c>
      <c r="F12" s="74" t="s">
        <v>516</v>
      </c>
      <c r="G12" s="105"/>
      <c r="H12" s="105"/>
      <c r="I12" s="486"/>
    </row>
    <row r="13" spans="1:13" ht="25.5" hidden="1" x14ac:dyDescent="0.2">
      <c r="A13" s="97" t="s">
        <v>217</v>
      </c>
      <c r="B13" s="30" t="s">
        <v>179</v>
      </c>
      <c r="C13" s="10">
        <v>0</v>
      </c>
      <c r="D13" s="264" t="s">
        <v>182</v>
      </c>
      <c r="E13" s="392" t="s">
        <v>516</v>
      </c>
      <c r="F13" s="391" t="s">
        <v>516</v>
      </c>
      <c r="G13" s="105"/>
      <c r="H13" s="105"/>
      <c r="I13" s="486"/>
    </row>
    <row r="14" spans="1:13" ht="51" hidden="1" x14ac:dyDescent="0.2">
      <c r="A14" s="97" t="s">
        <v>217</v>
      </c>
      <c r="B14" s="30" t="s">
        <v>129</v>
      </c>
      <c r="C14" s="10" t="s">
        <v>41</v>
      </c>
      <c r="D14" s="244" t="s">
        <v>130</v>
      </c>
      <c r="E14" s="392" t="s">
        <v>514</v>
      </c>
      <c r="F14" s="391" t="s">
        <v>514</v>
      </c>
      <c r="G14" s="105">
        <v>1</v>
      </c>
      <c r="H14" s="105">
        <v>1</v>
      </c>
      <c r="I14" s="486" t="s">
        <v>574</v>
      </c>
    </row>
    <row r="15" spans="1:13" ht="25.5" hidden="1" x14ac:dyDescent="0.2">
      <c r="A15" s="97" t="s">
        <v>216</v>
      </c>
      <c r="B15" s="30" t="s">
        <v>123</v>
      </c>
      <c r="C15" s="10">
        <v>0</v>
      </c>
      <c r="D15" s="264">
        <v>1</v>
      </c>
      <c r="E15" s="392" t="s">
        <v>517</v>
      </c>
      <c r="F15" s="391" t="s">
        <v>517</v>
      </c>
      <c r="G15" s="105">
        <v>0</v>
      </c>
      <c r="H15" s="105">
        <v>0</v>
      </c>
      <c r="I15" s="486"/>
    </row>
    <row r="16" spans="1:13" ht="25.5" hidden="1" x14ac:dyDescent="0.2">
      <c r="A16" s="255" t="s">
        <v>238</v>
      </c>
      <c r="B16" s="309" t="s">
        <v>96</v>
      </c>
      <c r="C16" s="414">
        <v>0</v>
      </c>
      <c r="D16" s="429" t="s">
        <v>225</v>
      </c>
      <c r="E16" s="301" t="s">
        <v>611</v>
      </c>
      <c r="F16" s="154" t="s">
        <v>611</v>
      </c>
      <c r="G16" s="105"/>
      <c r="H16" s="105"/>
      <c r="I16" s="128"/>
    </row>
    <row r="17" spans="1:9" ht="212.25" hidden="1" customHeight="1" x14ac:dyDescent="0.2">
      <c r="A17" s="314" t="s">
        <v>216</v>
      </c>
      <c r="B17" s="410" t="s">
        <v>164</v>
      </c>
      <c r="C17" s="302">
        <v>5</v>
      </c>
      <c r="D17" s="304" t="s">
        <v>163</v>
      </c>
      <c r="E17" s="390" t="s">
        <v>520</v>
      </c>
      <c r="F17" s="74" t="s">
        <v>431</v>
      </c>
      <c r="G17" s="106">
        <v>1</v>
      </c>
      <c r="H17" s="106">
        <v>0.19444444444444445</v>
      </c>
      <c r="I17" s="488" t="s">
        <v>589</v>
      </c>
    </row>
    <row r="18" spans="1:9" ht="214.5" hidden="1" customHeight="1" x14ac:dyDescent="0.2">
      <c r="A18" s="314" t="s">
        <v>216</v>
      </c>
      <c r="B18" s="410" t="s">
        <v>167</v>
      </c>
      <c r="C18" s="419">
        <v>0.54800000000000004</v>
      </c>
      <c r="D18" s="434" t="s">
        <v>260</v>
      </c>
      <c r="E18" s="390" t="s">
        <v>520</v>
      </c>
      <c r="F18" s="74" t="s">
        <v>431</v>
      </c>
      <c r="G18" s="106">
        <v>1</v>
      </c>
      <c r="H18" s="106">
        <v>0.19444444444444445</v>
      </c>
      <c r="I18" s="488" t="s">
        <v>589</v>
      </c>
    </row>
    <row r="19" spans="1:9" ht="25.5" hidden="1" x14ac:dyDescent="0.2">
      <c r="A19" s="255" t="s">
        <v>238</v>
      </c>
      <c r="B19" s="309" t="s">
        <v>94</v>
      </c>
      <c r="C19" s="412">
        <v>0.309</v>
      </c>
      <c r="D19" s="425" t="s">
        <v>95</v>
      </c>
      <c r="E19" s="301" t="s">
        <v>518</v>
      </c>
      <c r="F19" s="64" t="s">
        <v>518</v>
      </c>
      <c r="G19" s="105"/>
      <c r="H19" s="105"/>
      <c r="I19" s="128"/>
    </row>
    <row r="20" spans="1:9" ht="25.5" hidden="1" x14ac:dyDescent="0.2">
      <c r="A20" s="97" t="s">
        <v>217</v>
      </c>
      <c r="B20" s="30" t="s">
        <v>181</v>
      </c>
      <c r="C20" s="10">
        <v>0</v>
      </c>
      <c r="D20" s="435" t="s">
        <v>543</v>
      </c>
      <c r="E20" s="398" t="s">
        <v>519</v>
      </c>
      <c r="F20" s="74" t="s">
        <v>519</v>
      </c>
      <c r="G20" s="105"/>
      <c r="H20" s="105"/>
      <c r="I20" s="486"/>
    </row>
    <row r="21" spans="1:9" ht="25.5" hidden="1" x14ac:dyDescent="0.2">
      <c r="A21" s="312" t="s">
        <v>216</v>
      </c>
      <c r="B21" s="30" t="s">
        <v>545</v>
      </c>
      <c r="C21" s="10">
        <v>12</v>
      </c>
      <c r="D21" s="244" t="s">
        <v>204</v>
      </c>
      <c r="E21" s="398" t="s">
        <v>546</v>
      </c>
      <c r="F21" s="74" t="s">
        <v>546</v>
      </c>
      <c r="G21" s="105"/>
      <c r="H21" s="105"/>
      <c r="I21" s="486"/>
    </row>
    <row r="22" spans="1:9" ht="25.5" hidden="1" x14ac:dyDescent="0.2">
      <c r="A22" s="312" t="s">
        <v>216</v>
      </c>
      <c r="B22" s="30" t="s">
        <v>205</v>
      </c>
      <c r="C22" s="10">
        <v>8</v>
      </c>
      <c r="D22" s="244" t="s">
        <v>206</v>
      </c>
      <c r="E22" s="404" t="s">
        <v>546</v>
      </c>
      <c r="F22" s="74" t="s">
        <v>546</v>
      </c>
      <c r="G22" s="105"/>
      <c r="H22" s="105"/>
      <c r="I22" s="486"/>
    </row>
    <row r="23" spans="1:9" ht="25.5" hidden="1" x14ac:dyDescent="0.2">
      <c r="A23" s="41" t="s">
        <v>238</v>
      </c>
      <c r="B23" s="40" t="s">
        <v>93</v>
      </c>
      <c r="C23" s="133">
        <v>40000</v>
      </c>
      <c r="D23" s="303">
        <v>2000</v>
      </c>
      <c r="E23" s="301" t="s">
        <v>521</v>
      </c>
      <c r="F23" s="64" t="s">
        <v>521</v>
      </c>
      <c r="G23" s="105"/>
      <c r="H23" s="105"/>
      <c r="I23" s="128"/>
    </row>
    <row r="24" spans="1:9" ht="25.5" hidden="1" x14ac:dyDescent="0.2">
      <c r="A24" s="41" t="s">
        <v>238</v>
      </c>
      <c r="B24" s="40" t="s">
        <v>98</v>
      </c>
      <c r="C24" s="130">
        <v>0.7</v>
      </c>
      <c r="D24" s="426">
        <v>1</v>
      </c>
      <c r="E24" s="301" t="s">
        <v>522</v>
      </c>
      <c r="F24" s="154" t="s">
        <v>522</v>
      </c>
      <c r="G24" s="105"/>
      <c r="H24" s="105"/>
      <c r="I24" s="128"/>
    </row>
    <row r="25" spans="1:9" ht="38.25" hidden="1" x14ac:dyDescent="0.2">
      <c r="A25" s="41" t="s">
        <v>239</v>
      </c>
      <c r="B25" s="40" t="s">
        <v>87</v>
      </c>
      <c r="C25" s="76">
        <v>0</v>
      </c>
      <c r="D25" s="422">
        <v>3500</v>
      </c>
      <c r="E25" s="301" t="s">
        <v>523</v>
      </c>
      <c r="F25" s="64" t="s">
        <v>523</v>
      </c>
      <c r="G25" s="106"/>
      <c r="H25" s="105"/>
      <c r="I25" s="128" t="s">
        <v>710</v>
      </c>
    </row>
    <row r="26" spans="1:9" ht="25.5" hidden="1" x14ac:dyDescent="0.2">
      <c r="A26" s="312" t="s">
        <v>256</v>
      </c>
      <c r="B26" s="40" t="s">
        <v>63</v>
      </c>
      <c r="C26" s="8">
        <v>0.59</v>
      </c>
      <c r="D26" s="244" t="s">
        <v>64</v>
      </c>
      <c r="E26" s="314" t="s">
        <v>598</v>
      </c>
      <c r="F26" s="272" t="s">
        <v>601</v>
      </c>
      <c r="G26" s="175">
        <v>1</v>
      </c>
      <c r="H26" s="175">
        <v>1</v>
      </c>
      <c r="I26" s="72" t="s">
        <v>602</v>
      </c>
    </row>
    <row r="27" spans="1:9" ht="25.5" hidden="1" x14ac:dyDescent="0.2">
      <c r="A27" s="312" t="s">
        <v>256</v>
      </c>
      <c r="B27" s="40" t="s">
        <v>105</v>
      </c>
      <c r="C27" s="15" t="s">
        <v>41</v>
      </c>
      <c r="D27" s="244" t="s">
        <v>106</v>
      </c>
      <c r="E27" s="314" t="s">
        <v>598</v>
      </c>
      <c r="F27" s="272" t="s">
        <v>600</v>
      </c>
      <c r="G27" s="175">
        <v>1</v>
      </c>
      <c r="H27" s="175"/>
      <c r="I27" s="72" t="s">
        <v>603</v>
      </c>
    </row>
    <row r="28" spans="1:9" ht="327.75" hidden="1" customHeight="1" x14ac:dyDescent="0.2">
      <c r="A28" s="41" t="s">
        <v>256</v>
      </c>
      <c r="B28" s="40" t="s">
        <v>58</v>
      </c>
      <c r="C28" s="13" t="s">
        <v>41</v>
      </c>
      <c r="D28" s="244">
        <v>92</v>
      </c>
      <c r="E28" s="301" t="s">
        <v>322</v>
      </c>
      <c r="F28" s="64" t="s">
        <v>284</v>
      </c>
      <c r="G28" s="175">
        <v>1</v>
      </c>
      <c r="H28" s="175">
        <v>0.83609645362071194</v>
      </c>
      <c r="I28" s="79" t="s">
        <v>487</v>
      </c>
    </row>
    <row r="29" spans="1:9" ht="25.5" hidden="1" customHeight="1" x14ac:dyDescent="0.2">
      <c r="A29" s="312" t="s">
        <v>256</v>
      </c>
      <c r="B29" s="38" t="s">
        <v>59</v>
      </c>
      <c r="C29" s="295" t="s">
        <v>41</v>
      </c>
      <c r="D29" s="313" t="s">
        <v>60</v>
      </c>
      <c r="E29" s="390" t="s">
        <v>325</v>
      </c>
      <c r="F29" s="71" t="s">
        <v>287</v>
      </c>
      <c r="G29" s="204">
        <v>0</v>
      </c>
      <c r="H29" s="175">
        <v>0.42921578999999999</v>
      </c>
      <c r="I29" s="85" t="s">
        <v>488</v>
      </c>
    </row>
    <row r="30" spans="1:9" ht="114.75" hidden="1" x14ac:dyDescent="0.2">
      <c r="A30" s="312" t="s">
        <v>256</v>
      </c>
      <c r="B30" s="38" t="s">
        <v>59</v>
      </c>
      <c r="C30" s="295" t="s">
        <v>41</v>
      </c>
      <c r="D30" s="313" t="s">
        <v>60</v>
      </c>
      <c r="E30" s="390" t="s">
        <v>325</v>
      </c>
      <c r="F30" s="71" t="s">
        <v>324</v>
      </c>
      <c r="G30" s="175">
        <v>0.69333333333333336</v>
      </c>
      <c r="H30" s="175">
        <v>0.99547397659027592</v>
      </c>
      <c r="I30" s="85" t="s">
        <v>489</v>
      </c>
    </row>
    <row r="31" spans="1:9" ht="64.5" hidden="1" customHeight="1" x14ac:dyDescent="0.2">
      <c r="A31" s="41" t="s">
        <v>237</v>
      </c>
      <c r="B31" s="40" t="s">
        <v>97</v>
      </c>
      <c r="C31" s="131" t="s">
        <v>41</v>
      </c>
      <c r="D31" s="426">
        <v>0.75</v>
      </c>
      <c r="E31" s="405" t="s">
        <v>387</v>
      </c>
      <c r="F31" s="306" t="s">
        <v>401</v>
      </c>
      <c r="G31" s="105">
        <v>1</v>
      </c>
      <c r="H31" s="105">
        <v>0.99698552757499304</v>
      </c>
      <c r="I31" s="125" t="s">
        <v>501</v>
      </c>
    </row>
    <row r="32" spans="1:9" ht="163.5" hidden="1" customHeight="1" x14ac:dyDescent="0.2">
      <c r="A32" s="312" t="s">
        <v>237</v>
      </c>
      <c r="B32" s="40" t="s">
        <v>76</v>
      </c>
      <c r="C32" s="126" t="s">
        <v>41</v>
      </c>
      <c r="D32" s="422" t="s">
        <v>60</v>
      </c>
      <c r="E32" s="301" t="s">
        <v>387</v>
      </c>
      <c r="F32" s="306" t="s">
        <v>470</v>
      </c>
      <c r="G32" s="105">
        <v>1</v>
      </c>
      <c r="H32" s="105">
        <v>0.57435896153846155</v>
      </c>
      <c r="I32" s="128" t="s">
        <v>503</v>
      </c>
    </row>
    <row r="33" spans="1:9" ht="63.75" hidden="1" x14ac:dyDescent="0.2">
      <c r="A33" s="41" t="s">
        <v>237</v>
      </c>
      <c r="B33" s="40" t="s">
        <v>101</v>
      </c>
      <c r="C33" s="131">
        <v>21147</v>
      </c>
      <c r="D33" s="432">
        <v>50000</v>
      </c>
      <c r="E33" s="301" t="s">
        <v>387</v>
      </c>
      <c r="F33" s="306" t="s">
        <v>398</v>
      </c>
      <c r="G33" s="105">
        <v>0.96</v>
      </c>
      <c r="H33" s="105">
        <v>0.53303029090909093</v>
      </c>
      <c r="I33" s="128" t="s">
        <v>504</v>
      </c>
    </row>
    <row r="34" spans="1:9" ht="357" hidden="1" x14ac:dyDescent="0.2">
      <c r="A34" s="41" t="s">
        <v>239</v>
      </c>
      <c r="B34" s="309" t="s">
        <v>81</v>
      </c>
      <c r="C34" s="416" t="s">
        <v>41</v>
      </c>
      <c r="D34" s="425" t="s">
        <v>82</v>
      </c>
      <c r="E34" s="301" t="s">
        <v>387</v>
      </c>
      <c r="F34" s="306" t="s">
        <v>385</v>
      </c>
      <c r="G34" s="105">
        <v>0.83333333333333337</v>
      </c>
      <c r="H34" s="105">
        <v>0.61545856418172873</v>
      </c>
      <c r="I34" s="128" t="s">
        <v>505</v>
      </c>
    </row>
    <row r="35" spans="1:9" ht="127.5" hidden="1" customHeight="1" x14ac:dyDescent="0.2">
      <c r="A35" s="41" t="s">
        <v>239</v>
      </c>
      <c r="B35" s="309" t="s">
        <v>88</v>
      </c>
      <c r="C35" s="309" t="s">
        <v>41</v>
      </c>
      <c r="D35" s="421" t="s">
        <v>90</v>
      </c>
      <c r="E35" s="229" t="s">
        <v>387</v>
      </c>
      <c r="F35" s="64" t="s">
        <v>395</v>
      </c>
      <c r="G35" s="105">
        <v>0</v>
      </c>
      <c r="H35" s="105">
        <v>0</v>
      </c>
      <c r="I35" s="128" t="s">
        <v>506</v>
      </c>
    </row>
    <row r="36" spans="1:9" ht="153" hidden="1" x14ac:dyDescent="0.2">
      <c r="A36" s="97" t="s">
        <v>220</v>
      </c>
      <c r="B36" s="30" t="s">
        <v>131</v>
      </c>
      <c r="C36" s="10" t="s">
        <v>41</v>
      </c>
      <c r="D36" s="244" t="s">
        <v>132</v>
      </c>
      <c r="E36" s="229" t="s">
        <v>387</v>
      </c>
      <c r="F36" s="80" t="s">
        <v>409</v>
      </c>
      <c r="G36" s="105">
        <v>0</v>
      </c>
      <c r="H36" s="105">
        <v>0</v>
      </c>
      <c r="I36" s="486" t="s">
        <v>507</v>
      </c>
    </row>
    <row r="37" spans="1:9" ht="129.75" hidden="1" customHeight="1" thickBot="1" x14ac:dyDescent="0.25">
      <c r="A37" s="315" t="s">
        <v>220</v>
      </c>
      <c r="B37" s="39" t="s">
        <v>125</v>
      </c>
      <c r="C37" s="142">
        <v>7</v>
      </c>
      <c r="D37" s="424">
        <v>7</v>
      </c>
      <c r="E37" s="403" t="s">
        <v>387</v>
      </c>
      <c r="F37" s="92" t="s">
        <v>411</v>
      </c>
      <c r="G37" s="107">
        <v>1</v>
      </c>
      <c r="H37" s="107">
        <v>0.66798674602521546</v>
      </c>
      <c r="I37" s="481" t="s">
        <v>553</v>
      </c>
    </row>
    <row r="38" spans="1:9" s="120" customFormat="1" ht="38.25" hidden="1" x14ac:dyDescent="0.2">
      <c r="A38" s="311" t="s">
        <v>220</v>
      </c>
      <c r="B38" s="411" t="s">
        <v>125</v>
      </c>
      <c r="C38" s="344">
        <v>7</v>
      </c>
      <c r="D38" s="427">
        <v>7</v>
      </c>
      <c r="E38" s="406" t="s">
        <v>387</v>
      </c>
      <c r="F38" s="122" t="s">
        <v>413</v>
      </c>
      <c r="G38" s="105">
        <v>1</v>
      </c>
      <c r="H38" s="144">
        <v>0.99999993333333337</v>
      </c>
      <c r="I38" s="480" t="s">
        <v>583</v>
      </c>
    </row>
    <row r="39" spans="1:9" s="120" customFormat="1" ht="280.5" hidden="1" x14ac:dyDescent="0.2">
      <c r="A39" s="312" t="s">
        <v>220</v>
      </c>
      <c r="B39" s="38" t="s">
        <v>139</v>
      </c>
      <c r="C39" s="11">
        <v>0.15</v>
      </c>
      <c r="D39" s="25" t="s">
        <v>219</v>
      </c>
      <c r="E39" s="329" t="s">
        <v>387</v>
      </c>
      <c r="F39" s="64" t="s">
        <v>416</v>
      </c>
      <c r="G39" s="105">
        <v>1</v>
      </c>
      <c r="H39" s="144">
        <v>0.99555433333333332</v>
      </c>
      <c r="I39" s="488" t="s">
        <v>584</v>
      </c>
    </row>
    <row r="40" spans="1:9" s="120" customFormat="1" ht="280.5" hidden="1" x14ac:dyDescent="0.2">
      <c r="A40" s="312" t="s">
        <v>220</v>
      </c>
      <c r="B40" s="38" t="s">
        <v>139</v>
      </c>
      <c r="C40" s="11">
        <v>0.15</v>
      </c>
      <c r="D40" s="25" t="s">
        <v>219</v>
      </c>
      <c r="E40" s="329" t="s">
        <v>387</v>
      </c>
      <c r="F40" s="64" t="s">
        <v>418</v>
      </c>
      <c r="G40" s="105">
        <v>1</v>
      </c>
      <c r="H40" s="144">
        <v>1</v>
      </c>
      <c r="I40" s="488" t="s">
        <v>584</v>
      </c>
    </row>
    <row r="41" spans="1:9" s="120" customFormat="1" ht="51" hidden="1" x14ac:dyDescent="0.2">
      <c r="A41" s="312" t="s">
        <v>220</v>
      </c>
      <c r="B41" s="30" t="s">
        <v>137</v>
      </c>
      <c r="C41" s="101" t="s">
        <v>41</v>
      </c>
      <c r="D41" s="29">
        <v>0.7</v>
      </c>
      <c r="E41" s="329" t="s">
        <v>387</v>
      </c>
      <c r="F41" s="74" t="s">
        <v>419</v>
      </c>
      <c r="G41" s="397">
        <v>0.33333333333333331</v>
      </c>
      <c r="H41" s="445">
        <v>1</v>
      </c>
      <c r="I41" s="488" t="s">
        <v>508</v>
      </c>
    </row>
    <row r="42" spans="1:9" s="120" customFormat="1" ht="51" hidden="1" x14ac:dyDescent="0.2">
      <c r="A42" s="312" t="s">
        <v>220</v>
      </c>
      <c r="B42" s="30" t="s">
        <v>138</v>
      </c>
      <c r="C42" s="101" t="s">
        <v>41</v>
      </c>
      <c r="D42" s="29">
        <v>0.3</v>
      </c>
      <c r="E42" s="329" t="s">
        <v>387</v>
      </c>
      <c r="F42" s="74" t="s">
        <v>419</v>
      </c>
      <c r="G42" s="397">
        <v>0.33333333333333331</v>
      </c>
      <c r="H42" s="445">
        <v>1</v>
      </c>
      <c r="I42" s="488" t="s">
        <v>508</v>
      </c>
    </row>
    <row r="43" spans="1:9" s="120" customFormat="1" ht="153" hidden="1" x14ac:dyDescent="0.2">
      <c r="A43" s="97" t="s">
        <v>220</v>
      </c>
      <c r="B43" s="30" t="s">
        <v>144</v>
      </c>
      <c r="C43" s="24">
        <v>7.5999999999999998E-2</v>
      </c>
      <c r="D43" s="26" t="s">
        <v>145</v>
      </c>
      <c r="E43" s="327" t="s">
        <v>387</v>
      </c>
      <c r="F43" s="71" t="s">
        <v>423</v>
      </c>
      <c r="G43" s="105">
        <v>1</v>
      </c>
      <c r="H43" s="144">
        <v>0.38562497499999998</v>
      </c>
      <c r="I43" s="486" t="s">
        <v>507</v>
      </c>
    </row>
    <row r="44" spans="1:9" s="120" customFormat="1" ht="38.25" hidden="1" x14ac:dyDescent="0.2">
      <c r="A44" s="97" t="s">
        <v>216</v>
      </c>
      <c r="B44" s="30" t="s">
        <v>127</v>
      </c>
      <c r="C44" s="10">
        <v>1</v>
      </c>
      <c r="D44" s="25">
        <v>15</v>
      </c>
      <c r="E44" s="327" t="s">
        <v>387</v>
      </c>
      <c r="F44" s="71" t="s">
        <v>434</v>
      </c>
      <c r="G44" s="106">
        <v>0</v>
      </c>
      <c r="H44" s="477">
        <v>0</v>
      </c>
      <c r="I44" s="486"/>
    </row>
    <row r="45" spans="1:9" s="120" customFormat="1" ht="25.5" hidden="1" x14ac:dyDescent="0.2">
      <c r="A45" s="41" t="s">
        <v>255</v>
      </c>
      <c r="B45" s="40" t="s">
        <v>62</v>
      </c>
      <c r="C45" s="335" t="s">
        <v>41</v>
      </c>
      <c r="D45" s="26">
        <v>113</v>
      </c>
      <c r="E45" s="37" t="s">
        <v>382</v>
      </c>
      <c r="F45" s="64" t="s">
        <v>379</v>
      </c>
      <c r="G45" s="175">
        <v>0</v>
      </c>
      <c r="H45" s="444">
        <v>0.49448691702615943</v>
      </c>
      <c r="I45" s="79" t="s">
        <v>500</v>
      </c>
    </row>
    <row r="46" spans="1:9" s="120" customFormat="1" ht="102" hidden="1" customHeight="1" x14ac:dyDescent="0.2">
      <c r="A46" s="312" t="s">
        <v>256</v>
      </c>
      <c r="B46" s="38" t="s">
        <v>57</v>
      </c>
      <c r="C46" s="295" t="s">
        <v>41</v>
      </c>
      <c r="D46" s="25">
        <v>20</v>
      </c>
      <c r="E46" s="326" t="s">
        <v>317</v>
      </c>
      <c r="F46" s="64" t="s">
        <v>281</v>
      </c>
      <c r="G46" s="175">
        <v>0.1075</v>
      </c>
      <c r="H46" s="444">
        <v>1</v>
      </c>
      <c r="I46" s="79" t="s">
        <v>486</v>
      </c>
    </row>
    <row r="47" spans="1:9" s="120" customFormat="1" ht="25.5" hidden="1" x14ac:dyDescent="0.2">
      <c r="A47" s="312" t="s">
        <v>256</v>
      </c>
      <c r="B47" s="38" t="s">
        <v>57</v>
      </c>
      <c r="C47" s="295" t="s">
        <v>41</v>
      </c>
      <c r="D47" s="25">
        <v>20</v>
      </c>
      <c r="E47" s="326" t="s">
        <v>317</v>
      </c>
      <c r="F47" s="64" t="s">
        <v>319</v>
      </c>
      <c r="G47" s="175">
        <v>0</v>
      </c>
      <c r="H47" s="444">
        <v>0</v>
      </c>
      <c r="I47" s="72" t="s">
        <v>321</v>
      </c>
    </row>
    <row r="48" spans="1:9" s="120" customFormat="1" ht="263.25" hidden="1" customHeight="1" x14ac:dyDescent="0.2">
      <c r="A48" s="312" t="s">
        <v>256</v>
      </c>
      <c r="B48" s="40" t="s">
        <v>42</v>
      </c>
      <c r="C48" s="9">
        <v>12000</v>
      </c>
      <c r="D48" s="26">
        <v>13745</v>
      </c>
      <c r="E48" s="37" t="s">
        <v>308</v>
      </c>
      <c r="F48" s="74" t="s">
        <v>278</v>
      </c>
      <c r="G48" s="175">
        <v>0.78800000000000003</v>
      </c>
      <c r="H48" s="444">
        <v>0.90215736885823661</v>
      </c>
      <c r="I48" s="79" t="s">
        <v>484</v>
      </c>
    </row>
    <row r="49" spans="1:9" s="120" customFormat="1" ht="165.75" hidden="1" x14ac:dyDescent="0.2">
      <c r="A49" s="312" t="s">
        <v>256</v>
      </c>
      <c r="B49" s="40" t="s">
        <v>43</v>
      </c>
      <c r="C49" s="9" t="s">
        <v>44</v>
      </c>
      <c r="D49" s="25" t="s">
        <v>45</v>
      </c>
      <c r="E49" s="37" t="s">
        <v>308</v>
      </c>
      <c r="F49" s="80" t="s">
        <v>311</v>
      </c>
      <c r="G49" s="175">
        <v>1</v>
      </c>
      <c r="H49" s="444">
        <v>0.90798291087041427</v>
      </c>
      <c r="I49" s="79" t="s">
        <v>485</v>
      </c>
    </row>
    <row r="50" spans="1:9" s="120" customFormat="1" ht="25.5" hidden="1" x14ac:dyDescent="0.2">
      <c r="A50" s="312" t="s">
        <v>256</v>
      </c>
      <c r="B50" s="40" t="s">
        <v>46</v>
      </c>
      <c r="C50" s="11" t="s">
        <v>47</v>
      </c>
      <c r="D50" s="337" t="s">
        <v>48</v>
      </c>
      <c r="E50" s="37" t="s">
        <v>308</v>
      </c>
      <c r="F50" s="80" t="s">
        <v>314</v>
      </c>
      <c r="G50" s="175"/>
      <c r="H50" s="444"/>
      <c r="I50" s="79" t="s">
        <v>612</v>
      </c>
    </row>
    <row r="51" spans="1:9" s="120" customFormat="1" ht="38.25" hidden="1" x14ac:dyDescent="0.2">
      <c r="A51" s="312" t="s">
        <v>255</v>
      </c>
      <c r="B51" s="38" t="s">
        <v>54</v>
      </c>
      <c r="C51" s="296">
        <v>1</v>
      </c>
      <c r="D51" s="29">
        <v>1</v>
      </c>
      <c r="E51" s="330" t="s">
        <v>308</v>
      </c>
      <c r="F51" s="71" t="s">
        <v>340</v>
      </c>
      <c r="G51" s="175">
        <v>0.76500000000000001</v>
      </c>
      <c r="H51" s="444"/>
      <c r="I51" s="79" t="s">
        <v>494</v>
      </c>
    </row>
    <row r="52" spans="1:9" s="120" customFormat="1" ht="89.25" hidden="1" x14ac:dyDescent="0.2">
      <c r="A52" s="312" t="s">
        <v>255</v>
      </c>
      <c r="B52" s="38" t="s">
        <v>54</v>
      </c>
      <c r="C52" s="296">
        <v>1</v>
      </c>
      <c r="D52" s="29">
        <v>1</v>
      </c>
      <c r="E52" s="330" t="s">
        <v>308</v>
      </c>
      <c r="F52" s="71" t="s">
        <v>290</v>
      </c>
      <c r="G52" s="175">
        <v>0.36</v>
      </c>
      <c r="H52" s="444">
        <v>1</v>
      </c>
      <c r="I52" s="79" t="s">
        <v>495</v>
      </c>
    </row>
    <row r="53" spans="1:9" s="120" customFormat="1" ht="341.25" hidden="1" customHeight="1" x14ac:dyDescent="0.2">
      <c r="A53" s="312" t="s">
        <v>255</v>
      </c>
      <c r="B53" s="38" t="s">
        <v>54</v>
      </c>
      <c r="C53" s="296">
        <v>1</v>
      </c>
      <c r="D53" s="29">
        <v>1</v>
      </c>
      <c r="E53" s="330" t="s">
        <v>308</v>
      </c>
      <c r="F53" s="88" t="s">
        <v>292</v>
      </c>
      <c r="G53" s="178">
        <v>1.02</v>
      </c>
      <c r="H53" s="444"/>
      <c r="I53" s="79" t="s">
        <v>496</v>
      </c>
    </row>
    <row r="54" spans="1:9" s="120" customFormat="1" ht="174.75" hidden="1" customHeight="1" x14ac:dyDescent="0.2">
      <c r="A54" s="312" t="s">
        <v>255</v>
      </c>
      <c r="B54" s="38" t="s">
        <v>54</v>
      </c>
      <c r="C54" s="296">
        <v>1</v>
      </c>
      <c r="D54" s="29">
        <v>1</v>
      </c>
      <c r="E54" s="330" t="s">
        <v>308</v>
      </c>
      <c r="F54" s="88" t="s">
        <v>332</v>
      </c>
      <c r="G54" s="175">
        <v>1</v>
      </c>
      <c r="H54" s="444"/>
      <c r="I54" s="79" t="s">
        <v>596</v>
      </c>
    </row>
    <row r="55" spans="1:9" s="120" customFormat="1" ht="402" hidden="1" customHeight="1" x14ac:dyDescent="0.2">
      <c r="A55" s="312" t="s">
        <v>255</v>
      </c>
      <c r="B55" s="38" t="s">
        <v>54</v>
      </c>
      <c r="C55" s="296">
        <v>1</v>
      </c>
      <c r="D55" s="29">
        <v>1</v>
      </c>
      <c r="E55" s="330" t="s">
        <v>308</v>
      </c>
      <c r="F55" s="88" t="s">
        <v>294</v>
      </c>
      <c r="G55" s="175">
        <v>0.74</v>
      </c>
      <c r="H55" s="444"/>
      <c r="I55" s="79" t="s">
        <v>594</v>
      </c>
    </row>
    <row r="56" spans="1:9" s="120" customFormat="1" ht="38.25" hidden="1" x14ac:dyDescent="0.2">
      <c r="A56" s="312" t="s">
        <v>255</v>
      </c>
      <c r="B56" s="38" t="s">
        <v>53</v>
      </c>
      <c r="C56" s="12">
        <v>48</v>
      </c>
      <c r="D56" s="26">
        <v>54</v>
      </c>
      <c r="E56" s="331" t="s">
        <v>308</v>
      </c>
      <c r="F56" s="71" t="s">
        <v>346</v>
      </c>
      <c r="G56" s="464"/>
      <c r="H56" s="444"/>
      <c r="I56" s="72" t="s">
        <v>597</v>
      </c>
    </row>
    <row r="57" spans="1:9" s="120" customFormat="1" ht="38.25" hidden="1" x14ac:dyDescent="0.2">
      <c r="A57" s="312" t="s">
        <v>255</v>
      </c>
      <c r="B57" s="38" t="s">
        <v>53</v>
      </c>
      <c r="C57" s="12">
        <v>48</v>
      </c>
      <c r="D57" s="26">
        <v>54</v>
      </c>
      <c r="E57" s="331" t="s">
        <v>308</v>
      </c>
      <c r="F57" s="71" t="s">
        <v>347</v>
      </c>
      <c r="G57" s="464"/>
      <c r="H57" s="446"/>
      <c r="I57" s="72" t="s">
        <v>608</v>
      </c>
    </row>
    <row r="58" spans="1:9" s="120" customFormat="1" ht="38.25" hidden="1" x14ac:dyDescent="0.2">
      <c r="A58" s="97" t="s">
        <v>216</v>
      </c>
      <c r="B58" s="30" t="s">
        <v>170</v>
      </c>
      <c r="C58" s="101" t="s">
        <v>41</v>
      </c>
      <c r="D58" s="26" t="s">
        <v>124</v>
      </c>
      <c r="E58" s="330" t="s">
        <v>308</v>
      </c>
      <c r="F58" s="438" t="s">
        <v>337</v>
      </c>
      <c r="G58" s="106"/>
      <c r="H58" s="477"/>
      <c r="I58" s="486"/>
    </row>
    <row r="59" spans="1:9" s="120" customFormat="1" ht="165.75" hidden="1" x14ac:dyDescent="0.2">
      <c r="A59" s="312" t="s">
        <v>255</v>
      </c>
      <c r="B59" s="40" t="s">
        <v>50</v>
      </c>
      <c r="C59" s="8" t="s">
        <v>41</v>
      </c>
      <c r="D59" s="26" t="s">
        <v>51</v>
      </c>
      <c r="E59" s="331" t="s">
        <v>528</v>
      </c>
      <c r="F59" s="441" t="s">
        <v>343</v>
      </c>
      <c r="G59" s="175">
        <v>1</v>
      </c>
      <c r="H59" s="444"/>
      <c r="I59" s="79" t="s">
        <v>497</v>
      </c>
    </row>
    <row r="60" spans="1:9" s="120" customFormat="1" ht="26.25" hidden="1" thickBot="1" x14ac:dyDescent="0.25">
      <c r="A60" s="315" t="s">
        <v>255</v>
      </c>
      <c r="B60" s="33" t="s">
        <v>52</v>
      </c>
      <c r="C60" s="418" t="s">
        <v>41</v>
      </c>
      <c r="D60" s="433">
        <v>0.7</v>
      </c>
      <c r="E60" s="331" t="s">
        <v>528</v>
      </c>
      <c r="F60" s="333" t="s">
        <v>442</v>
      </c>
      <c r="G60" s="474"/>
      <c r="H60" s="447"/>
      <c r="I60" s="497" t="s">
        <v>597</v>
      </c>
    </row>
    <row r="61" spans="1:9" s="99" customFormat="1" ht="399.75" hidden="1" customHeight="1" x14ac:dyDescent="0.2">
      <c r="A61" s="311" t="s">
        <v>255</v>
      </c>
      <c r="B61" s="411" t="s">
        <v>66</v>
      </c>
      <c r="C61" s="415">
        <v>19525</v>
      </c>
      <c r="D61" s="346">
        <v>27335</v>
      </c>
      <c r="E61" s="395" t="s">
        <v>356</v>
      </c>
      <c r="F61" s="440" t="s">
        <v>353</v>
      </c>
      <c r="G61" s="473">
        <v>1.375</v>
      </c>
      <c r="H61" s="479">
        <v>0.36395062962962965</v>
      </c>
      <c r="I61" s="492" t="s">
        <v>498</v>
      </c>
    </row>
    <row r="62" spans="1:9" s="99" customFormat="1" ht="25.5" hidden="1" x14ac:dyDescent="0.2">
      <c r="A62" s="312" t="s">
        <v>255</v>
      </c>
      <c r="B62" s="40" t="s">
        <v>67</v>
      </c>
      <c r="C62" s="12" t="s">
        <v>41</v>
      </c>
      <c r="D62" s="26" t="s">
        <v>68</v>
      </c>
      <c r="E62" s="274" t="s">
        <v>356</v>
      </c>
      <c r="F62" s="80" t="s">
        <v>358</v>
      </c>
      <c r="G62" s="469"/>
      <c r="H62" s="475"/>
      <c r="I62" s="494" t="s">
        <v>609</v>
      </c>
    </row>
    <row r="63" spans="1:9" s="99" customFormat="1" ht="63.75" hidden="1" x14ac:dyDescent="0.2">
      <c r="A63" s="312" t="s">
        <v>256</v>
      </c>
      <c r="B63" s="40" t="s">
        <v>38</v>
      </c>
      <c r="C63" s="334"/>
      <c r="D63" s="336">
        <v>1</v>
      </c>
      <c r="E63" s="271" t="s">
        <v>302</v>
      </c>
      <c r="F63" s="71" t="s">
        <v>272</v>
      </c>
      <c r="G63" s="469">
        <v>1</v>
      </c>
      <c r="H63" s="475">
        <v>0.54728983156326838</v>
      </c>
      <c r="I63" s="490" t="s">
        <v>481</v>
      </c>
    </row>
    <row r="64" spans="1:9" s="99" customFormat="1" ht="89.25" hidden="1" x14ac:dyDescent="0.2">
      <c r="A64" s="312" t="s">
        <v>256</v>
      </c>
      <c r="B64" s="40" t="s">
        <v>39</v>
      </c>
      <c r="C64" s="28">
        <v>0.82289999999999996</v>
      </c>
      <c r="D64" s="336">
        <v>1</v>
      </c>
      <c r="E64" s="271" t="s">
        <v>302</v>
      </c>
      <c r="F64" s="64" t="s">
        <v>275</v>
      </c>
      <c r="G64" s="471">
        <v>8.472666666666667</v>
      </c>
      <c r="H64" s="476">
        <v>0</v>
      </c>
      <c r="I64" s="485" t="s">
        <v>482</v>
      </c>
    </row>
    <row r="65" spans="1:9" s="99" customFormat="1" ht="89.25" hidden="1" x14ac:dyDescent="0.2">
      <c r="A65" s="312" t="s">
        <v>256</v>
      </c>
      <c r="B65" s="40" t="s">
        <v>40</v>
      </c>
      <c r="C65" s="8" t="s">
        <v>41</v>
      </c>
      <c r="D65" s="26">
        <v>12</v>
      </c>
      <c r="E65" s="229" t="s">
        <v>307</v>
      </c>
      <c r="F65" s="71" t="s">
        <v>305</v>
      </c>
      <c r="G65" s="469">
        <v>0.83333333333333337</v>
      </c>
      <c r="H65" s="475">
        <v>0.81016664999999999</v>
      </c>
      <c r="I65" s="489" t="s">
        <v>483</v>
      </c>
    </row>
    <row r="66" spans="1:9" s="99" customFormat="1" ht="342" hidden="1" customHeight="1" x14ac:dyDescent="0.2">
      <c r="A66" s="312" t="s">
        <v>237</v>
      </c>
      <c r="B66" s="40" t="s">
        <v>100</v>
      </c>
      <c r="C66" s="126" t="s">
        <v>41</v>
      </c>
      <c r="D66" s="154" t="s">
        <v>75</v>
      </c>
      <c r="E66" s="229" t="s">
        <v>393</v>
      </c>
      <c r="F66" s="64" t="s">
        <v>390</v>
      </c>
      <c r="G66" s="212">
        <v>1</v>
      </c>
      <c r="H66" s="213">
        <v>0.90877567471414999</v>
      </c>
      <c r="I66" s="495" t="s">
        <v>502</v>
      </c>
    </row>
    <row r="67" spans="1:9" s="99" customFormat="1" ht="370.5" hidden="1" customHeight="1" x14ac:dyDescent="0.2">
      <c r="A67" s="409" t="s">
        <v>220</v>
      </c>
      <c r="B67" s="410" t="s">
        <v>136</v>
      </c>
      <c r="C67" s="302" t="s">
        <v>565</v>
      </c>
      <c r="D67" s="308" t="s">
        <v>566</v>
      </c>
      <c r="E67" s="307" t="s">
        <v>393</v>
      </c>
      <c r="F67" s="64" t="s">
        <v>425</v>
      </c>
      <c r="G67" s="210">
        <v>1.0714285714285714</v>
      </c>
      <c r="H67" s="213">
        <v>1</v>
      </c>
      <c r="I67" s="163" t="s">
        <v>509</v>
      </c>
    </row>
    <row r="68" spans="1:9" s="99" customFormat="1" ht="175.5" hidden="1" customHeight="1" x14ac:dyDescent="0.2">
      <c r="A68" s="409" t="s">
        <v>220</v>
      </c>
      <c r="B68" s="410" t="s">
        <v>111</v>
      </c>
      <c r="C68" s="413" t="s">
        <v>41</v>
      </c>
      <c r="D68" s="428">
        <v>0.6</v>
      </c>
      <c r="E68" s="307" t="s">
        <v>393</v>
      </c>
      <c r="F68" s="64" t="s">
        <v>428</v>
      </c>
      <c r="G68" s="210">
        <v>1</v>
      </c>
      <c r="H68" s="211">
        <v>0.4076772176542644</v>
      </c>
      <c r="I68" s="110" t="s">
        <v>585</v>
      </c>
    </row>
    <row r="69" spans="1:9" s="99" customFormat="1" ht="225.75" hidden="1" customHeight="1" x14ac:dyDescent="0.2">
      <c r="A69" s="314" t="s">
        <v>220</v>
      </c>
      <c r="B69" s="410" t="s">
        <v>146</v>
      </c>
      <c r="C69" s="302" t="s">
        <v>41</v>
      </c>
      <c r="D69" s="428" t="s">
        <v>147</v>
      </c>
      <c r="E69" s="392" t="s">
        <v>393</v>
      </c>
      <c r="F69" s="74" t="s">
        <v>429</v>
      </c>
      <c r="G69" s="210">
        <v>1</v>
      </c>
      <c r="H69" s="211">
        <v>0.30382987803051004</v>
      </c>
      <c r="I69" s="465" t="s">
        <v>586</v>
      </c>
    </row>
    <row r="70" spans="1:9" s="99" customFormat="1" ht="225" hidden="1" customHeight="1" x14ac:dyDescent="0.2">
      <c r="A70" s="314" t="s">
        <v>220</v>
      </c>
      <c r="B70" s="410" t="s">
        <v>157</v>
      </c>
      <c r="C70" s="417">
        <v>2.2000000000000001E-3</v>
      </c>
      <c r="D70" s="431" t="s">
        <v>148</v>
      </c>
      <c r="E70" s="392" t="s">
        <v>393</v>
      </c>
      <c r="F70" s="74" t="s">
        <v>429</v>
      </c>
      <c r="G70" s="210">
        <v>1</v>
      </c>
      <c r="H70" s="211">
        <v>0.30382987803051004</v>
      </c>
      <c r="I70" s="465" t="s">
        <v>586</v>
      </c>
    </row>
    <row r="71" spans="1:9" s="99" customFormat="1" ht="226.5" hidden="1" customHeight="1" x14ac:dyDescent="0.2">
      <c r="A71" s="312" t="s">
        <v>220</v>
      </c>
      <c r="B71" s="30" t="s">
        <v>158</v>
      </c>
      <c r="C71" s="102">
        <v>233</v>
      </c>
      <c r="D71" s="26" t="s">
        <v>159</v>
      </c>
      <c r="E71" s="392" t="s">
        <v>393</v>
      </c>
      <c r="F71" s="396" t="s">
        <v>429</v>
      </c>
      <c r="G71" s="468">
        <v>1</v>
      </c>
      <c r="H71" s="106">
        <v>0.30382987803051004</v>
      </c>
      <c r="I71" s="465" t="s">
        <v>586</v>
      </c>
    </row>
    <row r="72" spans="1:9" s="99" customFormat="1" ht="225" hidden="1" customHeight="1" x14ac:dyDescent="0.2">
      <c r="A72" s="312" t="s">
        <v>220</v>
      </c>
      <c r="B72" s="30" t="s">
        <v>149</v>
      </c>
      <c r="C72" s="7" t="s">
        <v>150</v>
      </c>
      <c r="D72" s="25" t="s">
        <v>257</v>
      </c>
      <c r="E72" s="392" t="s">
        <v>393</v>
      </c>
      <c r="F72" s="396" t="s">
        <v>429</v>
      </c>
      <c r="G72" s="468">
        <v>1</v>
      </c>
      <c r="H72" s="106">
        <v>0.30382987803051004</v>
      </c>
      <c r="I72" s="465" t="s">
        <v>586</v>
      </c>
    </row>
    <row r="73" spans="1:9" s="99" customFormat="1" ht="228" hidden="1" customHeight="1" x14ac:dyDescent="0.2">
      <c r="A73" s="312" t="s">
        <v>220</v>
      </c>
      <c r="B73" s="30" t="s">
        <v>160</v>
      </c>
      <c r="C73" s="102">
        <v>1104</v>
      </c>
      <c r="D73" s="26" t="s">
        <v>161</v>
      </c>
      <c r="E73" s="404" t="s">
        <v>393</v>
      </c>
      <c r="F73" s="74" t="s">
        <v>429</v>
      </c>
      <c r="G73" s="210">
        <v>1</v>
      </c>
      <c r="H73" s="211">
        <v>0.30382987803051004</v>
      </c>
      <c r="I73" s="482" t="s">
        <v>586</v>
      </c>
    </row>
    <row r="74" spans="1:9" s="99" customFormat="1" ht="225.75" hidden="1" customHeight="1" x14ac:dyDescent="0.2">
      <c r="A74" s="312" t="s">
        <v>220</v>
      </c>
      <c r="B74" s="30" t="s">
        <v>151</v>
      </c>
      <c r="C74" s="101">
        <v>2.1000000000000001E-2</v>
      </c>
      <c r="D74" s="26" t="s">
        <v>152</v>
      </c>
      <c r="E74" s="404" t="s">
        <v>393</v>
      </c>
      <c r="F74" s="74" t="s">
        <v>429</v>
      </c>
      <c r="G74" s="210">
        <v>1</v>
      </c>
      <c r="H74" s="211">
        <v>0.30382987803051004</v>
      </c>
      <c r="I74" s="482" t="s">
        <v>586</v>
      </c>
    </row>
    <row r="75" spans="1:9" s="99" customFormat="1" ht="227.25" hidden="1" customHeight="1" x14ac:dyDescent="0.2">
      <c r="A75" s="312" t="s">
        <v>220</v>
      </c>
      <c r="B75" s="30" t="s">
        <v>153</v>
      </c>
      <c r="C75" s="7">
        <v>0.28199999999999997</v>
      </c>
      <c r="D75" s="26" t="s">
        <v>154</v>
      </c>
      <c r="E75" s="404" t="s">
        <v>393</v>
      </c>
      <c r="F75" s="74" t="s">
        <v>429</v>
      </c>
      <c r="G75" s="210">
        <v>1</v>
      </c>
      <c r="H75" s="211">
        <v>0.30382987803051004</v>
      </c>
      <c r="I75" s="482" t="s">
        <v>586</v>
      </c>
    </row>
    <row r="76" spans="1:9" s="99" customFormat="1" ht="51" hidden="1" x14ac:dyDescent="0.2">
      <c r="A76" s="312" t="s">
        <v>216</v>
      </c>
      <c r="B76" s="30" t="s">
        <v>194</v>
      </c>
      <c r="C76" s="10" t="s">
        <v>41</v>
      </c>
      <c r="D76" s="26" t="s">
        <v>195</v>
      </c>
      <c r="E76" s="404" t="s">
        <v>393</v>
      </c>
      <c r="F76" s="71" t="s">
        <v>439</v>
      </c>
      <c r="G76" s="210">
        <v>2</v>
      </c>
      <c r="H76" s="211">
        <v>0.5229755670474312</v>
      </c>
      <c r="I76" s="110" t="s">
        <v>510</v>
      </c>
    </row>
    <row r="77" spans="1:9" s="99" customFormat="1" ht="164.25" hidden="1" customHeight="1" x14ac:dyDescent="0.2">
      <c r="A77" s="312" t="s">
        <v>216</v>
      </c>
      <c r="B77" s="30" t="s">
        <v>165</v>
      </c>
      <c r="C77" s="10" t="s">
        <v>41</v>
      </c>
      <c r="D77" s="26" t="s">
        <v>166</v>
      </c>
      <c r="E77" s="404" t="s">
        <v>393</v>
      </c>
      <c r="F77" s="74" t="s">
        <v>662</v>
      </c>
      <c r="G77" s="210">
        <v>1</v>
      </c>
      <c r="H77" s="211">
        <v>0.62222219999999995</v>
      </c>
      <c r="I77" s="483" t="s">
        <v>511</v>
      </c>
    </row>
    <row r="78" spans="1:9" s="99" customFormat="1" ht="164.25" hidden="1" customHeight="1" x14ac:dyDescent="0.2">
      <c r="A78" s="312" t="s">
        <v>216</v>
      </c>
      <c r="B78" s="30" t="s">
        <v>196</v>
      </c>
      <c r="C78" s="10">
        <v>4.03</v>
      </c>
      <c r="D78" s="25" t="s">
        <v>197</v>
      </c>
      <c r="E78" s="404" t="s">
        <v>393</v>
      </c>
      <c r="F78" s="74" t="s">
        <v>662</v>
      </c>
      <c r="G78" s="210">
        <v>1</v>
      </c>
      <c r="H78" s="211">
        <v>0.62222219999999995</v>
      </c>
      <c r="I78" s="483" t="s">
        <v>511</v>
      </c>
    </row>
    <row r="79" spans="1:9" s="99" customFormat="1" ht="178.5" hidden="1" x14ac:dyDescent="0.2">
      <c r="A79" s="312" t="s">
        <v>215</v>
      </c>
      <c r="B79" s="30" t="s">
        <v>198</v>
      </c>
      <c r="C79" s="10">
        <v>0</v>
      </c>
      <c r="D79" s="25">
        <v>2</v>
      </c>
      <c r="E79" s="392" t="s">
        <v>393</v>
      </c>
      <c r="F79" s="396" t="s">
        <v>436</v>
      </c>
      <c r="G79" s="468">
        <v>1</v>
      </c>
      <c r="H79" s="106">
        <v>0.63368421052631574</v>
      </c>
      <c r="I79" s="465" t="s">
        <v>512</v>
      </c>
    </row>
    <row r="80" spans="1:9" s="99" customFormat="1" ht="178.5" hidden="1" x14ac:dyDescent="0.2">
      <c r="A80" s="312" t="s">
        <v>215</v>
      </c>
      <c r="B80" s="30" t="s">
        <v>200</v>
      </c>
      <c r="C80" s="10">
        <v>0</v>
      </c>
      <c r="D80" s="25">
        <v>10</v>
      </c>
      <c r="E80" s="392" t="s">
        <v>393</v>
      </c>
      <c r="F80" s="396" t="s">
        <v>436</v>
      </c>
      <c r="G80" s="468">
        <v>1</v>
      </c>
      <c r="H80" s="106">
        <v>0.63368421052631574</v>
      </c>
      <c r="I80" s="465" t="s">
        <v>512</v>
      </c>
    </row>
    <row r="81" spans="1:9" s="99" customFormat="1" ht="178.5" hidden="1" x14ac:dyDescent="0.2">
      <c r="A81" s="312" t="s">
        <v>215</v>
      </c>
      <c r="B81" s="30" t="s">
        <v>201</v>
      </c>
      <c r="C81" s="10">
        <v>2</v>
      </c>
      <c r="D81" s="25">
        <v>20</v>
      </c>
      <c r="E81" s="392" t="s">
        <v>393</v>
      </c>
      <c r="F81" s="396" t="s">
        <v>436</v>
      </c>
      <c r="G81" s="468">
        <v>1</v>
      </c>
      <c r="H81" s="106">
        <v>0.63368421052631574</v>
      </c>
      <c r="I81" s="465" t="s">
        <v>512</v>
      </c>
    </row>
    <row r="82" spans="1:9" s="99" customFormat="1" ht="102" x14ac:dyDescent="0.2">
      <c r="A82" s="312" t="s">
        <v>256</v>
      </c>
      <c r="B82" s="38" t="s">
        <v>63</v>
      </c>
      <c r="C82" s="14" t="s">
        <v>41</v>
      </c>
      <c r="D82" s="337" t="s">
        <v>48</v>
      </c>
      <c r="E82" s="392" t="s">
        <v>330</v>
      </c>
      <c r="F82" s="306" t="s">
        <v>363</v>
      </c>
      <c r="G82" s="470">
        <v>1</v>
      </c>
      <c r="H82" s="175">
        <v>0.24133333333333334</v>
      </c>
      <c r="I82" s="354" t="s">
        <v>490</v>
      </c>
    </row>
    <row r="83" spans="1:9" s="99" customFormat="1" ht="102" x14ac:dyDescent="0.2">
      <c r="A83" s="312" t="s">
        <v>256</v>
      </c>
      <c r="B83" s="38" t="s">
        <v>63</v>
      </c>
      <c r="C83" s="14" t="s">
        <v>41</v>
      </c>
      <c r="D83" s="337" t="s">
        <v>48</v>
      </c>
      <c r="E83" s="392" t="s">
        <v>330</v>
      </c>
      <c r="F83" s="306" t="s">
        <v>367</v>
      </c>
      <c r="G83" s="470">
        <v>0</v>
      </c>
      <c r="H83" s="175">
        <v>0.25911106666666667</v>
      </c>
      <c r="I83" s="354" t="s">
        <v>491</v>
      </c>
    </row>
    <row r="84" spans="1:9" s="99" customFormat="1" ht="289.5" customHeight="1" x14ac:dyDescent="0.2">
      <c r="A84" s="312" t="s">
        <v>256</v>
      </c>
      <c r="B84" s="38" t="s">
        <v>63</v>
      </c>
      <c r="C84" s="14" t="s">
        <v>41</v>
      </c>
      <c r="D84" s="337" t="s">
        <v>48</v>
      </c>
      <c r="E84" s="392" t="s">
        <v>330</v>
      </c>
      <c r="F84" s="306" t="s">
        <v>371</v>
      </c>
      <c r="G84" s="470">
        <v>1</v>
      </c>
      <c r="H84" s="175">
        <v>0.2872296959360261</v>
      </c>
      <c r="I84" s="354" t="s">
        <v>492</v>
      </c>
    </row>
    <row r="85" spans="1:9" s="99" customFormat="1" ht="105.75" customHeight="1" x14ac:dyDescent="0.2">
      <c r="A85" s="312" t="s">
        <v>256</v>
      </c>
      <c r="B85" s="38" t="s">
        <v>63</v>
      </c>
      <c r="C85" s="14" t="s">
        <v>41</v>
      </c>
      <c r="D85" s="337" t="s">
        <v>48</v>
      </c>
      <c r="E85" s="392" t="s">
        <v>330</v>
      </c>
      <c r="F85" s="306" t="s">
        <v>376</v>
      </c>
      <c r="G85" s="470">
        <v>1</v>
      </c>
      <c r="H85" s="175">
        <v>0.31707227810334893</v>
      </c>
      <c r="I85" s="354" t="s">
        <v>493</v>
      </c>
    </row>
    <row r="86" spans="1:9" s="99" customFormat="1" ht="25.5" x14ac:dyDescent="0.2">
      <c r="A86" s="41" t="s">
        <v>256</v>
      </c>
      <c r="B86" s="40" t="s">
        <v>71</v>
      </c>
      <c r="C86" s="12" t="s">
        <v>41</v>
      </c>
      <c r="D86" s="26" t="s">
        <v>69</v>
      </c>
      <c r="E86" s="301" t="s">
        <v>330</v>
      </c>
      <c r="F86" s="250" t="s">
        <v>328</v>
      </c>
      <c r="G86" s="469">
        <v>0.5</v>
      </c>
      <c r="H86" s="475">
        <v>0.72970033999999995</v>
      </c>
      <c r="I86" s="84"/>
    </row>
    <row r="87" spans="1:9" s="99" customFormat="1" ht="51" x14ac:dyDescent="0.2">
      <c r="A87" s="312" t="s">
        <v>255</v>
      </c>
      <c r="B87" s="38" t="s">
        <v>66</v>
      </c>
      <c r="C87" s="9">
        <v>19525</v>
      </c>
      <c r="D87" s="26">
        <v>27335</v>
      </c>
      <c r="E87" s="402" t="s">
        <v>330</v>
      </c>
      <c r="F87" s="306" t="s">
        <v>374</v>
      </c>
      <c r="G87" s="469">
        <v>0</v>
      </c>
      <c r="H87" s="475">
        <v>0.14461538461538462</v>
      </c>
      <c r="I87" s="84" t="s">
        <v>499</v>
      </c>
    </row>
    <row r="88" spans="1:9" s="99" customFormat="1" ht="51" hidden="1" x14ac:dyDescent="0.2">
      <c r="A88" s="41" t="s">
        <v>256</v>
      </c>
      <c r="B88" s="40" t="s">
        <v>61</v>
      </c>
      <c r="C88" s="14" t="s">
        <v>41</v>
      </c>
      <c r="D88" s="29" t="s">
        <v>60</v>
      </c>
      <c r="E88" s="390" t="s">
        <v>524</v>
      </c>
      <c r="F88" s="250" t="s">
        <v>524</v>
      </c>
      <c r="G88" s="469"/>
      <c r="H88" s="475"/>
      <c r="I88" s="391"/>
    </row>
    <row r="89" spans="1:9" s="99" customFormat="1" ht="25.5" hidden="1" x14ac:dyDescent="0.2">
      <c r="A89" s="312" t="s">
        <v>220</v>
      </c>
      <c r="B89" s="30" t="s">
        <v>108</v>
      </c>
      <c r="C89" s="28" t="s">
        <v>109</v>
      </c>
      <c r="D89" s="25" t="s">
        <v>107</v>
      </c>
      <c r="E89" s="307" t="s">
        <v>527</v>
      </c>
      <c r="F89" s="306" t="s">
        <v>527</v>
      </c>
      <c r="G89" s="210"/>
      <c r="H89" s="211"/>
      <c r="I89" s="163"/>
    </row>
    <row r="90" spans="1:9" s="99" customFormat="1" ht="25.5" hidden="1" customHeight="1" x14ac:dyDescent="0.2">
      <c r="A90" s="312" t="s">
        <v>220</v>
      </c>
      <c r="B90" s="30" t="s">
        <v>110</v>
      </c>
      <c r="C90" s="24">
        <v>1.0999999999999999E-2</v>
      </c>
      <c r="D90" s="26" t="e">
        <f xml:space="preserve"> o &gt;10%</f>
        <v>#NAME?</v>
      </c>
      <c r="E90" s="307" t="s">
        <v>527</v>
      </c>
      <c r="F90" s="306" t="s">
        <v>527</v>
      </c>
      <c r="G90" s="210"/>
      <c r="H90" s="211"/>
      <c r="I90" s="163"/>
    </row>
    <row r="91" spans="1:9" s="99" customFormat="1" ht="25.5" hidden="1" customHeight="1" x14ac:dyDescent="0.2">
      <c r="A91" s="41" t="s">
        <v>238</v>
      </c>
      <c r="B91" s="40" t="s">
        <v>235</v>
      </c>
      <c r="C91" s="134">
        <v>52453</v>
      </c>
      <c r="D91" s="154" t="s">
        <v>92</v>
      </c>
      <c r="E91" s="301" t="s">
        <v>526</v>
      </c>
      <c r="F91" s="306" t="s">
        <v>526</v>
      </c>
      <c r="G91" s="212"/>
      <c r="H91" s="213"/>
      <c r="I91" s="487"/>
    </row>
    <row r="92" spans="1:9" s="99" customFormat="1" ht="25.5" hidden="1" customHeight="1" x14ac:dyDescent="0.2">
      <c r="A92" s="41" t="s">
        <v>238</v>
      </c>
      <c r="B92" s="40" t="s">
        <v>99</v>
      </c>
      <c r="C92" s="126" t="s">
        <v>41</v>
      </c>
      <c r="D92" s="154">
        <v>4</v>
      </c>
      <c r="E92" s="301" t="s">
        <v>525</v>
      </c>
      <c r="F92" s="442" t="s">
        <v>525</v>
      </c>
      <c r="G92" s="212"/>
      <c r="H92" s="213"/>
      <c r="I92" s="487"/>
    </row>
    <row r="93" spans="1:9" s="99" customFormat="1" ht="25.5" hidden="1" customHeight="1" x14ac:dyDescent="0.2">
      <c r="A93" s="312" t="s">
        <v>255</v>
      </c>
      <c r="B93" s="40" t="s">
        <v>55</v>
      </c>
      <c r="C93" s="10" t="s">
        <v>41</v>
      </c>
      <c r="D93" s="430">
        <v>0.7</v>
      </c>
      <c r="E93" s="394" t="s">
        <v>599</v>
      </c>
      <c r="F93" s="250" t="s">
        <v>599</v>
      </c>
      <c r="G93" s="472"/>
      <c r="H93" s="478"/>
      <c r="I93" s="490" t="s">
        <v>599</v>
      </c>
    </row>
    <row r="94" spans="1:9" s="99" customFormat="1" ht="25.5" hidden="1" customHeight="1" x14ac:dyDescent="0.2">
      <c r="A94" s="312" t="s">
        <v>255</v>
      </c>
      <c r="B94" s="40" t="s">
        <v>56</v>
      </c>
      <c r="C94" s="8">
        <v>0.8</v>
      </c>
      <c r="D94" s="29">
        <v>1</v>
      </c>
      <c r="E94" s="394" t="s">
        <v>599</v>
      </c>
      <c r="F94" s="250" t="s">
        <v>599</v>
      </c>
      <c r="G94" s="472"/>
      <c r="H94" s="478"/>
      <c r="I94" s="490" t="s">
        <v>599</v>
      </c>
    </row>
    <row r="95" spans="1:9" s="99" customFormat="1" ht="25.5" hidden="1" x14ac:dyDescent="0.2">
      <c r="A95" s="312" t="s">
        <v>256</v>
      </c>
      <c r="B95" s="40" t="s">
        <v>49</v>
      </c>
      <c r="C95" s="12" t="s">
        <v>41</v>
      </c>
      <c r="D95" s="25">
        <v>12</v>
      </c>
      <c r="E95" s="229" t="s">
        <v>679</v>
      </c>
      <c r="F95" s="80" t="s">
        <v>679</v>
      </c>
      <c r="G95" s="469"/>
      <c r="H95" s="475"/>
      <c r="I95" s="490"/>
    </row>
    <row r="96" spans="1:9" s="99" customFormat="1" ht="38.25" hidden="1" x14ac:dyDescent="0.2">
      <c r="A96" s="41" t="s">
        <v>237</v>
      </c>
      <c r="B96" s="40" t="s">
        <v>73</v>
      </c>
      <c r="C96" s="124" t="s">
        <v>41</v>
      </c>
      <c r="D96" s="153" t="s">
        <v>74</v>
      </c>
      <c r="E96" s="407" t="s">
        <v>530</v>
      </c>
      <c r="F96" s="437" t="s">
        <v>530</v>
      </c>
      <c r="G96" s="210"/>
      <c r="H96" s="213"/>
      <c r="I96" s="498"/>
    </row>
    <row r="97" spans="1:9" s="99" customFormat="1" ht="38.25" hidden="1" x14ac:dyDescent="0.2">
      <c r="A97" s="41" t="s">
        <v>237</v>
      </c>
      <c r="B97" s="40" t="s">
        <v>80</v>
      </c>
      <c r="C97" s="129">
        <v>7.5999999999999998E-2</v>
      </c>
      <c r="D97" s="155">
        <v>0.12</v>
      </c>
      <c r="E97" s="407" t="s">
        <v>530</v>
      </c>
      <c r="F97" s="437" t="s">
        <v>530</v>
      </c>
      <c r="G97" s="212"/>
      <c r="H97" s="213"/>
      <c r="I97" s="487"/>
    </row>
    <row r="98" spans="1:9" s="99" customFormat="1" ht="38.25" hidden="1" x14ac:dyDescent="0.2">
      <c r="A98" s="41" t="s">
        <v>237</v>
      </c>
      <c r="B98" s="40" t="s">
        <v>70</v>
      </c>
      <c r="C98" s="130">
        <v>0.3</v>
      </c>
      <c r="D98" s="154" t="s">
        <v>253</v>
      </c>
      <c r="E98" s="407" t="s">
        <v>530</v>
      </c>
      <c r="F98" s="437" t="s">
        <v>530</v>
      </c>
      <c r="G98" s="212"/>
      <c r="H98" s="213"/>
      <c r="I98" s="487"/>
    </row>
    <row r="99" spans="1:9" s="99" customFormat="1" ht="38.25" hidden="1" x14ac:dyDescent="0.2">
      <c r="A99" s="312" t="s">
        <v>239</v>
      </c>
      <c r="B99" s="40" t="s">
        <v>85</v>
      </c>
      <c r="C99" s="126">
        <v>0.121</v>
      </c>
      <c r="D99" s="157" t="s">
        <v>84</v>
      </c>
      <c r="E99" s="407" t="s">
        <v>530</v>
      </c>
      <c r="F99" s="437" t="s">
        <v>530</v>
      </c>
      <c r="G99" s="210"/>
      <c r="H99" s="213"/>
      <c r="I99" s="487"/>
    </row>
    <row r="100" spans="1:9" s="99" customFormat="1" ht="38.25" hidden="1" x14ac:dyDescent="0.2">
      <c r="A100" s="312" t="s">
        <v>239</v>
      </c>
      <c r="B100" s="40" t="s">
        <v>83</v>
      </c>
      <c r="C100" s="132">
        <v>0.16</v>
      </c>
      <c r="D100" s="154" t="s">
        <v>89</v>
      </c>
      <c r="E100" s="228" t="s">
        <v>530</v>
      </c>
      <c r="F100" s="224" t="s">
        <v>530</v>
      </c>
      <c r="G100" s="210"/>
      <c r="H100" s="213"/>
      <c r="I100" s="487"/>
    </row>
    <row r="101" spans="1:9" s="99" customFormat="1" ht="38.25" hidden="1" x14ac:dyDescent="0.2">
      <c r="A101" s="41" t="s">
        <v>239</v>
      </c>
      <c r="B101" s="40" t="s">
        <v>91</v>
      </c>
      <c r="C101" s="133">
        <v>885</v>
      </c>
      <c r="D101" s="80">
        <v>20</v>
      </c>
      <c r="E101" s="228" t="s">
        <v>530</v>
      </c>
      <c r="F101" s="224" t="s">
        <v>530</v>
      </c>
      <c r="G101" s="210"/>
      <c r="H101" s="213"/>
      <c r="I101" s="495"/>
    </row>
    <row r="102" spans="1:9" s="99" customFormat="1" ht="38.25" hidden="1" x14ac:dyDescent="0.2">
      <c r="A102" s="312" t="s">
        <v>220</v>
      </c>
      <c r="B102" s="30" t="s">
        <v>112</v>
      </c>
      <c r="C102" s="7">
        <v>7.7000000000000002E-3</v>
      </c>
      <c r="D102" s="339">
        <v>2.2000000000000002</v>
      </c>
      <c r="E102" s="228" t="s">
        <v>530</v>
      </c>
      <c r="F102" s="224" t="s">
        <v>530</v>
      </c>
      <c r="G102" s="212"/>
      <c r="H102" s="213"/>
      <c r="I102" s="491"/>
    </row>
    <row r="103" spans="1:9" s="99" customFormat="1" ht="38.25" hidden="1" x14ac:dyDescent="0.2">
      <c r="A103" s="312" t="s">
        <v>220</v>
      </c>
      <c r="B103" s="30" t="s">
        <v>114</v>
      </c>
      <c r="C103" s="101">
        <v>0.13900000000000001</v>
      </c>
      <c r="D103" s="26" t="s">
        <v>115</v>
      </c>
      <c r="E103" s="407" t="s">
        <v>530</v>
      </c>
      <c r="F103" s="224" t="s">
        <v>530</v>
      </c>
      <c r="G103" s="210"/>
      <c r="H103" s="211"/>
      <c r="I103" s="493"/>
    </row>
    <row r="104" spans="1:9" s="99" customFormat="1" ht="38.25" hidden="1" x14ac:dyDescent="0.2">
      <c r="A104" s="312" t="s">
        <v>220</v>
      </c>
      <c r="B104" s="30" t="s">
        <v>116</v>
      </c>
      <c r="C104" s="101">
        <v>6.4000000000000001E-2</v>
      </c>
      <c r="D104" s="26" t="s">
        <v>117</v>
      </c>
      <c r="E104" s="407" t="s">
        <v>530</v>
      </c>
      <c r="F104" s="437" t="s">
        <v>530</v>
      </c>
      <c r="G104" s="467"/>
      <c r="H104" s="105"/>
      <c r="I104" s="496"/>
    </row>
    <row r="105" spans="1:9" s="99" customFormat="1" ht="38.25" hidden="1" x14ac:dyDescent="0.2">
      <c r="A105" s="312" t="s">
        <v>220</v>
      </c>
      <c r="B105" s="30" t="s">
        <v>118</v>
      </c>
      <c r="C105" s="101">
        <v>0.21299999999999999</v>
      </c>
      <c r="D105" s="26" t="s">
        <v>119</v>
      </c>
      <c r="E105" s="407" t="s">
        <v>530</v>
      </c>
      <c r="F105" s="437" t="s">
        <v>530</v>
      </c>
      <c r="G105" s="467"/>
      <c r="H105" s="105"/>
      <c r="I105" s="484"/>
    </row>
    <row r="106" spans="1:9" s="99" customFormat="1" ht="38.25" hidden="1" x14ac:dyDescent="0.2">
      <c r="A106" s="312" t="s">
        <v>220</v>
      </c>
      <c r="B106" s="30" t="s">
        <v>120</v>
      </c>
      <c r="C106" s="101" t="s">
        <v>121</v>
      </c>
      <c r="D106" s="26" t="s">
        <v>550</v>
      </c>
      <c r="E106" s="407" t="s">
        <v>530</v>
      </c>
      <c r="F106" s="437" t="s">
        <v>530</v>
      </c>
      <c r="G106" s="467"/>
      <c r="H106" s="105"/>
      <c r="I106" s="466"/>
    </row>
    <row r="107" spans="1:9" s="99" customFormat="1" ht="38.25" hidden="1" x14ac:dyDescent="0.2">
      <c r="A107" s="97" t="s">
        <v>220</v>
      </c>
      <c r="B107" s="30" t="s">
        <v>133</v>
      </c>
      <c r="C107" s="10">
        <v>27.7</v>
      </c>
      <c r="D107" s="26" t="s">
        <v>134</v>
      </c>
      <c r="E107" s="407" t="s">
        <v>530</v>
      </c>
      <c r="F107" s="437" t="s">
        <v>530</v>
      </c>
      <c r="G107" s="467"/>
      <c r="H107" s="105"/>
      <c r="I107" s="466"/>
    </row>
    <row r="108" spans="1:9" s="99" customFormat="1" ht="38.25" hidden="1" x14ac:dyDescent="0.2">
      <c r="A108" s="97" t="s">
        <v>216</v>
      </c>
      <c r="B108" s="30" t="s">
        <v>192</v>
      </c>
      <c r="C108" s="7">
        <v>0.14219999999999999</v>
      </c>
      <c r="D108" s="25" t="s">
        <v>193</v>
      </c>
      <c r="E108" s="228" t="s">
        <v>530</v>
      </c>
      <c r="F108" s="224" t="s">
        <v>530</v>
      </c>
      <c r="G108" s="212"/>
      <c r="H108" s="213"/>
      <c r="I108" s="110"/>
    </row>
    <row r="109" spans="1:9" s="99" customFormat="1" ht="38.25" hidden="1" x14ac:dyDescent="0.2">
      <c r="A109" s="97" t="s">
        <v>216</v>
      </c>
      <c r="B109" s="30" t="s">
        <v>126</v>
      </c>
      <c r="C109" s="101" t="s">
        <v>41</v>
      </c>
      <c r="D109" s="29">
        <v>0.8</v>
      </c>
      <c r="E109" s="228" t="s">
        <v>530</v>
      </c>
      <c r="F109" s="224" t="s">
        <v>530</v>
      </c>
      <c r="G109" s="212"/>
      <c r="H109" s="213"/>
      <c r="I109" s="40"/>
    </row>
    <row r="110" spans="1:9" s="99" customFormat="1" ht="38.25" hidden="1" x14ac:dyDescent="0.2">
      <c r="A110" s="97" t="s">
        <v>216</v>
      </c>
      <c r="B110" s="30" t="s">
        <v>168</v>
      </c>
      <c r="C110" s="10">
        <v>0</v>
      </c>
      <c r="D110" s="26" t="s">
        <v>169</v>
      </c>
      <c r="E110" s="228" t="s">
        <v>530</v>
      </c>
      <c r="F110" s="224" t="s">
        <v>530</v>
      </c>
      <c r="G110" s="210"/>
      <c r="H110" s="211"/>
      <c r="I110" s="40"/>
    </row>
    <row r="111" spans="1:9" s="99" customFormat="1" ht="178.5" hidden="1" x14ac:dyDescent="0.2">
      <c r="A111" s="312" t="s">
        <v>215</v>
      </c>
      <c r="B111" s="30" t="s">
        <v>202</v>
      </c>
      <c r="C111" s="10">
        <v>0</v>
      </c>
      <c r="D111" s="25">
        <v>1</v>
      </c>
      <c r="E111" s="228" t="s">
        <v>530</v>
      </c>
      <c r="F111" s="224" t="s">
        <v>530</v>
      </c>
      <c r="G111" s="210">
        <v>1</v>
      </c>
      <c r="H111" s="211">
        <v>0.63368421052631574</v>
      </c>
      <c r="I111" s="38" t="s">
        <v>512</v>
      </c>
    </row>
    <row r="112" spans="1:9" s="99" customFormat="1" ht="39" hidden="1" thickBot="1" x14ac:dyDescent="0.25">
      <c r="A112" s="312" t="s">
        <v>215</v>
      </c>
      <c r="B112" s="30" t="s">
        <v>203</v>
      </c>
      <c r="C112" s="10">
        <v>2</v>
      </c>
      <c r="D112" s="25">
        <v>18</v>
      </c>
      <c r="E112" s="228" t="s">
        <v>530</v>
      </c>
      <c r="F112" s="224" t="s">
        <v>530</v>
      </c>
      <c r="G112" s="210"/>
      <c r="H112" s="211"/>
      <c r="I112" s="33"/>
    </row>
    <row r="113" spans="1:9" s="99" customFormat="1" ht="25.5" hidden="1" x14ac:dyDescent="0.2">
      <c r="A113" s="97" t="s">
        <v>216</v>
      </c>
      <c r="B113" s="30" t="s">
        <v>122</v>
      </c>
      <c r="C113" s="11">
        <v>0.4</v>
      </c>
      <c r="D113" s="25" t="s">
        <v>259</v>
      </c>
      <c r="E113" s="392" t="s">
        <v>480</v>
      </c>
      <c r="F113" s="396" t="s">
        <v>480</v>
      </c>
      <c r="G113" s="467"/>
      <c r="H113" s="105"/>
      <c r="I113" s="466"/>
    </row>
    <row r="114" spans="1:9" s="99" customFormat="1" ht="63.75" hidden="1" x14ac:dyDescent="0.2">
      <c r="A114" s="312" t="s">
        <v>215</v>
      </c>
      <c r="B114" s="30" t="s">
        <v>184</v>
      </c>
      <c r="C114" s="101">
        <v>0.63600000000000001</v>
      </c>
      <c r="D114" s="25" t="s">
        <v>185</v>
      </c>
      <c r="E114" s="393" t="s">
        <v>529</v>
      </c>
      <c r="F114" s="439" t="s">
        <v>529</v>
      </c>
      <c r="G114" s="468">
        <v>0</v>
      </c>
      <c r="H114" s="106">
        <v>0</v>
      </c>
      <c r="I114" s="38" t="s">
        <v>580</v>
      </c>
    </row>
    <row r="115" spans="1:9" s="99" customFormat="1" ht="102.75" hidden="1" customHeight="1" x14ac:dyDescent="0.2">
      <c r="A115" s="312" t="s">
        <v>215</v>
      </c>
      <c r="B115" s="30" t="s">
        <v>186</v>
      </c>
      <c r="C115" s="101">
        <v>0.55000000000000004</v>
      </c>
      <c r="D115" s="25" t="s">
        <v>187</v>
      </c>
      <c r="E115" s="393" t="s">
        <v>529</v>
      </c>
      <c r="F115" s="439" t="s">
        <v>529</v>
      </c>
      <c r="G115" s="468">
        <v>0</v>
      </c>
      <c r="H115" s="106">
        <v>0</v>
      </c>
      <c r="I115" s="38" t="s">
        <v>534</v>
      </c>
    </row>
    <row r="116" spans="1:9" s="99" customFormat="1" hidden="1" x14ac:dyDescent="0.2">
      <c r="A116" s="312" t="s">
        <v>215</v>
      </c>
      <c r="B116" s="30" t="s">
        <v>188</v>
      </c>
      <c r="C116" s="101">
        <v>0.10199999999999999</v>
      </c>
      <c r="D116" s="25" t="s">
        <v>189</v>
      </c>
      <c r="E116" s="232" t="s">
        <v>529</v>
      </c>
      <c r="F116" s="88" t="s">
        <v>529</v>
      </c>
      <c r="G116" s="468">
        <v>0</v>
      </c>
      <c r="H116" s="106">
        <v>0</v>
      </c>
      <c r="I116" s="38" t="s">
        <v>535</v>
      </c>
    </row>
    <row r="117" spans="1:9" s="99" customFormat="1" ht="76.5" hidden="1" customHeight="1" thickBot="1" x14ac:dyDescent="0.25">
      <c r="A117" s="312" t="s">
        <v>215</v>
      </c>
      <c r="B117" s="31" t="s">
        <v>190</v>
      </c>
      <c r="C117" s="345">
        <v>0.23</v>
      </c>
      <c r="D117" s="103" t="s">
        <v>191</v>
      </c>
      <c r="E117" s="408" t="s">
        <v>529</v>
      </c>
      <c r="F117" s="443" t="s">
        <v>529</v>
      </c>
      <c r="G117" s="219">
        <v>0</v>
      </c>
      <c r="H117" s="220">
        <v>0</v>
      </c>
      <c r="I117" s="38" t="s">
        <v>536</v>
      </c>
    </row>
  </sheetData>
  <autoFilter ref="A2:I117" xr:uid="{00000000-0009-0000-0000-000006000000}">
    <filterColumn colId="4">
      <filters>
        <filter val="Gobernación - Secretaría del Interior"/>
      </filters>
    </filterColumn>
  </autoFilter>
  <mergeCells count="4">
    <mergeCell ref="A1:D1"/>
    <mergeCell ref="E1:F1"/>
    <mergeCell ref="I1:I2"/>
    <mergeCell ref="G1:H1"/>
  </mergeCells>
  <conditionalFormatting sqref="H4:H10 G12:G28 H12:H37 G3:G10 G34:G37">
    <cfRule type="cellIs" dxfId="199" priority="426" operator="between">
      <formula>0</formula>
      <formula>0.3999</formula>
    </cfRule>
    <cfRule type="cellIs" dxfId="198" priority="427" operator="between">
      <formula>0.4</formula>
      <formula>0.59</formula>
    </cfRule>
    <cfRule type="cellIs" dxfId="197" priority="428" operator="between">
      <formula>0.6</formula>
      <formula>0.69</formula>
    </cfRule>
    <cfRule type="cellIs" dxfId="196" priority="429" operator="between">
      <formula>0.7</formula>
      <formula>0.79</formula>
    </cfRule>
    <cfRule type="cellIs" dxfId="195" priority="430" operator="between">
      <formula>0.8</formula>
      <formula>1</formula>
    </cfRule>
  </conditionalFormatting>
  <conditionalFormatting sqref="H3">
    <cfRule type="cellIs" dxfId="194" priority="421" operator="between">
      <formula>0</formula>
      <formula>0.3999</formula>
    </cfRule>
    <cfRule type="cellIs" dxfId="193" priority="422" operator="between">
      <formula>0.4</formula>
      <formula>0.59</formula>
    </cfRule>
    <cfRule type="cellIs" dxfId="192" priority="423" operator="between">
      <formula>0.6</formula>
      <formula>0.69</formula>
    </cfRule>
    <cfRule type="cellIs" dxfId="191" priority="424" operator="between">
      <formula>0.7</formula>
      <formula>0.79</formula>
    </cfRule>
    <cfRule type="cellIs" dxfId="190" priority="425" operator="between">
      <formula>0.8</formula>
      <formula>1</formula>
    </cfRule>
  </conditionalFormatting>
  <conditionalFormatting sqref="G11:H11">
    <cfRule type="cellIs" dxfId="189" priority="416" operator="between">
      <formula>0</formula>
      <formula>0.3999</formula>
    </cfRule>
    <cfRule type="cellIs" dxfId="188" priority="417" operator="between">
      <formula>0.4</formula>
      <formula>0.59</formula>
    </cfRule>
    <cfRule type="cellIs" dxfId="187" priority="418" operator="between">
      <formula>0.6</formula>
      <formula>0.69</formula>
    </cfRule>
    <cfRule type="cellIs" dxfId="186" priority="419" operator="between">
      <formula>0.7</formula>
      <formula>0.79</formula>
    </cfRule>
    <cfRule type="cellIs" dxfId="185" priority="420" operator="between">
      <formula>0.8</formula>
      <formula>1</formula>
    </cfRule>
  </conditionalFormatting>
  <conditionalFormatting sqref="G38">
    <cfRule type="cellIs" dxfId="184" priority="331" operator="between">
      <formula>0</formula>
      <formula>0.3999</formula>
    </cfRule>
    <cfRule type="cellIs" dxfId="183" priority="332" operator="between">
      <formula>0.4</formula>
      <formula>0.59</formula>
    </cfRule>
    <cfRule type="cellIs" dxfId="182" priority="333" operator="between">
      <formula>0.6</formula>
      <formula>0.69</formula>
    </cfRule>
    <cfRule type="cellIs" dxfId="181" priority="334" operator="between">
      <formula>0.7</formula>
      <formula>0.79</formula>
    </cfRule>
    <cfRule type="cellIs" dxfId="180" priority="335" operator="between">
      <formula>0.8</formula>
      <formula>1</formula>
    </cfRule>
  </conditionalFormatting>
  <conditionalFormatting sqref="G39:G48 G50:G60">
    <cfRule type="cellIs" dxfId="179" priority="326" operator="between">
      <formula>0</formula>
      <formula>0.3999</formula>
    </cfRule>
    <cfRule type="cellIs" dxfId="178" priority="327" operator="between">
      <formula>0.4</formula>
      <formula>0.59</formula>
    </cfRule>
    <cfRule type="cellIs" dxfId="177" priority="328" operator="between">
      <formula>0.6</formula>
      <formula>0.69</formula>
    </cfRule>
    <cfRule type="cellIs" dxfId="176" priority="329" operator="between">
      <formula>0.7</formula>
      <formula>0.79</formula>
    </cfRule>
    <cfRule type="cellIs" dxfId="175" priority="330" operator="between">
      <formula>0.8</formula>
      <formula>1</formula>
    </cfRule>
  </conditionalFormatting>
  <conditionalFormatting sqref="H39:H48 H50:H60">
    <cfRule type="cellIs" dxfId="174" priority="316" operator="between">
      <formula>0</formula>
      <formula>0.3999</formula>
    </cfRule>
    <cfRule type="cellIs" dxfId="173" priority="317" operator="between">
      <formula>0.4</formula>
      <formula>0.59</formula>
    </cfRule>
    <cfRule type="cellIs" dxfId="172" priority="318" operator="between">
      <formula>0.6</formula>
      <formula>0.69</formula>
    </cfRule>
    <cfRule type="cellIs" dxfId="171" priority="319" operator="between">
      <formula>0.7</formula>
      <formula>0.79</formula>
    </cfRule>
    <cfRule type="cellIs" dxfId="170" priority="320" operator="between">
      <formula>0.8</formula>
      <formula>1</formula>
    </cfRule>
  </conditionalFormatting>
  <conditionalFormatting sqref="H38">
    <cfRule type="cellIs" dxfId="169" priority="321" operator="between">
      <formula>0</formula>
      <formula>0.3999</formula>
    </cfRule>
    <cfRule type="cellIs" dxfId="168" priority="322" operator="between">
      <formula>0.4</formula>
      <formula>0.59</formula>
    </cfRule>
    <cfRule type="cellIs" dxfId="167" priority="323" operator="between">
      <formula>0.6</formula>
      <formula>0.69</formula>
    </cfRule>
    <cfRule type="cellIs" dxfId="166" priority="324" operator="between">
      <formula>0.7</formula>
      <formula>0.79</formula>
    </cfRule>
    <cfRule type="cellIs" dxfId="165" priority="325" operator="between">
      <formula>0.8</formula>
      <formula>1</formula>
    </cfRule>
  </conditionalFormatting>
  <conditionalFormatting sqref="G49">
    <cfRule type="cellIs" dxfId="164" priority="311" operator="between">
      <formula>0</formula>
      <formula>0.3999</formula>
    </cfRule>
    <cfRule type="cellIs" dxfId="163" priority="312" operator="between">
      <formula>0.4</formula>
      <formula>0.59</formula>
    </cfRule>
    <cfRule type="cellIs" dxfId="162" priority="313" operator="between">
      <formula>0.6</formula>
      <formula>0.69</formula>
    </cfRule>
    <cfRule type="cellIs" dxfId="161" priority="314" operator="between">
      <formula>0.7</formula>
      <formula>0.79</formula>
    </cfRule>
    <cfRule type="cellIs" dxfId="160" priority="315" operator="between">
      <formula>0.8</formula>
      <formula>1</formula>
    </cfRule>
  </conditionalFormatting>
  <conditionalFormatting sqref="H49">
    <cfRule type="cellIs" dxfId="159" priority="306" operator="between">
      <formula>0</formula>
      <formula>0.3999</formula>
    </cfRule>
    <cfRule type="cellIs" dxfId="158" priority="307" operator="between">
      <formula>0.4</formula>
      <formula>0.59</formula>
    </cfRule>
    <cfRule type="cellIs" dxfId="157" priority="308" operator="between">
      <formula>0.6</formula>
      <formula>0.69</formula>
    </cfRule>
    <cfRule type="cellIs" dxfId="156" priority="309" operator="between">
      <formula>0.7</formula>
      <formula>0.79</formula>
    </cfRule>
    <cfRule type="cellIs" dxfId="155" priority="310" operator="between">
      <formula>0.8</formula>
      <formula>1</formula>
    </cfRule>
  </conditionalFormatting>
  <conditionalFormatting sqref="G61">
    <cfRule type="cellIs" dxfId="154" priority="261" operator="between">
      <formula>0</formula>
      <formula>0.3999</formula>
    </cfRule>
    <cfRule type="cellIs" dxfId="153" priority="262" operator="between">
      <formula>0.4</formula>
      <formula>0.59</formula>
    </cfRule>
    <cfRule type="cellIs" dxfId="152" priority="263" operator="between">
      <formula>0.6</formula>
      <formula>0.69</formula>
    </cfRule>
    <cfRule type="cellIs" dxfId="151" priority="264" operator="between">
      <formula>0.7</formula>
      <formula>0.79</formula>
    </cfRule>
    <cfRule type="cellIs" dxfId="150" priority="265" operator="between">
      <formula>0.8</formula>
      <formula>1</formula>
    </cfRule>
  </conditionalFormatting>
  <conditionalFormatting sqref="G62:G85">
    <cfRule type="cellIs" dxfId="149" priority="256" operator="between">
      <formula>0</formula>
      <formula>0.3999</formula>
    </cfRule>
    <cfRule type="cellIs" dxfId="148" priority="257" operator="between">
      <formula>0.4</formula>
      <formula>0.59</formula>
    </cfRule>
    <cfRule type="cellIs" dxfId="147" priority="258" operator="between">
      <formula>0.6</formula>
      <formula>0.69</formula>
    </cfRule>
    <cfRule type="cellIs" dxfId="146" priority="259" operator="between">
      <formula>0.7</formula>
      <formula>0.79</formula>
    </cfRule>
    <cfRule type="cellIs" dxfId="145" priority="260" operator="between">
      <formula>0.8</formula>
      <formula>1</formula>
    </cfRule>
  </conditionalFormatting>
  <conditionalFormatting sqref="H61">
    <cfRule type="cellIs" dxfId="144" priority="251" operator="between">
      <formula>0</formula>
      <formula>0.3999</formula>
    </cfRule>
    <cfRule type="cellIs" dxfId="143" priority="252" operator="between">
      <formula>0.4</formula>
      <formula>0.59</formula>
    </cfRule>
    <cfRule type="cellIs" dxfId="142" priority="253" operator="between">
      <formula>0.6</formula>
      <formula>0.69</formula>
    </cfRule>
    <cfRule type="cellIs" dxfId="141" priority="254" operator="between">
      <formula>0.7</formula>
      <formula>0.79</formula>
    </cfRule>
    <cfRule type="cellIs" dxfId="140" priority="255" operator="between">
      <formula>0.8</formula>
      <formula>1</formula>
    </cfRule>
  </conditionalFormatting>
  <conditionalFormatting sqref="H62:H85">
    <cfRule type="cellIs" dxfId="139" priority="246" operator="between">
      <formula>0</formula>
      <formula>0.3999</formula>
    </cfRule>
    <cfRule type="cellIs" dxfId="138" priority="247" operator="between">
      <formula>0.4</formula>
      <formula>0.59</formula>
    </cfRule>
    <cfRule type="cellIs" dxfId="137" priority="248" operator="between">
      <formula>0.6</formula>
      <formula>0.69</formula>
    </cfRule>
    <cfRule type="cellIs" dxfId="136" priority="249" operator="between">
      <formula>0.7</formula>
      <formula>0.79</formula>
    </cfRule>
    <cfRule type="cellIs" dxfId="135" priority="250" operator="between">
      <formula>0.8</formula>
      <formula>1</formula>
    </cfRule>
  </conditionalFormatting>
  <conditionalFormatting sqref="G86:G100">
    <cfRule type="cellIs" dxfId="134" priority="211" operator="between">
      <formula>0</formula>
      <formula>0.3999</formula>
    </cfRule>
    <cfRule type="cellIs" dxfId="133" priority="212" operator="between">
      <formula>0.4</formula>
      <formula>0.59</formula>
    </cfRule>
    <cfRule type="cellIs" dxfId="132" priority="213" operator="between">
      <formula>0.6</formula>
      <formula>0.69</formula>
    </cfRule>
    <cfRule type="cellIs" dxfId="131" priority="214" operator="between">
      <formula>0.7</formula>
      <formula>0.79</formula>
    </cfRule>
    <cfRule type="cellIs" dxfId="130" priority="215" operator="between">
      <formula>0.8</formula>
      <formula>1</formula>
    </cfRule>
  </conditionalFormatting>
  <conditionalFormatting sqref="H86:H100">
    <cfRule type="cellIs" dxfId="129" priority="206" operator="between">
      <formula>0</formula>
      <formula>0.3999</formula>
    </cfRule>
    <cfRule type="cellIs" dxfId="128" priority="207" operator="between">
      <formula>0.4</formula>
      <formula>0.59</formula>
    </cfRule>
    <cfRule type="cellIs" dxfId="127" priority="208" operator="between">
      <formula>0.6</formula>
      <formula>0.69</formula>
    </cfRule>
    <cfRule type="cellIs" dxfId="126" priority="209" operator="between">
      <formula>0.7</formula>
      <formula>0.79</formula>
    </cfRule>
    <cfRule type="cellIs" dxfId="125" priority="210" operator="between">
      <formula>0.8</formula>
      <formula>1</formula>
    </cfRule>
  </conditionalFormatting>
  <conditionalFormatting sqref="G101">
    <cfRule type="cellIs" dxfId="124" priority="161" operator="between">
      <formula>0</formula>
      <formula>0.3999</formula>
    </cfRule>
    <cfRule type="cellIs" dxfId="123" priority="162" operator="between">
      <formula>0.4</formula>
      <formula>0.59</formula>
    </cfRule>
    <cfRule type="cellIs" dxfId="122" priority="163" operator="between">
      <formula>0.6</formula>
      <formula>0.69</formula>
    </cfRule>
    <cfRule type="cellIs" dxfId="121" priority="164" operator="between">
      <formula>0.7</formula>
      <formula>0.79</formula>
    </cfRule>
    <cfRule type="cellIs" dxfId="120" priority="165" operator="between">
      <formula>0.8</formula>
      <formula>1</formula>
    </cfRule>
  </conditionalFormatting>
  <conditionalFormatting sqref="H101">
    <cfRule type="cellIs" dxfId="119" priority="156" operator="between">
      <formula>0</formula>
      <formula>0.3999</formula>
    </cfRule>
    <cfRule type="cellIs" dxfId="118" priority="157" operator="between">
      <formula>0.4</formula>
      <formula>0.59</formula>
    </cfRule>
    <cfRule type="cellIs" dxfId="117" priority="158" operator="between">
      <formula>0.6</formula>
      <formula>0.69</formula>
    </cfRule>
    <cfRule type="cellIs" dxfId="116" priority="159" operator="between">
      <formula>0.7</formula>
      <formula>0.79</formula>
    </cfRule>
    <cfRule type="cellIs" dxfId="115" priority="160" operator="between">
      <formula>0.8</formula>
      <formula>1</formula>
    </cfRule>
  </conditionalFormatting>
  <conditionalFormatting sqref="G103">
    <cfRule type="cellIs" dxfId="114" priority="151" operator="between">
      <formula>0</formula>
      <formula>0.3999</formula>
    </cfRule>
    <cfRule type="cellIs" dxfId="113" priority="152" operator="between">
      <formula>0.4</formula>
      <formula>0.59</formula>
    </cfRule>
    <cfRule type="cellIs" dxfId="112" priority="153" operator="between">
      <formula>0.6</formula>
      <formula>0.69</formula>
    </cfRule>
    <cfRule type="cellIs" dxfId="111" priority="154" operator="between">
      <formula>0.7</formula>
      <formula>0.79</formula>
    </cfRule>
    <cfRule type="cellIs" dxfId="110" priority="155" operator="between">
      <formula>0.8</formula>
      <formula>1</formula>
    </cfRule>
  </conditionalFormatting>
  <conditionalFormatting sqref="H103">
    <cfRule type="cellIs" dxfId="109" priority="146" operator="between">
      <formula>0</formula>
      <formula>0.3999</formula>
    </cfRule>
    <cfRule type="cellIs" dxfId="108" priority="147" operator="between">
      <formula>0.4</formula>
      <formula>0.59</formula>
    </cfRule>
    <cfRule type="cellIs" dxfId="107" priority="148" operator="between">
      <formula>0.6</formula>
      <formula>0.69</formula>
    </cfRule>
    <cfRule type="cellIs" dxfId="106" priority="149" operator="between">
      <formula>0.7</formula>
      <formula>0.79</formula>
    </cfRule>
    <cfRule type="cellIs" dxfId="105" priority="150" operator="between">
      <formula>0.8</formula>
      <formula>1</formula>
    </cfRule>
  </conditionalFormatting>
  <conditionalFormatting sqref="G102">
    <cfRule type="cellIs" dxfId="104" priority="141" operator="between">
      <formula>0</formula>
      <formula>0.3999</formula>
    </cfRule>
    <cfRule type="cellIs" dxfId="103" priority="142" operator="between">
      <formula>0.4</formula>
      <formula>0.59</formula>
    </cfRule>
    <cfRule type="cellIs" dxfId="102" priority="143" operator="between">
      <formula>0.6</formula>
      <formula>0.69</formula>
    </cfRule>
    <cfRule type="cellIs" dxfId="101" priority="144" operator="between">
      <formula>0.7</formula>
      <formula>0.79</formula>
    </cfRule>
    <cfRule type="cellIs" dxfId="100" priority="145" operator="between">
      <formula>0.8</formula>
      <formula>1</formula>
    </cfRule>
  </conditionalFormatting>
  <conditionalFormatting sqref="H102">
    <cfRule type="cellIs" dxfId="99" priority="136" operator="between">
      <formula>0</formula>
      <formula>0.3999</formula>
    </cfRule>
    <cfRule type="cellIs" dxfId="98" priority="137" operator="between">
      <formula>0.4</formula>
      <formula>0.59</formula>
    </cfRule>
    <cfRule type="cellIs" dxfId="97" priority="138" operator="between">
      <formula>0.6</formula>
      <formula>0.69</formula>
    </cfRule>
    <cfRule type="cellIs" dxfId="96" priority="139" operator="between">
      <formula>0.7</formula>
      <formula>0.79</formula>
    </cfRule>
    <cfRule type="cellIs" dxfId="95" priority="140" operator="between">
      <formula>0.8</formula>
      <formula>1</formula>
    </cfRule>
  </conditionalFormatting>
  <conditionalFormatting sqref="G104:G105">
    <cfRule type="cellIs" dxfId="94" priority="131" operator="between">
      <formula>0</formula>
      <formula>0.3999</formula>
    </cfRule>
    <cfRule type="cellIs" dxfId="93" priority="132" operator="between">
      <formula>0.4</formula>
      <formula>0.59</formula>
    </cfRule>
    <cfRule type="cellIs" dxfId="92" priority="133" operator="between">
      <formula>0.6</formula>
      <formula>0.69</formula>
    </cfRule>
    <cfRule type="cellIs" dxfId="91" priority="134" operator="between">
      <formula>0.7</formula>
      <formula>0.79</formula>
    </cfRule>
    <cfRule type="cellIs" dxfId="90" priority="135" operator="between">
      <formula>0.8</formula>
      <formula>1</formula>
    </cfRule>
  </conditionalFormatting>
  <conditionalFormatting sqref="H104:H105">
    <cfRule type="cellIs" dxfId="89" priority="126" operator="between">
      <formula>0</formula>
      <formula>0.3999</formula>
    </cfRule>
    <cfRule type="cellIs" dxfId="88" priority="127" operator="between">
      <formula>0.4</formula>
      <formula>0.59</formula>
    </cfRule>
    <cfRule type="cellIs" dxfId="87" priority="128" operator="between">
      <formula>0.6</formula>
      <formula>0.69</formula>
    </cfRule>
    <cfRule type="cellIs" dxfId="86" priority="129" operator="between">
      <formula>0.7</formula>
      <formula>0.79</formula>
    </cfRule>
    <cfRule type="cellIs" dxfId="85" priority="130" operator="between">
      <formula>0.8</formula>
      <formula>1</formula>
    </cfRule>
  </conditionalFormatting>
  <conditionalFormatting sqref="G106:G107">
    <cfRule type="cellIs" dxfId="84" priority="121" operator="between">
      <formula>0</formula>
      <formula>0.3999</formula>
    </cfRule>
    <cfRule type="cellIs" dxfId="83" priority="122" operator="between">
      <formula>0.4</formula>
      <formula>0.59</formula>
    </cfRule>
    <cfRule type="cellIs" dxfId="82" priority="123" operator="between">
      <formula>0.6</formula>
      <formula>0.69</formula>
    </cfRule>
    <cfRule type="cellIs" dxfId="81" priority="124" operator="between">
      <formula>0.7</formula>
      <formula>0.79</formula>
    </cfRule>
    <cfRule type="cellIs" dxfId="80" priority="125" operator="between">
      <formula>0.8</formula>
      <formula>1</formula>
    </cfRule>
  </conditionalFormatting>
  <conditionalFormatting sqref="H106:H107">
    <cfRule type="cellIs" dxfId="79" priority="116" operator="between">
      <formula>0</formula>
      <formula>0.3999</formula>
    </cfRule>
    <cfRule type="cellIs" dxfId="78" priority="117" operator="between">
      <formula>0.4</formula>
      <formula>0.59</formula>
    </cfRule>
    <cfRule type="cellIs" dxfId="77" priority="118" operator="between">
      <formula>0.6</formula>
      <formula>0.69</formula>
    </cfRule>
    <cfRule type="cellIs" dxfId="76" priority="119" operator="between">
      <formula>0.7</formula>
      <formula>0.79</formula>
    </cfRule>
    <cfRule type="cellIs" dxfId="75" priority="120" operator="between">
      <formula>0.8</formula>
      <formula>1</formula>
    </cfRule>
  </conditionalFormatting>
  <conditionalFormatting sqref="G108">
    <cfRule type="cellIs" dxfId="74" priority="111" operator="between">
      <formula>0</formula>
      <formula>0.3999</formula>
    </cfRule>
    <cfRule type="cellIs" dxfId="73" priority="112" operator="between">
      <formula>0.4</formula>
      <formula>0.59</formula>
    </cfRule>
    <cfRule type="cellIs" dxfId="72" priority="113" operator="between">
      <formula>0.6</formula>
      <formula>0.69</formula>
    </cfRule>
    <cfRule type="cellIs" dxfId="71" priority="114" operator="between">
      <formula>0.7</formula>
      <formula>0.79</formula>
    </cfRule>
    <cfRule type="cellIs" dxfId="70" priority="115" operator="between">
      <formula>0.8</formula>
      <formula>1</formula>
    </cfRule>
  </conditionalFormatting>
  <conditionalFormatting sqref="H108">
    <cfRule type="cellIs" dxfId="69" priority="106" operator="between">
      <formula>0</formula>
      <formula>0.3999</formula>
    </cfRule>
    <cfRule type="cellIs" dxfId="68" priority="107" operator="between">
      <formula>0.4</formula>
      <formula>0.59</formula>
    </cfRule>
    <cfRule type="cellIs" dxfId="67" priority="108" operator="between">
      <formula>0.6</formula>
      <formula>0.69</formula>
    </cfRule>
    <cfRule type="cellIs" dxfId="66" priority="109" operator="between">
      <formula>0.7</formula>
      <formula>0.79</formula>
    </cfRule>
    <cfRule type="cellIs" dxfId="65" priority="110" operator="between">
      <formula>0.8</formula>
      <formula>1</formula>
    </cfRule>
  </conditionalFormatting>
  <conditionalFormatting sqref="G109">
    <cfRule type="cellIs" dxfId="64" priority="101" operator="between">
      <formula>0</formula>
      <formula>0.3999</formula>
    </cfRule>
    <cfRule type="cellIs" dxfId="63" priority="102" operator="between">
      <formula>0.4</formula>
      <formula>0.59</formula>
    </cfRule>
    <cfRule type="cellIs" dxfId="62" priority="103" operator="between">
      <formula>0.6</formula>
      <formula>0.69</formula>
    </cfRule>
    <cfRule type="cellIs" dxfId="61" priority="104" operator="between">
      <formula>0.7</formula>
      <formula>0.79</formula>
    </cfRule>
    <cfRule type="cellIs" dxfId="60" priority="105" operator="between">
      <formula>0.8</formula>
      <formula>1</formula>
    </cfRule>
  </conditionalFormatting>
  <conditionalFormatting sqref="H109">
    <cfRule type="cellIs" dxfId="59" priority="96" operator="between">
      <formula>0</formula>
      <formula>0.3999</formula>
    </cfRule>
    <cfRule type="cellIs" dxfId="58" priority="97" operator="between">
      <formula>0.4</formula>
      <formula>0.59</formula>
    </cfRule>
    <cfRule type="cellIs" dxfId="57" priority="98" operator="between">
      <formula>0.6</formula>
      <formula>0.69</formula>
    </cfRule>
    <cfRule type="cellIs" dxfId="56" priority="99" operator="between">
      <formula>0.7</formula>
      <formula>0.79</formula>
    </cfRule>
    <cfRule type="cellIs" dxfId="55" priority="100" operator="between">
      <formula>0.8</formula>
      <formula>1</formula>
    </cfRule>
  </conditionalFormatting>
  <conditionalFormatting sqref="G110">
    <cfRule type="cellIs" dxfId="54" priority="91" operator="between">
      <formula>0</formula>
      <formula>0.3999</formula>
    </cfRule>
    <cfRule type="cellIs" dxfId="53" priority="92" operator="between">
      <formula>0.4</formula>
      <formula>0.59</formula>
    </cfRule>
    <cfRule type="cellIs" dxfId="52" priority="93" operator="between">
      <formula>0.6</formula>
      <formula>0.69</formula>
    </cfRule>
    <cfRule type="cellIs" dxfId="51" priority="94" operator="between">
      <formula>0.7</formula>
      <formula>0.79</formula>
    </cfRule>
    <cfRule type="cellIs" dxfId="50" priority="95" operator="between">
      <formula>0.8</formula>
      <formula>1</formula>
    </cfRule>
  </conditionalFormatting>
  <conditionalFormatting sqref="H110">
    <cfRule type="cellIs" dxfId="49" priority="86" operator="between">
      <formula>0</formula>
      <formula>0.3999</formula>
    </cfRule>
    <cfRule type="cellIs" dxfId="48" priority="87" operator="between">
      <formula>0.4</formula>
      <formula>0.59</formula>
    </cfRule>
    <cfRule type="cellIs" dxfId="47" priority="88" operator="between">
      <formula>0.6</formula>
      <formula>0.69</formula>
    </cfRule>
    <cfRule type="cellIs" dxfId="46" priority="89" operator="between">
      <formula>0.7</formula>
      <formula>0.79</formula>
    </cfRule>
    <cfRule type="cellIs" dxfId="45" priority="90" operator="between">
      <formula>0.8</formula>
      <formula>1</formula>
    </cfRule>
  </conditionalFormatting>
  <conditionalFormatting sqref="G111">
    <cfRule type="cellIs" dxfId="44" priority="81" operator="between">
      <formula>0</formula>
      <formula>0.3999</formula>
    </cfRule>
    <cfRule type="cellIs" dxfId="43" priority="82" operator="between">
      <formula>0.4</formula>
      <formula>0.59</formula>
    </cfRule>
    <cfRule type="cellIs" dxfId="42" priority="83" operator="between">
      <formula>0.6</formula>
      <formula>0.69</formula>
    </cfRule>
    <cfRule type="cellIs" dxfId="41" priority="84" operator="between">
      <formula>0.7</formula>
      <formula>0.79</formula>
    </cfRule>
    <cfRule type="cellIs" dxfId="40" priority="85" operator="between">
      <formula>0.8</formula>
      <formula>1</formula>
    </cfRule>
  </conditionalFormatting>
  <conditionalFormatting sqref="H111">
    <cfRule type="cellIs" dxfId="39" priority="76" operator="between">
      <formula>0</formula>
      <formula>0.3999</formula>
    </cfRule>
    <cfRule type="cellIs" dxfId="38" priority="77" operator="between">
      <formula>0.4</formula>
      <formula>0.59</formula>
    </cfRule>
    <cfRule type="cellIs" dxfId="37" priority="78" operator="between">
      <formula>0.6</formula>
      <formula>0.69</formula>
    </cfRule>
    <cfRule type="cellIs" dxfId="36" priority="79" operator="between">
      <formula>0.7</formula>
      <formula>0.79</formula>
    </cfRule>
    <cfRule type="cellIs" dxfId="35" priority="80" operator="between">
      <formula>0.8</formula>
      <formula>1</formula>
    </cfRule>
  </conditionalFormatting>
  <conditionalFormatting sqref="G112">
    <cfRule type="cellIs" dxfId="34" priority="71" operator="between">
      <formula>0</formula>
      <formula>0.3999</formula>
    </cfRule>
    <cfRule type="cellIs" dxfId="33" priority="72" operator="between">
      <formula>0.4</formula>
      <formula>0.59</formula>
    </cfRule>
    <cfRule type="cellIs" dxfId="32" priority="73" operator="between">
      <formula>0.6</formula>
      <formula>0.69</formula>
    </cfRule>
    <cfRule type="cellIs" dxfId="31" priority="74" operator="between">
      <formula>0.7</formula>
      <formula>0.79</formula>
    </cfRule>
    <cfRule type="cellIs" dxfId="30" priority="75" operator="between">
      <formula>0.8</formula>
      <formula>1</formula>
    </cfRule>
  </conditionalFormatting>
  <conditionalFormatting sqref="H112">
    <cfRule type="cellIs" dxfId="29" priority="66" operator="between">
      <formula>0</formula>
      <formula>0.3999</formula>
    </cfRule>
    <cfRule type="cellIs" dxfId="28" priority="67" operator="between">
      <formula>0.4</formula>
      <formula>0.59</formula>
    </cfRule>
    <cfRule type="cellIs" dxfId="27" priority="68" operator="between">
      <formula>0.6</formula>
      <formula>0.69</formula>
    </cfRule>
    <cfRule type="cellIs" dxfId="26" priority="69" operator="between">
      <formula>0.7</formula>
      <formula>0.79</formula>
    </cfRule>
    <cfRule type="cellIs" dxfId="25" priority="70" operator="between">
      <formula>0.8</formula>
      <formula>1</formula>
    </cfRule>
  </conditionalFormatting>
  <conditionalFormatting sqref="G113:G116">
    <cfRule type="cellIs" dxfId="24" priority="61" operator="between">
      <formula>0</formula>
      <formula>0.3999</formula>
    </cfRule>
    <cfRule type="cellIs" dxfId="23" priority="62" operator="between">
      <formula>0.4</formula>
      <formula>0.59</formula>
    </cfRule>
    <cfRule type="cellIs" dxfId="22" priority="63" operator="between">
      <formula>0.6</formula>
      <formula>0.69</formula>
    </cfRule>
    <cfRule type="cellIs" dxfId="21" priority="64" operator="between">
      <formula>0.7</formula>
      <formula>0.79</formula>
    </cfRule>
    <cfRule type="cellIs" dxfId="20" priority="65" operator="between">
      <formula>0.8</formula>
      <formula>1</formula>
    </cfRule>
  </conditionalFormatting>
  <conditionalFormatting sqref="H113:H116">
    <cfRule type="cellIs" dxfId="19" priority="56" operator="between">
      <formula>0</formula>
      <formula>0.3999</formula>
    </cfRule>
    <cfRule type="cellIs" dxfId="18" priority="57" operator="between">
      <formula>0.4</formula>
      <formula>0.59</formula>
    </cfRule>
    <cfRule type="cellIs" dxfId="17" priority="58" operator="between">
      <formula>0.6</formula>
      <formula>0.69</formula>
    </cfRule>
    <cfRule type="cellIs" dxfId="16" priority="59" operator="between">
      <formula>0.7</formula>
      <formula>0.79</formula>
    </cfRule>
    <cfRule type="cellIs" dxfId="15" priority="60" operator="between">
      <formula>0.8</formula>
      <formula>1</formula>
    </cfRule>
  </conditionalFormatting>
  <conditionalFormatting sqref="G117">
    <cfRule type="cellIs" dxfId="14" priority="41" operator="between">
      <formula>0</formula>
      <formula>0.3999</formula>
    </cfRule>
    <cfRule type="cellIs" dxfId="13" priority="42" operator="between">
      <formula>0.4</formula>
      <formula>0.59</formula>
    </cfRule>
    <cfRule type="cellIs" dxfId="12" priority="43" operator="between">
      <formula>0.6</formula>
      <formula>0.69</formula>
    </cfRule>
    <cfRule type="cellIs" dxfId="11" priority="44" operator="between">
      <formula>0.7</formula>
      <formula>0.79</formula>
    </cfRule>
    <cfRule type="cellIs" dxfId="10" priority="45" operator="between">
      <formula>0.8</formula>
      <formula>1</formula>
    </cfRule>
  </conditionalFormatting>
  <conditionalFormatting sqref="H117">
    <cfRule type="cellIs" dxfId="9" priority="36" operator="between">
      <formula>0</formula>
      <formula>0.3999</formula>
    </cfRule>
    <cfRule type="cellIs" dxfId="8" priority="37" operator="between">
      <formula>0.4</formula>
      <formula>0.59</formula>
    </cfRule>
    <cfRule type="cellIs" dxfId="7" priority="38" operator="between">
      <formula>0.6</formula>
      <formula>0.69</formula>
    </cfRule>
    <cfRule type="cellIs" dxfId="6" priority="39" operator="between">
      <formula>0.7</formula>
      <formula>0.79</formula>
    </cfRule>
    <cfRule type="cellIs" dxfId="5" priority="40" operator="between">
      <formula>0.8</formula>
      <formula>1</formula>
    </cfRule>
  </conditionalFormatting>
  <conditionalFormatting sqref="G31:G33">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2"/>
  <sheetViews>
    <sheetView workbookViewId="0">
      <selection activeCell="C19" sqref="C19"/>
    </sheetView>
  </sheetViews>
  <sheetFormatPr baseColWidth="10" defaultRowHeight="15" x14ac:dyDescent="0.25"/>
  <cols>
    <col min="1" max="1" width="39.85546875" bestFit="1" customWidth="1"/>
    <col min="6" max="6" width="15.28515625" customWidth="1"/>
    <col min="7" max="7" width="14.7109375" customWidth="1"/>
    <col min="8" max="8" width="13.85546875" customWidth="1"/>
  </cols>
  <sheetData>
    <row r="1" spans="1:8" ht="15.75" thickBot="1" x14ac:dyDescent="0.3">
      <c r="A1" s="784" t="s">
        <v>675</v>
      </c>
      <c r="B1" s="773"/>
      <c r="C1" s="773"/>
      <c r="D1" s="773"/>
      <c r="E1" s="773"/>
      <c r="F1" s="773"/>
      <c r="G1" s="773"/>
      <c r="H1" s="774"/>
    </row>
    <row r="2" spans="1:8" ht="15.75" thickBot="1" x14ac:dyDescent="0.3">
      <c r="A2" s="775" t="s">
        <v>700</v>
      </c>
      <c r="B2" s="779" t="s">
        <v>668</v>
      </c>
      <c r="C2" s="781" t="s">
        <v>702</v>
      </c>
      <c r="D2" s="782"/>
      <c r="E2" s="782"/>
      <c r="F2" s="782"/>
      <c r="G2" s="782"/>
      <c r="H2" s="783"/>
    </row>
    <row r="3" spans="1:8" ht="30.75" thickBot="1" x14ac:dyDescent="0.3">
      <c r="A3" s="785"/>
      <c r="B3" s="786"/>
      <c r="C3" s="376" t="s">
        <v>669</v>
      </c>
      <c r="D3" s="377" t="s">
        <v>670</v>
      </c>
      <c r="E3" s="378" t="s">
        <v>671</v>
      </c>
      <c r="F3" s="379" t="s">
        <v>672</v>
      </c>
      <c r="G3" s="380" t="s">
        <v>673</v>
      </c>
      <c r="H3" s="385" t="s">
        <v>674</v>
      </c>
    </row>
    <row r="4" spans="1:8" x14ac:dyDescent="0.25">
      <c r="A4" s="364" t="s">
        <v>690</v>
      </c>
      <c r="B4" s="366">
        <v>1</v>
      </c>
      <c r="C4" s="373"/>
      <c r="D4" s="365"/>
      <c r="E4" s="365"/>
      <c r="F4" s="365"/>
      <c r="G4" s="381"/>
      <c r="H4" s="387">
        <f>+SUM(C4:G4)</f>
        <v>0</v>
      </c>
    </row>
    <row r="5" spans="1:8" x14ac:dyDescent="0.25">
      <c r="A5" s="367" t="s">
        <v>691</v>
      </c>
      <c r="B5" s="368">
        <v>2</v>
      </c>
      <c r="C5" s="374"/>
      <c r="D5" s="363"/>
      <c r="E5" s="363"/>
      <c r="F5" s="363"/>
      <c r="G5" s="382"/>
      <c r="H5" s="388">
        <f>+SUM(C5:G5)</f>
        <v>0</v>
      </c>
    </row>
    <row r="6" spans="1:8" x14ac:dyDescent="0.25">
      <c r="A6" s="367" t="s">
        <v>692</v>
      </c>
      <c r="B6" s="368">
        <v>13</v>
      </c>
      <c r="C6" s="374"/>
      <c r="D6" s="363"/>
      <c r="E6" s="363"/>
      <c r="F6" s="363"/>
      <c r="G6" s="382"/>
      <c r="H6" s="388">
        <f t="shared" ref="H6:H13" si="0">+SUM(C6:G6)</f>
        <v>0</v>
      </c>
    </row>
    <row r="7" spans="1:8" x14ac:dyDescent="0.25">
      <c r="A7" s="367" t="s">
        <v>693</v>
      </c>
      <c r="B7" s="368">
        <v>1</v>
      </c>
      <c r="C7" s="374"/>
      <c r="D7" s="363"/>
      <c r="E7" s="363"/>
      <c r="F7" s="363"/>
      <c r="G7" s="382"/>
      <c r="H7" s="388">
        <f t="shared" si="0"/>
        <v>0</v>
      </c>
    </row>
    <row r="8" spans="1:8" x14ac:dyDescent="0.25">
      <c r="A8" s="367" t="s">
        <v>694</v>
      </c>
      <c r="B8" s="368">
        <v>2</v>
      </c>
      <c r="C8" s="374"/>
      <c r="D8" s="363"/>
      <c r="E8" s="363"/>
      <c r="F8" s="363"/>
      <c r="G8" s="382"/>
      <c r="H8" s="388">
        <f t="shared" si="0"/>
        <v>0</v>
      </c>
    </row>
    <row r="9" spans="1:8" x14ac:dyDescent="0.25">
      <c r="A9" s="367" t="s">
        <v>695</v>
      </c>
      <c r="B9" s="368">
        <v>16</v>
      </c>
      <c r="C9" s="374"/>
      <c r="D9" s="363"/>
      <c r="E9" s="363"/>
      <c r="F9" s="363"/>
      <c r="G9" s="382"/>
      <c r="H9" s="388">
        <f t="shared" si="0"/>
        <v>0</v>
      </c>
    </row>
    <row r="10" spans="1:8" x14ac:dyDescent="0.25">
      <c r="A10" s="367" t="s">
        <v>696</v>
      </c>
      <c r="B10" s="368">
        <v>2</v>
      </c>
      <c r="C10" s="374"/>
      <c r="D10" s="363"/>
      <c r="E10" s="363"/>
      <c r="F10" s="363"/>
      <c r="G10" s="382"/>
      <c r="H10" s="388">
        <f t="shared" si="0"/>
        <v>0</v>
      </c>
    </row>
    <row r="11" spans="1:8" x14ac:dyDescent="0.25">
      <c r="A11" s="367" t="s">
        <v>697</v>
      </c>
      <c r="B11" s="368">
        <v>3</v>
      </c>
      <c r="C11" s="374"/>
      <c r="D11" s="363"/>
      <c r="E11" s="363"/>
      <c r="F11" s="363"/>
      <c r="G11" s="382"/>
      <c r="H11" s="388">
        <f t="shared" si="0"/>
        <v>0</v>
      </c>
    </row>
    <row r="12" spans="1:8" x14ac:dyDescent="0.25">
      <c r="A12" s="367" t="s">
        <v>689</v>
      </c>
      <c r="B12" s="368">
        <v>8</v>
      </c>
      <c r="C12" s="374"/>
      <c r="D12" s="363"/>
      <c r="E12" s="363"/>
      <c r="F12" s="363"/>
      <c r="G12" s="382"/>
      <c r="H12" s="388">
        <f t="shared" si="0"/>
        <v>0</v>
      </c>
    </row>
    <row r="13" spans="1:8" ht="15.75" thickBot="1" x14ac:dyDescent="0.3">
      <c r="A13" s="369" t="s">
        <v>698</v>
      </c>
      <c r="B13" s="371">
        <v>6</v>
      </c>
      <c r="C13" s="375"/>
      <c r="D13" s="370"/>
      <c r="E13" s="370"/>
      <c r="F13" s="370"/>
      <c r="G13" s="383"/>
      <c r="H13" s="389">
        <f t="shared" si="0"/>
        <v>0</v>
      </c>
    </row>
    <row r="14" spans="1:8" ht="15.75" thickBot="1" x14ac:dyDescent="0.3">
      <c r="A14" s="310" t="s">
        <v>668</v>
      </c>
      <c r="B14" s="372">
        <f>+SUM(B4:B13)</f>
        <v>54</v>
      </c>
      <c r="C14" s="291">
        <f t="shared" ref="C14" si="1">+SUM(C4:C13)</f>
        <v>0</v>
      </c>
      <c r="D14" s="292">
        <f t="shared" ref="D14" si="2">+SUM(D4:D13)</f>
        <v>0</v>
      </c>
      <c r="E14" s="293">
        <f t="shared" ref="E14" si="3">+SUM(E4:E13)</f>
        <v>0</v>
      </c>
      <c r="F14" s="294">
        <f t="shared" ref="F14" si="4">+SUM(F4:F13)</f>
        <v>0</v>
      </c>
      <c r="G14" s="384">
        <f t="shared" ref="G14" si="5">+SUM(G4:G13)</f>
        <v>0</v>
      </c>
      <c r="H14" s="386">
        <f t="shared" ref="H14" si="6">+SUM(H4:H13)</f>
        <v>0</v>
      </c>
    </row>
    <row r="15" spans="1:8" ht="15.75" thickBot="1" x14ac:dyDescent="0.3"/>
    <row r="16" spans="1:8" ht="15.75" thickBot="1" x14ac:dyDescent="0.3">
      <c r="A16" s="784" t="s">
        <v>675</v>
      </c>
      <c r="B16" s="773"/>
      <c r="C16" s="773"/>
      <c r="D16" s="773"/>
      <c r="E16" s="773"/>
      <c r="F16" s="773"/>
      <c r="G16" s="773"/>
      <c r="H16" s="774"/>
    </row>
    <row r="17" spans="1:8" ht="15.75" thickBot="1" x14ac:dyDescent="0.3">
      <c r="A17" s="775" t="s">
        <v>700</v>
      </c>
      <c r="B17" s="779" t="s">
        <v>668</v>
      </c>
      <c r="C17" s="781" t="s">
        <v>701</v>
      </c>
      <c r="D17" s="782"/>
      <c r="E17" s="782"/>
      <c r="F17" s="782"/>
      <c r="G17" s="782"/>
      <c r="H17" s="783"/>
    </row>
    <row r="18" spans="1:8" ht="30.75" thickBot="1" x14ac:dyDescent="0.3">
      <c r="A18" s="785"/>
      <c r="B18" s="786"/>
      <c r="C18" s="376" t="s">
        <v>669</v>
      </c>
      <c r="D18" s="377" t="s">
        <v>670</v>
      </c>
      <c r="E18" s="378" t="s">
        <v>671</v>
      </c>
      <c r="F18" s="379" t="s">
        <v>672</v>
      </c>
      <c r="G18" s="380" t="s">
        <v>673</v>
      </c>
      <c r="H18" s="385" t="s">
        <v>674</v>
      </c>
    </row>
    <row r="19" spans="1:8" x14ac:dyDescent="0.25">
      <c r="A19" s="364" t="s">
        <v>690</v>
      </c>
      <c r="B19" s="366">
        <v>1</v>
      </c>
      <c r="C19" s="373"/>
      <c r="D19" s="365"/>
      <c r="E19" s="365"/>
      <c r="F19" s="365"/>
      <c r="G19" s="381"/>
      <c r="H19" s="387">
        <f>+SUM(C19:G19)</f>
        <v>0</v>
      </c>
    </row>
    <row r="20" spans="1:8" x14ac:dyDescent="0.25">
      <c r="A20" s="367" t="s">
        <v>691</v>
      </c>
      <c r="B20" s="368">
        <v>2</v>
      </c>
      <c r="C20" s="374"/>
      <c r="D20" s="363"/>
      <c r="E20" s="363"/>
      <c r="F20" s="363"/>
      <c r="G20" s="382"/>
      <c r="H20" s="388">
        <f>+SUM(C20:G20)</f>
        <v>0</v>
      </c>
    </row>
    <row r="21" spans="1:8" x14ac:dyDescent="0.25">
      <c r="A21" s="367" t="s">
        <v>692</v>
      </c>
      <c r="B21" s="368">
        <v>13</v>
      </c>
      <c r="C21" s="374"/>
      <c r="D21" s="363"/>
      <c r="E21" s="363"/>
      <c r="F21" s="363"/>
      <c r="G21" s="382"/>
      <c r="H21" s="388">
        <f t="shared" ref="H21:H28" si="7">+SUM(C21:G21)</f>
        <v>0</v>
      </c>
    </row>
    <row r="22" spans="1:8" x14ac:dyDescent="0.25">
      <c r="A22" s="367" t="s">
        <v>693</v>
      </c>
      <c r="B22" s="368">
        <v>1</v>
      </c>
      <c r="C22" s="374"/>
      <c r="D22" s="363"/>
      <c r="E22" s="363"/>
      <c r="F22" s="363"/>
      <c r="G22" s="382"/>
      <c r="H22" s="388">
        <f t="shared" si="7"/>
        <v>0</v>
      </c>
    </row>
    <row r="23" spans="1:8" x14ac:dyDescent="0.25">
      <c r="A23" s="367" t="s">
        <v>694</v>
      </c>
      <c r="B23" s="368">
        <v>2</v>
      </c>
      <c r="C23" s="374"/>
      <c r="D23" s="363"/>
      <c r="E23" s="363"/>
      <c r="F23" s="363"/>
      <c r="G23" s="382"/>
      <c r="H23" s="388">
        <f t="shared" si="7"/>
        <v>0</v>
      </c>
    </row>
    <row r="24" spans="1:8" x14ac:dyDescent="0.25">
      <c r="A24" s="367" t="s">
        <v>695</v>
      </c>
      <c r="B24" s="368">
        <v>16</v>
      </c>
      <c r="C24" s="374"/>
      <c r="D24" s="363"/>
      <c r="E24" s="363"/>
      <c r="F24" s="363"/>
      <c r="G24" s="382"/>
      <c r="H24" s="388">
        <f t="shared" si="7"/>
        <v>0</v>
      </c>
    </row>
    <row r="25" spans="1:8" x14ac:dyDescent="0.25">
      <c r="A25" s="367" t="s">
        <v>696</v>
      </c>
      <c r="B25" s="368">
        <v>2</v>
      </c>
      <c r="C25" s="374"/>
      <c r="D25" s="363"/>
      <c r="E25" s="363"/>
      <c r="F25" s="363"/>
      <c r="G25" s="382"/>
      <c r="H25" s="388">
        <f t="shared" si="7"/>
        <v>0</v>
      </c>
    </row>
    <row r="26" spans="1:8" x14ac:dyDescent="0.25">
      <c r="A26" s="367" t="s">
        <v>697</v>
      </c>
      <c r="B26" s="368">
        <v>3</v>
      </c>
      <c r="C26" s="374"/>
      <c r="D26" s="363"/>
      <c r="E26" s="363"/>
      <c r="F26" s="363"/>
      <c r="G26" s="382"/>
      <c r="H26" s="388">
        <f t="shared" si="7"/>
        <v>0</v>
      </c>
    </row>
    <row r="27" spans="1:8" x14ac:dyDescent="0.25">
      <c r="A27" s="367" t="s">
        <v>689</v>
      </c>
      <c r="B27" s="368">
        <v>8</v>
      </c>
      <c r="C27" s="374"/>
      <c r="D27" s="363"/>
      <c r="E27" s="363"/>
      <c r="F27" s="363"/>
      <c r="G27" s="382"/>
      <c r="H27" s="388">
        <f t="shared" si="7"/>
        <v>0</v>
      </c>
    </row>
    <row r="28" spans="1:8" ht="15.75" thickBot="1" x14ac:dyDescent="0.3">
      <c r="A28" s="369" t="s">
        <v>698</v>
      </c>
      <c r="B28" s="371">
        <v>6</v>
      </c>
      <c r="C28" s="375"/>
      <c r="D28" s="370"/>
      <c r="E28" s="370"/>
      <c r="F28" s="370"/>
      <c r="G28" s="383"/>
      <c r="H28" s="389">
        <f t="shared" si="7"/>
        <v>0</v>
      </c>
    </row>
    <row r="29" spans="1:8" ht="15.75" thickBot="1" x14ac:dyDescent="0.3">
      <c r="A29" s="310" t="s">
        <v>668</v>
      </c>
      <c r="B29" s="372">
        <f>+SUM(B19:B28)</f>
        <v>54</v>
      </c>
      <c r="C29" s="291">
        <f t="shared" ref="C29" si="8">+SUM(C19:C28)</f>
        <v>0</v>
      </c>
      <c r="D29" s="292">
        <f t="shared" ref="D29" si="9">+SUM(D19:D28)</f>
        <v>0</v>
      </c>
      <c r="E29" s="293">
        <f t="shared" ref="E29" si="10">+SUM(E19:E28)</f>
        <v>0</v>
      </c>
      <c r="F29" s="294">
        <f t="shared" ref="F29" si="11">+SUM(F19:F28)</f>
        <v>0</v>
      </c>
      <c r="G29" s="384">
        <f t="shared" ref="G29" si="12">+SUM(G19:G28)</f>
        <v>0</v>
      </c>
      <c r="H29" s="386">
        <f t="shared" ref="H29" si="13">+SUM(H19:H28)</f>
        <v>0</v>
      </c>
    </row>
    <row r="30" spans="1:8" ht="15.75" thickBot="1" x14ac:dyDescent="0.3"/>
    <row r="31" spans="1:8" ht="15.75" thickBot="1" x14ac:dyDescent="0.3">
      <c r="A31" s="784" t="s">
        <v>675</v>
      </c>
      <c r="B31" s="773"/>
      <c r="C31" s="773"/>
      <c r="D31" s="773"/>
      <c r="E31" s="773"/>
      <c r="F31" s="773"/>
      <c r="G31" s="773"/>
      <c r="H31" s="774"/>
    </row>
    <row r="32" spans="1:8" ht="15.75" thickBot="1" x14ac:dyDescent="0.3">
      <c r="A32" s="775" t="s">
        <v>700</v>
      </c>
      <c r="B32" s="779" t="s">
        <v>668</v>
      </c>
      <c r="C32" s="781" t="s">
        <v>699</v>
      </c>
      <c r="D32" s="782"/>
      <c r="E32" s="782"/>
      <c r="F32" s="782"/>
      <c r="G32" s="782"/>
      <c r="H32" s="783"/>
    </row>
    <row r="33" spans="1:8" ht="30.75" thickBot="1" x14ac:dyDescent="0.3">
      <c r="A33" s="785"/>
      <c r="B33" s="786"/>
      <c r="C33" s="376" t="s">
        <v>669</v>
      </c>
      <c r="D33" s="377" t="s">
        <v>670</v>
      </c>
      <c r="E33" s="378" t="s">
        <v>671</v>
      </c>
      <c r="F33" s="379" t="s">
        <v>672</v>
      </c>
      <c r="G33" s="380" t="s">
        <v>673</v>
      </c>
      <c r="H33" s="385" t="s">
        <v>674</v>
      </c>
    </row>
    <row r="34" spans="1:8" x14ac:dyDescent="0.25">
      <c r="A34" s="364" t="s">
        <v>690</v>
      </c>
      <c r="B34" s="366">
        <v>1</v>
      </c>
      <c r="C34" s="373"/>
      <c r="D34" s="365"/>
      <c r="E34" s="365"/>
      <c r="F34" s="365"/>
      <c r="G34" s="381"/>
      <c r="H34" s="387">
        <f>+SUM(C34:G34)</f>
        <v>0</v>
      </c>
    </row>
    <row r="35" spans="1:8" x14ac:dyDescent="0.25">
      <c r="A35" s="367" t="s">
        <v>691</v>
      </c>
      <c r="B35" s="368">
        <v>2</v>
      </c>
      <c r="C35" s="374"/>
      <c r="D35" s="363"/>
      <c r="E35" s="363"/>
      <c r="F35" s="363"/>
      <c r="G35" s="382"/>
      <c r="H35" s="388">
        <f>+SUM(C35:G35)</f>
        <v>0</v>
      </c>
    </row>
    <row r="36" spans="1:8" x14ac:dyDescent="0.25">
      <c r="A36" s="367" t="s">
        <v>692</v>
      </c>
      <c r="B36" s="368">
        <v>13</v>
      </c>
      <c r="C36" s="374"/>
      <c r="D36" s="363"/>
      <c r="E36" s="363"/>
      <c r="F36" s="363"/>
      <c r="G36" s="382"/>
      <c r="H36" s="388">
        <f t="shared" ref="H36:H43" si="14">+SUM(C36:G36)</f>
        <v>0</v>
      </c>
    </row>
    <row r="37" spans="1:8" x14ac:dyDescent="0.25">
      <c r="A37" s="367" t="s">
        <v>693</v>
      </c>
      <c r="B37" s="368">
        <v>1</v>
      </c>
      <c r="C37" s="374"/>
      <c r="D37" s="363"/>
      <c r="E37" s="363"/>
      <c r="F37" s="363"/>
      <c r="G37" s="382"/>
      <c r="H37" s="388">
        <f t="shared" si="14"/>
        <v>0</v>
      </c>
    </row>
    <row r="38" spans="1:8" x14ac:dyDescent="0.25">
      <c r="A38" s="367" t="s">
        <v>694</v>
      </c>
      <c r="B38" s="368">
        <v>2</v>
      </c>
      <c r="C38" s="374"/>
      <c r="D38" s="363"/>
      <c r="E38" s="363"/>
      <c r="F38" s="363"/>
      <c r="G38" s="382"/>
      <c r="H38" s="388">
        <f t="shared" si="14"/>
        <v>0</v>
      </c>
    </row>
    <row r="39" spans="1:8" x14ac:dyDescent="0.25">
      <c r="A39" s="367" t="s">
        <v>695</v>
      </c>
      <c r="B39" s="368">
        <v>16</v>
      </c>
      <c r="C39" s="374"/>
      <c r="D39" s="363"/>
      <c r="E39" s="363"/>
      <c r="F39" s="363"/>
      <c r="G39" s="382"/>
      <c r="H39" s="388">
        <f t="shared" si="14"/>
        <v>0</v>
      </c>
    </row>
    <row r="40" spans="1:8" x14ac:dyDescent="0.25">
      <c r="A40" s="367" t="s">
        <v>696</v>
      </c>
      <c r="B40" s="368">
        <v>2</v>
      </c>
      <c r="C40" s="374"/>
      <c r="D40" s="363"/>
      <c r="E40" s="363"/>
      <c r="F40" s="363"/>
      <c r="G40" s="382"/>
      <c r="H40" s="388">
        <f t="shared" si="14"/>
        <v>0</v>
      </c>
    </row>
    <row r="41" spans="1:8" x14ac:dyDescent="0.25">
      <c r="A41" s="367" t="s">
        <v>697</v>
      </c>
      <c r="B41" s="368">
        <v>3</v>
      </c>
      <c r="C41" s="374"/>
      <c r="D41" s="363"/>
      <c r="E41" s="363"/>
      <c r="F41" s="363"/>
      <c r="G41" s="382"/>
      <c r="H41" s="388">
        <f t="shared" si="14"/>
        <v>0</v>
      </c>
    </row>
    <row r="42" spans="1:8" x14ac:dyDescent="0.25">
      <c r="A42" s="367" t="s">
        <v>689</v>
      </c>
      <c r="B42" s="368">
        <v>8</v>
      </c>
      <c r="C42" s="374"/>
      <c r="D42" s="363"/>
      <c r="E42" s="363"/>
      <c r="F42" s="363"/>
      <c r="G42" s="382"/>
      <c r="H42" s="388">
        <f t="shared" si="14"/>
        <v>0</v>
      </c>
    </row>
    <row r="43" spans="1:8" ht="15.75" thickBot="1" x14ac:dyDescent="0.3">
      <c r="A43" s="369" t="s">
        <v>698</v>
      </c>
      <c r="B43" s="371">
        <v>6</v>
      </c>
      <c r="C43" s="375"/>
      <c r="D43" s="370"/>
      <c r="E43" s="370"/>
      <c r="F43" s="370"/>
      <c r="G43" s="383"/>
      <c r="H43" s="389">
        <f t="shared" si="14"/>
        <v>0</v>
      </c>
    </row>
    <row r="44" spans="1:8" ht="15.75" thickBot="1" x14ac:dyDescent="0.3">
      <c r="A44" s="310" t="s">
        <v>668</v>
      </c>
      <c r="B44" s="372">
        <f>+SUM(B34:B43)</f>
        <v>54</v>
      </c>
      <c r="C44" s="291">
        <f t="shared" ref="C44:H44" si="15">+SUM(C34:C43)</f>
        <v>0</v>
      </c>
      <c r="D44" s="292">
        <f t="shared" si="15"/>
        <v>0</v>
      </c>
      <c r="E44" s="293">
        <f t="shared" si="15"/>
        <v>0</v>
      </c>
      <c r="F44" s="294">
        <f t="shared" si="15"/>
        <v>0</v>
      </c>
      <c r="G44" s="384">
        <f t="shared" si="15"/>
        <v>0</v>
      </c>
      <c r="H44" s="386">
        <f t="shared" si="15"/>
        <v>0</v>
      </c>
    </row>
    <row r="45" spans="1:8" x14ac:dyDescent="0.25">
      <c r="B45" s="362"/>
      <c r="C45" s="362"/>
      <c r="D45" s="362"/>
      <c r="E45" s="362"/>
      <c r="F45" s="362"/>
      <c r="G45" s="362"/>
      <c r="H45" s="362"/>
    </row>
    <row r="46" spans="1:8" x14ac:dyDescent="0.25">
      <c r="B46" s="362"/>
      <c r="C46" s="362"/>
      <c r="D46" s="362"/>
      <c r="E46" s="362"/>
      <c r="F46" s="362"/>
      <c r="G46" s="362"/>
      <c r="H46" s="362"/>
    </row>
    <row r="47" spans="1:8" x14ac:dyDescent="0.25">
      <c r="B47" s="362"/>
      <c r="C47" s="362"/>
      <c r="D47" s="362"/>
      <c r="E47" s="362"/>
      <c r="F47" s="362"/>
      <c r="G47" s="362"/>
      <c r="H47" s="362"/>
    </row>
    <row r="48" spans="1:8" x14ac:dyDescent="0.25">
      <c r="B48" s="362"/>
      <c r="C48" s="362"/>
      <c r="D48" s="362"/>
      <c r="E48" s="362"/>
      <c r="F48" s="362"/>
      <c r="G48" s="362"/>
      <c r="H48" s="362"/>
    </row>
    <row r="49" spans="2:8" x14ac:dyDescent="0.25">
      <c r="B49" s="362"/>
      <c r="C49" s="362"/>
      <c r="D49" s="362"/>
      <c r="E49" s="362"/>
      <c r="F49" s="362"/>
      <c r="G49" s="362"/>
      <c r="H49" s="362"/>
    </row>
    <row r="50" spans="2:8" x14ac:dyDescent="0.25">
      <c r="B50" s="362"/>
      <c r="C50" s="362"/>
      <c r="D50" s="362"/>
      <c r="E50" s="362"/>
      <c r="F50" s="362"/>
      <c r="G50" s="362"/>
      <c r="H50" s="362"/>
    </row>
    <row r="51" spans="2:8" x14ac:dyDescent="0.25">
      <c r="B51" s="362"/>
      <c r="C51" s="362"/>
      <c r="D51" s="362"/>
      <c r="E51" s="362"/>
      <c r="F51" s="362"/>
      <c r="G51" s="362"/>
      <c r="H51" s="362"/>
    </row>
    <row r="52" spans="2:8" x14ac:dyDescent="0.25">
      <c r="B52" s="362"/>
      <c r="C52" s="362"/>
      <c r="D52" s="362"/>
      <c r="E52" s="362"/>
      <c r="F52" s="362"/>
      <c r="G52" s="362"/>
      <c r="H52" s="362"/>
    </row>
    <row r="53" spans="2:8" x14ac:dyDescent="0.25">
      <c r="B53" s="362"/>
      <c r="C53" s="362"/>
      <c r="D53" s="362"/>
      <c r="E53" s="362"/>
      <c r="F53" s="362"/>
      <c r="G53" s="362"/>
      <c r="H53" s="362"/>
    </row>
    <row r="54" spans="2:8" x14ac:dyDescent="0.25">
      <c r="B54" s="362"/>
      <c r="C54" s="362"/>
      <c r="D54" s="362"/>
      <c r="E54" s="362"/>
      <c r="F54" s="362"/>
      <c r="G54" s="362"/>
      <c r="H54" s="362"/>
    </row>
    <row r="55" spans="2:8" x14ac:dyDescent="0.25">
      <c r="B55" s="362"/>
      <c r="C55" s="362"/>
      <c r="D55" s="362"/>
      <c r="E55" s="362"/>
      <c r="F55" s="362"/>
      <c r="G55" s="362"/>
      <c r="H55" s="362"/>
    </row>
    <row r="56" spans="2:8" x14ac:dyDescent="0.25">
      <c r="B56" s="362"/>
      <c r="C56" s="362"/>
      <c r="D56" s="362"/>
      <c r="E56" s="362"/>
      <c r="F56" s="362"/>
      <c r="G56" s="362"/>
      <c r="H56" s="362"/>
    </row>
    <row r="57" spans="2:8" x14ac:dyDescent="0.25">
      <c r="B57" s="362"/>
      <c r="C57" s="362"/>
      <c r="D57" s="362"/>
      <c r="E57" s="362"/>
      <c r="F57" s="362"/>
      <c r="G57" s="362"/>
      <c r="H57" s="362"/>
    </row>
    <row r="58" spans="2:8" x14ac:dyDescent="0.25">
      <c r="B58" s="362"/>
      <c r="C58" s="362"/>
      <c r="D58" s="362"/>
      <c r="E58" s="362"/>
      <c r="F58" s="362"/>
      <c r="G58" s="362"/>
      <c r="H58" s="362"/>
    </row>
    <row r="59" spans="2:8" x14ac:dyDescent="0.25">
      <c r="B59" s="362"/>
      <c r="C59" s="362"/>
      <c r="D59" s="362"/>
      <c r="E59" s="362"/>
      <c r="F59" s="362"/>
      <c r="G59" s="362"/>
      <c r="H59" s="362"/>
    </row>
    <row r="60" spans="2:8" x14ac:dyDescent="0.25">
      <c r="B60" s="362"/>
      <c r="C60" s="362"/>
      <c r="D60" s="362"/>
      <c r="E60" s="362"/>
      <c r="F60" s="362"/>
      <c r="G60" s="362"/>
      <c r="H60" s="362"/>
    </row>
    <row r="61" spans="2:8" x14ac:dyDescent="0.25">
      <c r="B61" s="361"/>
      <c r="C61" s="361"/>
      <c r="D61" s="361"/>
      <c r="E61" s="361"/>
      <c r="F61" s="361"/>
      <c r="G61" s="361"/>
      <c r="H61" s="361"/>
    </row>
    <row r="62" spans="2:8" x14ac:dyDescent="0.25">
      <c r="B62" s="361"/>
      <c r="C62" s="361"/>
      <c r="D62" s="361"/>
      <c r="E62" s="361"/>
      <c r="F62" s="361"/>
      <c r="G62" s="361"/>
      <c r="H62" s="361"/>
    </row>
  </sheetData>
  <mergeCells count="12">
    <mergeCell ref="A32:A33"/>
    <mergeCell ref="B32:B33"/>
    <mergeCell ref="C32:H32"/>
    <mergeCell ref="A16:H16"/>
    <mergeCell ref="A17:A18"/>
    <mergeCell ref="B17:B18"/>
    <mergeCell ref="C17:H17"/>
    <mergeCell ref="A1:H1"/>
    <mergeCell ref="A2:A3"/>
    <mergeCell ref="B2:B3"/>
    <mergeCell ref="C2:H2"/>
    <mergeCell ref="A31:H31"/>
  </mergeCells>
  <pageMargins left="0.7" right="0.7" top="0.75" bottom="0.75" header="0.3" footer="0.3"/>
  <pageSetup paperSize="9" orientation="portrait" r:id="rId1"/>
  <ignoredErrors>
    <ignoredError sqref="H34 H35:H37 H38:H43 H19:H28 H4:H1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EJE ESTRATÉGICO 1</vt:lpstr>
      <vt:lpstr>EJE ESTRATÉGICO 2</vt:lpstr>
      <vt:lpstr>EJE ESTRATÉGICO 3</vt:lpstr>
      <vt:lpstr>SEMAFORIZACIÓN</vt:lpstr>
      <vt:lpstr>PPT 2022</vt:lpstr>
      <vt:lpstr>PPT 2021</vt:lpstr>
      <vt:lpstr>PPT 2020</vt:lpstr>
      <vt:lpstr>DESEMPEÑO CAD</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dc:creator>
  <cp:lastModifiedBy>user</cp:lastModifiedBy>
  <dcterms:created xsi:type="dcterms:W3CDTF">2015-04-12T02:58:25Z</dcterms:created>
  <dcterms:modified xsi:type="dcterms:W3CDTF">2023-02-23T09:45:05Z</dcterms:modified>
</cp:coreProperties>
</file>