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0B19ECB4-FAF4-4393-B569-FCA5C3CAA93D}" xr6:coauthVersionLast="47" xr6:coauthVersionMax="47" xr10:uidLastSave="{00000000-0000-0000-0000-000000000000}"/>
  <bookViews>
    <workbookView minimized="1" xWindow="4080" yWindow="4056" windowWidth="17280" windowHeight="8880" firstSheet="9" activeTab="9" xr2:uid="{00000000-000D-0000-FFFF-FFFF00000000}"/>
  </bookViews>
  <sheets>
    <sheet name="Sec Administrativa" sheetId="17" r:id="rId1"/>
    <sheet name="Sec Hacienda" sheetId="16" r:id="rId2"/>
    <sheet name="Sec Turismo, Ind y Com" sheetId="15" r:id="rId3"/>
    <sheet name="Oficina Privada" sheetId="14" r:id="rId4"/>
    <sheet name="Sec Educación" sheetId="12" r:id="rId5"/>
    <sheet name="Sec Representación Judicial" sheetId="11" r:id="rId6"/>
    <sheet name="Sec TIC" sheetId="10" r:id="rId7"/>
    <sheet name="Sec Interior" sheetId="9" r:id="rId8"/>
    <sheet name="Sec Familia" sheetId="8" r:id="rId9"/>
    <sheet name="Sec Cultura" sheetId="7" r:id="rId10"/>
    <sheet name="Sec Salud" sheetId="6" r:id="rId11"/>
    <sheet name="Sec Planeación" sheetId="5" r:id="rId12"/>
    <sheet name="Sec Jurídica y contratación" sheetId="4" r:id="rId13"/>
    <sheet name="Sec Aguas e Infra" sheetId="3" r:id="rId14"/>
    <sheet name="Sec Agricultura" sheetId="2" r:id="rId15"/>
    <sheet name="Hoja1" sheetId="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2" i="17" l="1"/>
  <c r="X32" i="17"/>
  <c r="V32" i="17"/>
  <c r="T32" i="17"/>
  <c r="O32" i="17"/>
  <c r="M32" i="17"/>
  <c r="K32" i="17"/>
  <c r="I32" i="17"/>
  <c r="Z31" i="17"/>
  <c r="X31" i="17"/>
  <c r="V31" i="17"/>
  <c r="T31" i="17"/>
  <c r="O31" i="17"/>
  <c r="M31" i="17"/>
  <c r="K31" i="17"/>
  <c r="I31" i="17"/>
  <c r="Z30" i="17"/>
  <c r="X30" i="17"/>
  <c r="V30" i="17"/>
  <c r="T30" i="17"/>
  <c r="O30" i="17"/>
  <c r="M30" i="17"/>
  <c r="K30" i="17"/>
  <c r="I30" i="17"/>
  <c r="Z29" i="17"/>
  <c r="X29" i="17"/>
  <c r="V29" i="17"/>
  <c r="T29" i="17"/>
  <c r="O29" i="17"/>
  <c r="M29" i="17"/>
  <c r="K29" i="17"/>
  <c r="I29" i="17"/>
  <c r="Z28" i="17"/>
  <c r="X28" i="17"/>
  <c r="V28" i="17"/>
  <c r="T28" i="17"/>
  <c r="O28" i="17"/>
  <c r="M28" i="17"/>
  <c r="K28" i="17"/>
  <c r="I28" i="17"/>
  <c r="Z27" i="17"/>
  <c r="X27" i="17"/>
  <c r="V27" i="17"/>
  <c r="T27" i="17"/>
  <c r="O27" i="17"/>
  <c r="M27" i="17"/>
  <c r="K27" i="17"/>
  <c r="I27" i="17"/>
  <c r="Z26" i="17"/>
  <c r="X26" i="17"/>
  <c r="V26" i="17"/>
  <c r="T26" i="17"/>
  <c r="O26" i="17"/>
  <c r="M26" i="17"/>
  <c r="K26" i="17"/>
  <c r="I26" i="17"/>
  <c r="Z25" i="17"/>
  <c r="X25" i="17"/>
  <c r="V25" i="17"/>
  <c r="T25" i="17"/>
  <c r="O25" i="17"/>
  <c r="M25" i="17"/>
  <c r="K25" i="17"/>
  <c r="I25" i="17"/>
  <c r="Z24" i="17"/>
  <c r="X24" i="17"/>
  <c r="V24" i="17"/>
  <c r="T24" i="17"/>
  <c r="O24" i="17"/>
  <c r="M24" i="17"/>
  <c r="K24" i="17"/>
  <c r="I24" i="17"/>
  <c r="Z23" i="17"/>
  <c r="X23" i="17"/>
  <c r="V23" i="17"/>
  <c r="T23" i="17"/>
  <c r="O23" i="17"/>
  <c r="M23" i="17"/>
  <c r="K23" i="17"/>
  <c r="I23" i="17"/>
  <c r="Z22" i="17"/>
  <c r="X22" i="17"/>
  <c r="V22" i="17"/>
  <c r="T22" i="17"/>
  <c r="O22" i="17"/>
  <c r="M22" i="17"/>
  <c r="K22" i="17"/>
  <c r="I22" i="17"/>
  <c r="Z21" i="17"/>
  <c r="X21" i="17"/>
  <c r="V21" i="17"/>
  <c r="T21" i="17"/>
  <c r="O21" i="17"/>
  <c r="M21" i="17"/>
  <c r="K21" i="17"/>
  <c r="I21" i="17"/>
  <c r="Z20" i="17"/>
  <c r="X20" i="17"/>
  <c r="V20" i="17"/>
  <c r="T20" i="17"/>
  <c r="O20" i="17"/>
  <c r="M20" i="17"/>
  <c r="K20" i="17"/>
  <c r="I20" i="17"/>
  <c r="Z19" i="17"/>
  <c r="X19" i="17"/>
  <c r="V19" i="17"/>
  <c r="T19" i="17"/>
  <c r="O19" i="17"/>
  <c r="M19" i="17"/>
  <c r="K19" i="17"/>
  <c r="I19" i="17"/>
  <c r="Z18" i="17"/>
  <c r="X18" i="17"/>
  <c r="V18" i="17"/>
  <c r="T18" i="17"/>
  <c r="O18" i="17"/>
  <c r="M18" i="17"/>
  <c r="K18" i="17"/>
  <c r="I18" i="17"/>
  <c r="Z17" i="17"/>
  <c r="X17" i="17"/>
  <c r="V17" i="17"/>
  <c r="T17" i="17"/>
  <c r="O17" i="17"/>
  <c r="M17" i="17"/>
  <c r="K17" i="17"/>
  <c r="I17" i="17"/>
  <c r="Z16" i="17"/>
  <c r="X16" i="17"/>
  <c r="V16" i="17"/>
  <c r="T16" i="17"/>
  <c r="O16" i="17"/>
  <c r="M16" i="17"/>
  <c r="K16" i="17"/>
  <c r="I16" i="17"/>
  <c r="Z15" i="17"/>
  <c r="X15" i="17"/>
  <c r="V15" i="17"/>
  <c r="T15" i="17"/>
  <c r="O15" i="17"/>
  <c r="M15" i="17"/>
  <c r="K15" i="17"/>
  <c r="I15" i="17"/>
  <c r="Z14" i="17"/>
  <c r="X14" i="17"/>
  <c r="V14" i="17"/>
  <c r="T14" i="17"/>
  <c r="O14" i="17"/>
  <c r="M14" i="17"/>
  <c r="K14" i="17"/>
  <c r="I14" i="17"/>
  <c r="Z13" i="17"/>
  <c r="X13" i="17"/>
  <c r="V13" i="17"/>
  <c r="T13" i="17"/>
  <c r="O13" i="17"/>
  <c r="M13" i="17"/>
  <c r="K13" i="17"/>
  <c r="I13" i="17"/>
  <c r="Z12" i="17"/>
  <c r="X12" i="17"/>
  <c r="V12" i="17"/>
  <c r="T12" i="17"/>
  <c r="O12" i="17"/>
  <c r="M12" i="17"/>
  <c r="K12" i="17"/>
  <c r="I12" i="17"/>
  <c r="Z11" i="17"/>
  <c r="X11" i="17"/>
  <c r="V11" i="17"/>
  <c r="T11" i="17"/>
  <c r="O11" i="17"/>
  <c r="M11" i="17"/>
  <c r="K11" i="17"/>
  <c r="I11" i="17"/>
  <c r="Z10" i="17"/>
  <c r="X10" i="17"/>
  <c r="V10" i="17"/>
  <c r="T10" i="17"/>
  <c r="O10" i="17"/>
  <c r="M10" i="17"/>
  <c r="K10" i="17"/>
  <c r="I10" i="17"/>
  <c r="Z9" i="17"/>
  <c r="X9" i="17"/>
  <c r="V9" i="17"/>
  <c r="T9" i="17"/>
  <c r="O9" i="17"/>
  <c r="M9" i="17"/>
  <c r="K9" i="17"/>
  <c r="I9" i="17"/>
  <c r="Y10" i="8" l="1"/>
  <c r="X9" i="12"/>
  <c r="Z13" i="16"/>
  <c r="X13" i="16"/>
  <c r="V13" i="16"/>
  <c r="T13" i="16"/>
  <c r="Z12" i="16"/>
  <c r="X12" i="16"/>
  <c r="V12" i="16"/>
  <c r="T12" i="16"/>
  <c r="N12" i="16"/>
  <c r="L12" i="16"/>
  <c r="Z11" i="16"/>
  <c r="X11" i="16"/>
  <c r="V11" i="16"/>
  <c r="T11" i="16"/>
  <c r="Z10" i="16"/>
  <c r="X10" i="16"/>
  <c r="V10" i="16"/>
  <c r="T10" i="16"/>
  <c r="Z9" i="16"/>
  <c r="X9" i="16"/>
  <c r="V9" i="16"/>
  <c r="T9" i="16"/>
  <c r="Z11" i="15" l="1"/>
  <c r="X11" i="15"/>
  <c r="V11" i="15"/>
  <c r="T11" i="15"/>
  <c r="O11" i="15"/>
  <c r="M11" i="15"/>
  <c r="K11" i="15"/>
  <c r="I11" i="15"/>
  <c r="Z9" i="15"/>
  <c r="X9" i="15"/>
  <c r="V9" i="15"/>
  <c r="T9" i="15"/>
  <c r="O9" i="15"/>
  <c r="M9" i="15"/>
  <c r="K9" i="15"/>
  <c r="I9" i="15"/>
  <c r="V9" i="14" l="1"/>
  <c r="W9" i="14"/>
  <c r="Y9" i="14"/>
  <c r="Z9" i="14"/>
  <c r="Z25" i="10" l="1"/>
  <c r="X25" i="10"/>
  <c r="V25" i="10"/>
  <c r="T25" i="10"/>
  <c r="O25" i="10"/>
  <c r="M25" i="10"/>
  <c r="K25" i="10"/>
  <c r="I25" i="10"/>
  <c r="Z24" i="10"/>
  <c r="X24" i="10"/>
  <c r="V24" i="10"/>
  <c r="T24" i="10"/>
  <c r="O24" i="10"/>
  <c r="M24" i="10"/>
  <c r="K24" i="10"/>
  <c r="I24" i="10"/>
  <c r="T23" i="10"/>
  <c r="O23" i="10"/>
  <c r="M23" i="10"/>
  <c r="K23" i="10"/>
  <c r="I23" i="10"/>
  <c r="V22" i="10"/>
  <c r="T22" i="10"/>
  <c r="O22" i="10"/>
  <c r="M22" i="10"/>
  <c r="K22" i="10"/>
  <c r="I22" i="10"/>
  <c r="T21" i="10"/>
  <c r="O21" i="10"/>
  <c r="M21" i="10"/>
  <c r="K21" i="10"/>
  <c r="I21" i="10"/>
  <c r="Z20" i="10"/>
  <c r="T20" i="10"/>
  <c r="O20" i="10"/>
  <c r="M20" i="10"/>
  <c r="K20" i="10"/>
  <c r="I20" i="10"/>
  <c r="Z19" i="10"/>
  <c r="X19" i="10"/>
  <c r="V19" i="10"/>
  <c r="T19" i="10"/>
  <c r="O19" i="10"/>
  <c r="M19" i="10"/>
  <c r="K19" i="10"/>
  <c r="I19" i="10"/>
  <c r="V18" i="10"/>
  <c r="T18" i="10"/>
  <c r="O18" i="10"/>
  <c r="M18" i="10"/>
  <c r="K18" i="10"/>
  <c r="I18" i="10"/>
  <c r="O17" i="10"/>
  <c r="M17" i="10"/>
  <c r="K17" i="10"/>
  <c r="I17" i="10"/>
  <c r="T16" i="10"/>
  <c r="O16" i="10"/>
  <c r="M16" i="10"/>
  <c r="K16" i="10"/>
  <c r="I16" i="10"/>
  <c r="Z15" i="10"/>
  <c r="X15" i="10"/>
  <c r="V15" i="10"/>
  <c r="T15" i="10"/>
  <c r="O15" i="10"/>
  <c r="M15" i="10"/>
  <c r="K15" i="10"/>
  <c r="I15" i="10"/>
  <c r="Z14" i="10"/>
  <c r="X14" i="10"/>
  <c r="V14" i="10"/>
  <c r="T14" i="10"/>
  <c r="O14" i="10"/>
  <c r="M14" i="10"/>
  <c r="K14" i="10"/>
  <c r="I14" i="10"/>
  <c r="Z13" i="10"/>
  <c r="X13" i="10"/>
  <c r="V13" i="10"/>
  <c r="T13" i="10"/>
  <c r="O13" i="10"/>
  <c r="M13" i="10"/>
  <c r="K13" i="10"/>
  <c r="I13" i="10"/>
  <c r="Z12" i="10"/>
  <c r="X12" i="10"/>
  <c r="V12" i="10"/>
  <c r="T12" i="10"/>
  <c r="O12" i="10"/>
  <c r="M12" i="10"/>
  <c r="K12" i="10"/>
  <c r="I12" i="10"/>
  <c r="Z11" i="10"/>
  <c r="X11" i="10"/>
  <c r="V11" i="10"/>
  <c r="T11" i="10"/>
  <c r="O11" i="10"/>
  <c r="M11" i="10"/>
  <c r="K11" i="10"/>
  <c r="I11" i="10"/>
  <c r="Z10" i="10"/>
  <c r="X10" i="10"/>
  <c r="V10" i="10"/>
  <c r="T10" i="10"/>
  <c r="O10" i="10"/>
  <c r="M10" i="10"/>
  <c r="K10" i="10"/>
  <c r="I10" i="10"/>
  <c r="Z9" i="10"/>
  <c r="X9" i="10"/>
  <c r="V9" i="10"/>
  <c r="T9" i="10"/>
  <c r="O9" i="10"/>
  <c r="M9" i="10"/>
  <c r="K9" i="10"/>
  <c r="I9" i="10"/>
  <c r="Z12" i="9" l="1"/>
  <c r="X12" i="9"/>
  <c r="V12" i="9"/>
  <c r="T12" i="9"/>
  <c r="Z10" i="9"/>
  <c r="T9" i="9"/>
  <c r="I9" i="9"/>
  <c r="Z14" i="8" l="1"/>
  <c r="Z13" i="8"/>
  <c r="Z12" i="8"/>
  <c r="Z11" i="8"/>
  <c r="Z10" i="8"/>
  <c r="Z9" i="8"/>
  <c r="T9" i="6" l="1"/>
  <c r="Z19" i="5" l="1"/>
  <c r="X19" i="5"/>
  <c r="V19" i="5"/>
  <c r="T19" i="5"/>
  <c r="O19" i="5"/>
  <c r="M19" i="5"/>
  <c r="K19" i="5"/>
  <c r="I19" i="5"/>
  <c r="V18" i="5"/>
  <c r="W18" i="5" s="1"/>
  <c r="Z14" i="5"/>
  <c r="Y14" i="5"/>
  <c r="V14" i="5"/>
  <c r="W14" i="5" s="1"/>
  <c r="Z12" i="5"/>
  <c r="X12" i="5"/>
  <c r="V12" i="5"/>
  <c r="T12" i="5"/>
  <c r="Z9" i="5"/>
  <c r="X9" i="5"/>
  <c r="W9" i="5"/>
  <c r="V9" i="5"/>
  <c r="T9" i="5"/>
  <c r="O9" i="5"/>
  <c r="M9" i="5"/>
  <c r="K9" i="5"/>
  <c r="Z10" i="4" l="1"/>
  <c r="X10" i="4"/>
  <c r="V10" i="4"/>
  <c r="T10" i="4"/>
  <c r="O10" i="4"/>
  <c r="M10" i="4"/>
  <c r="K10" i="4"/>
  <c r="I10" i="4"/>
  <c r="Z9" i="4"/>
  <c r="X9" i="4"/>
  <c r="V9" i="4"/>
  <c r="T9" i="4"/>
  <c r="O9" i="4"/>
  <c r="M9" i="4"/>
  <c r="K9" i="4"/>
  <c r="I9" i="4"/>
  <c r="O11" i="3" l="1"/>
  <c r="M11" i="3"/>
  <c r="K11" i="3"/>
  <c r="I11" i="3"/>
  <c r="O10" i="3"/>
  <c r="M10" i="3"/>
  <c r="K10" i="3"/>
  <c r="I10" i="3"/>
  <c r="Z9" i="3"/>
  <c r="X9" i="3"/>
  <c r="V9" i="3"/>
  <c r="T9" i="3"/>
  <c r="O9" i="3"/>
  <c r="M9" i="3"/>
  <c r="K9" i="3"/>
  <c r="I9" i="3"/>
  <c r="Z9" i="2" l="1"/>
  <c r="X9" i="2"/>
  <c r="V9" i="2"/>
  <c r="T9" i="2"/>
  <c r="O9" i="2"/>
  <c r="M9" i="2"/>
  <c r="K9" i="2"/>
  <c r="I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0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Autor:</t>
        </r>
        <r>
          <rPr>
            <sz val="9"/>
            <color indexed="81"/>
            <rFont val="Tahoma"/>
            <family val="2"/>
          </rPr>
          <t xml:space="preserve">
1) Mantenimiento 
2) Incremento.</t>
        </r>
      </text>
    </comment>
    <comment ref="H6" authorId="0" shapeId="0" xr:uid="{00000000-0006-0000-00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0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0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0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0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0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0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9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9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9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9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9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900-000006000000}">
      <text>
        <r>
          <rPr>
            <b/>
            <sz val="9"/>
            <color indexed="81"/>
            <rFont val="Tahoma"/>
            <family val="2"/>
          </rPr>
          <t>Autor:</t>
        </r>
        <r>
          <rPr>
            <sz val="9"/>
            <color indexed="81"/>
            <rFont val="Tahoma"/>
            <family val="2"/>
          </rPr>
          <t xml:space="preserve">
1) Mantenimiento 
2) Incremento.</t>
        </r>
      </text>
    </comment>
    <comment ref="H6" authorId="0" shapeId="0" xr:uid="{00000000-0006-0000-09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9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9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9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9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9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9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A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A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A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A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A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A00-000006000000}">
      <text>
        <r>
          <rPr>
            <b/>
            <sz val="9"/>
            <color indexed="81"/>
            <rFont val="Tahoma"/>
            <family val="2"/>
          </rPr>
          <t>Autor:</t>
        </r>
        <r>
          <rPr>
            <sz val="9"/>
            <color indexed="81"/>
            <rFont val="Tahoma"/>
            <family val="2"/>
          </rPr>
          <t xml:space="preserve">
1) Mantenimiento 
2) Incremento.</t>
        </r>
      </text>
    </comment>
    <comment ref="H6" authorId="0" shapeId="0" xr:uid="{00000000-0006-0000-0A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A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A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A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A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A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A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B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B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B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B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B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B00-000006000000}">
      <text>
        <r>
          <rPr>
            <b/>
            <sz val="9"/>
            <color indexed="81"/>
            <rFont val="Tahoma"/>
            <family val="2"/>
          </rPr>
          <t>Autor:</t>
        </r>
        <r>
          <rPr>
            <sz val="9"/>
            <color indexed="81"/>
            <rFont val="Tahoma"/>
            <family val="2"/>
          </rPr>
          <t xml:space="preserve">
1) Mantenimiento 
2) Incremento.</t>
        </r>
      </text>
    </comment>
    <comment ref="H6" authorId="0" shapeId="0" xr:uid="{00000000-0006-0000-0B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B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B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B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B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B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B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C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C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C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C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C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C00-000006000000}">
      <text>
        <r>
          <rPr>
            <b/>
            <sz val="9"/>
            <color indexed="81"/>
            <rFont val="Tahoma"/>
            <family val="2"/>
          </rPr>
          <t>Autor:</t>
        </r>
        <r>
          <rPr>
            <sz val="9"/>
            <color indexed="81"/>
            <rFont val="Tahoma"/>
            <family val="2"/>
          </rPr>
          <t xml:space="preserve">
1) Mantenimiento 
2) Incremento.</t>
        </r>
      </text>
    </comment>
    <comment ref="H6" authorId="0" shapeId="0" xr:uid="{00000000-0006-0000-0C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C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C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C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C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C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C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D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D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D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D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D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D00-000006000000}">
      <text>
        <r>
          <rPr>
            <b/>
            <sz val="9"/>
            <color indexed="81"/>
            <rFont val="Tahoma"/>
            <family val="2"/>
          </rPr>
          <t>Autor:</t>
        </r>
        <r>
          <rPr>
            <sz val="9"/>
            <color indexed="81"/>
            <rFont val="Tahoma"/>
            <family val="2"/>
          </rPr>
          <t xml:space="preserve">
1) Mantenimiento 
2) Incremento.</t>
        </r>
      </text>
    </comment>
    <comment ref="H6" authorId="0" shapeId="0" xr:uid="{00000000-0006-0000-0D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D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D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D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D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D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D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E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E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E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E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E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E00-000006000000}">
      <text>
        <r>
          <rPr>
            <b/>
            <sz val="9"/>
            <color indexed="81"/>
            <rFont val="Tahoma"/>
            <family val="2"/>
          </rPr>
          <t>Autor:</t>
        </r>
        <r>
          <rPr>
            <sz val="9"/>
            <color indexed="81"/>
            <rFont val="Tahoma"/>
            <family val="2"/>
          </rPr>
          <t xml:space="preserve">
1) Mantenimiento 
2) Incremento.</t>
        </r>
      </text>
    </comment>
    <comment ref="H6" authorId="0" shapeId="0" xr:uid="{00000000-0006-0000-0E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E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E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E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E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E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E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1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1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1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1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1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100-000006000000}">
      <text>
        <r>
          <rPr>
            <b/>
            <sz val="9"/>
            <color indexed="81"/>
            <rFont val="Tahoma"/>
            <family val="2"/>
          </rPr>
          <t>Autor:</t>
        </r>
        <r>
          <rPr>
            <sz val="9"/>
            <color indexed="81"/>
            <rFont val="Tahoma"/>
            <family val="2"/>
          </rPr>
          <t xml:space="preserve">
1) Mantenimiento 
2) Incremento.</t>
        </r>
      </text>
    </comment>
    <comment ref="H6" authorId="0" shapeId="0" xr:uid="{00000000-0006-0000-01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1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1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1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1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1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1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2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2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2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2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2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200-000006000000}">
      <text>
        <r>
          <rPr>
            <b/>
            <sz val="9"/>
            <color indexed="81"/>
            <rFont val="Tahoma"/>
            <family val="2"/>
          </rPr>
          <t>Autor:</t>
        </r>
        <r>
          <rPr>
            <sz val="9"/>
            <color indexed="81"/>
            <rFont val="Tahoma"/>
            <family val="2"/>
          </rPr>
          <t xml:space="preserve">
1) Mantenimiento 
2) Incremento.</t>
        </r>
      </text>
    </comment>
    <comment ref="H6" authorId="0" shapeId="0" xr:uid="{00000000-0006-0000-02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2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2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2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2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2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2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3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3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3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3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3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300-000006000000}">
      <text>
        <r>
          <rPr>
            <b/>
            <sz val="9"/>
            <color indexed="81"/>
            <rFont val="Tahoma"/>
            <family val="2"/>
          </rPr>
          <t>Autor:</t>
        </r>
        <r>
          <rPr>
            <sz val="9"/>
            <color indexed="81"/>
            <rFont val="Tahoma"/>
            <family val="2"/>
          </rPr>
          <t xml:space="preserve">
1) Mantenimiento 
2) Incremento.</t>
        </r>
      </text>
    </comment>
    <comment ref="H6" authorId="0" shapeId="0" xr:uid="{00000000-0006-0000-03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3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3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3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3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3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3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6" authorId="0" shapeId="0" xr:uid="{00000000-0006-0000-0400-000001000000}">
      <text>
        <r>
          <rPr>
            <b/>
            <sz val="9"/>
            <color indexed="81"/>
            <rFont val="Tahoma"/>
            <family val="2"/>
          </rPr>
          <t>Autor:</t>
        </r>
        <r>
          <rPr>
            <sz val="9"/>
            <color indexed="81"/>
            <rFont val="Tahoma"/>
            <family val="2"/>
          </rPr>
          <t xml:space="preserve">
Consecutivo Linea Estrátegica según Ordenanza No. 001 de 2017</t>
        </r>
      </text>
    </comment>
    <comment ref="B6" authorId="0" shapeId="0" xr:uid="{00000000-0006-0000-04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C6" authorId="0" shapeId="0" xr:uid="{00000000-0006-0000-04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D6" authorId="0" shapeId="0" xr:uid="{00000000-0006-0000-04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E6" authorId="0" shapeId="0" xr:uid="{00000000-0006-0000-04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F6" authorId="0" shapeId="0" xr:uid="{00000000-0006-0000-0400-000006000000}">
      <text>
        <r>
          <rPr>
            <b/>
            <sz val="9"/>
            <color indexed="81"/>
            <rFont val="Tahoma"/>
            <family val="2"/>
          </rPr>
          <t>Autor:</t>
        </r>
        <r>
          <rPr>
            <sz val="9"/>
            <color indexed="81"/>
            <rFont val="Tahoma"/>
            <family val="2"/>
          </rPr>
          <t xml:space="preserve">
1) Mantenimiento 
2) Incremento.</t>
        </r>
      </text>
    </comment>
    <comment ref="G6" authorId="0" shapeId="0" xr:uid="{00000000-0006-0000-0400-000007000000}">
      <text>
        <r>
          <rPr>
            <b/>
            <sz val="9"/>
            <color indexed="81"/>
            <rFont val="Tahoma"/>
            <family val="2"/>
          </rPr>
          <t>Autor:</t>
        </r>
        <r>
          <rPr>
            <sz val="9"/>
            <color indexed="81"/>
            <rFont val="Tahoma"/>
            <family val="2"/>
          </rPr>
          <t xml:space="preserve">
Dcoumento que soporta el cumplimiento de la meta realizada </t>
        </r>
      </text>
    </comment>
    <comment ref="H6" authorId="0" shapeId="0" xr:uid="{00000000-0006-0000-0400-000008000000}">
      <text>
        <r>
          <rPr>
            <b/>
            <sz val="9"/>
            <color indexed="81"/>
            <rFont val="Tahoma"/>
            <family val="2"/>
          </rPr>
          <t>Autor:</t>
        </r>
        <r>
          <rPr>
            <sz val="9"/>
            <color indexed="81"/>
            <rFont val="Tahoma"/>
            <family val="2"/>
          </rPr>
          <t xml:space="preserve">
Expresada en valores absolutos, para cada vigencia </t>
        </r>
      </text>
    </comment>
    <comment ref="P6" authorId="0" shapeId="0" xr:uid="{00000000-0006-0000-0400-000009000000}">
      <text>
        <r>
          <rPr>
            <b/>
            <sz val="9"/>
            <color indexed="81"/>
            <rFont val="Tahoma"/>
            <family val="2"/>
          </rPr>
          <t>Autor:</t>
        </r>
        <r>
          <rPr>
            <sz val="9"/>
            <color indexed="81"/>
            <rFont val="Tahoma"/>
            <family val="2"/>
          </rPr>
          <t xml:space="preserve">
Presupuesto asignado y ejecutado </t>
        </r>
      </text>
    </comment>
    <comment ref="P7" authorId="0" shapeId="0" xr:uid="{00000000-0006-0000-0400-00000A000000}">
      <text>
        <r>
          <rPr>
            <b/>
            <sz val="9"/>
            <color indexed="81"/>
            <rFont val="Tahoma"/>
            <family val="2"/>
          </rPr>
          <t>Autor:</t>
        </r>
        <r>
          <rPr>
            <sz val="9"/>
            <color indexed="81"/>
            <rFont val="Tahoma"/>
            <family val="2"/>
          </rPr>
          <t xml:space="preserve">
Señalar con una X según corresponda </t>
        </r>
      </text>
    </comment>
    <comment ref="P8" authorId="0" shapeId="0" xr:uid="{00000000-0006-0000-0400-00000B000000}">
      <text>
        <r>
          <rPr>
            <b/>
            <sz val="9"/>
            <color indexed="81"/>
            <rFont val="Tahoma"/>
            <family val="2"/>
          </rPr>
          <t>Autor:</t>
        </r>
        <r>
          <rPr>
            <sz val="9"/>
            <color indexed="81"/>
            <rFont val="Tahoma"/>
            <family val="2"/>
          </rPr>
          <t xml:space="preserve">
Aportes  en bienes y/o servicios , que no respresentan erogaciones de recursos</t>
        </r>
      </text>
    </comment>
    <comment ref="Q8" authorId="0" shapeId="0" xr:uid="{00000000-0006-0000-04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R8" authorId="0" shapeId="0" xr:uid="{00000000-0006-0000-04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5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5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5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5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5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500-000006000000}">
      <text>
        <r>
          <rPr>
            <b/>
            <sz val="9"/>
            <color indexed="81"/>
            <rFont val="Tahoma"/>
            <family val="2"/>
          </rPr>
          <t>Autor:</t>
        </r>
        <r>
          <rPr>
            <sz val="9"/>
            <color indexed="81"/>
            <rFont val="Tahoma"/>
            <family val="2"/>
          </rPr>
          <t xml:space="preserve">
1) Mantenimiento 
2) Incremento.</t>
        </r>
      </text>
    </comment>
    <comment ref="H6" authorId="0" shapeId="0" xr:uid="{00000000-0006-0000-05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5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5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5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5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5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5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6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6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6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6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6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600-000006000000}">
      <text>
        <r>
          <rPr>
            <b/>
            <sz val="9"/>
            <color indexed="81"/>
            <rFont val="Tahoma"/>
            <family val="2"/>
          </rPr>
          <t>Autor:</t>
        </r>
        <r>
          <rPr>
            <sz val="9"/>
            <color indexed="81"/>
            <rFont val="Tahoma"/>
            <family val="2"/>
          </rPr>
          <t xml:space="preserve">
1) Mantenimiento 
2) Incremento.</t>
        </r>
      </text>
    </comment>
    <comment ref="H6" authorId="0" shapeId="0" xr:uid="{00000000-0006-0000-06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6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6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6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6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6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6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7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7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7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7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7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700-000006000000}">
      <text>
        <r>
          <rPr>
            <b/>
            <sz val="9"/>
            <color indexed="81"/>
            <rFont val="Tahoma"/>
            <family val="2"/>
          </rPr>
          <t>Autor:</t>
        </r>
        <r>
          <rPr>
            <sz val="9"/>
            <color indexed="81"/>
            <rFont val="Tahoma"/>
            <family val="2"/>
          </rPr>
          <t xml:space="preserve">
1) Mantenimiento 
2) Incremento.</t>
        </r>
      </text>
    </comment>
    <comment ref="H6" authorId="0" shapeId="0" xr:uid="{00000000-0006-0000-07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7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7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7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7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7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7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8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8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8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8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8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800-000006000000}">
      <text>
        <r>
          <rPr>
            <b/>
            <sz val="9"/>
            <color indexed="81"/>
            <rFont val="Tahoma"/>
            <family val="2"/>
          </rPr>
          <t>Autor:</t>
        </r>
        <r>
          <rPr>
            <sz val="9"/>
            <color indexed="81"/>
            <rFont val="Tahoma"/>
            <family val="2"/>
          </rPr>
          <t xml:space="preserve">
1) Mantenimiento 
2) Incremento.</t>
        </r>
      </text>
    </comment>
    <comment ref="H6" authorId="0" shapeId="0" xr:uid="{00000000-0006-0000-08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8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8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8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8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8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8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<sst xmlns="http://schemas.openxmlformats.org/spreadsheetml/2006/main" count="1398" uniqueCount="447">
  <si>
    <t>FORMATO</t>
  </si>
  <si>
    <t>Código</t>
  </si>
  <si>
    <t>F-SAD-127</t>
  </si>
  <si>
    <t>SEGUIMIENTO AL PLAN DE ACCION DEL SISTEMA DEPARTAMETAL DE SERVICIO A LA CIUDADANIA SDSC 2020 - 2023</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</si>
  <si>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</si>
  <si>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</si>
  <si>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</si>
  <si>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</si>
  <si>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</si>
  <si>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</si>
  <si>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</si>
  <si>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</si>
  <si>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</si>
  <si>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</si>
  <si>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</si>
  <si>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</si>
  <si>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</si>
  <si>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</si>
  <si>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</si>
  <si>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</si>
  <si>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P</t>
  </si>
  <si>
    <t>E</t>
  </si>
  <si>
    <t xml:space="preserve">BIENES Y/O SERVICIOS </t>
  </si>
  <si>
    <t xml:space="preserve">FUNCIONAMIENTO </t>
  </si>
  <si>
    <t xml:space="preserve">INVERSIÓN </t>
  </si>
  <si>
    <t xml:space="preserve">Fortalecimiento de La Capacidad de la Ciudadanía </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</si>
  <si>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</si>
  <si>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</si>
  <si>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</si>
  <si>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M</t>
  </si>
  <si>
    <t>Actas de reunion y listados de asistencia</t>
  </si>
  <si>
    <t>X</t>
  </si>
  <si>
    <t>Secretaría de Agricultura, desarrollo rural y medio ambiente</t>
  </si>
  <si>
    <t>PRIMER TRIMESTRE 2022,COMPROMETIDO $135.680.000, PAGADO $51.230.000.</t>
  </si>
  <si>
    <t>Infraestructura para la Prestación de Servicios a la Ciudadanía Suficiente y Adecuada.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</si>
  <si>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</si>
  <si>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</si>
  <si>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</si>
  <si>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</si>
  <si>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 xml:space="preserve">Informe de Visita tecnica Con Diagnostco elaborado </t>
  </si>
  <si>
    <t>Secretaría Administrativa  - Secretaría de Aguas e Infraestructura - Secretaría Tecnologías de la Información y Comunicación.</t>
  </si>
  <si>
    <t xml:space="preserve">REALIZACIÓN DE DIAGNÓSTICO DE ESPACIOS FÍSICOS DE ATENCIÓN AL CIUDADANO DE LA ADMINISTRACIÓN DEPARTAMENTAL
EL EDIFICIO PÚBLICO ROBERTO GÓMEZ JARAMILLO (INDEPORTES)
En el punto de atención al ciudadano por parte del personal técnico de la secretaria de aguas e infraestructura del Quindío y en compañía de la Sra. Beatriz Lucía Luján, se evidenció lo siguiente: el acceso a la misma no es conflictivo y la vía que le rodea está en buen estado.
Para lo anterior se plantea lo siguiente:
1. Lijar y pintar la totalidad de los muros del Punto de Atención al Ciudadano.
2. En el punto de atención al ciudadano es necesario una Puerta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EDIFICIO PÚBLICO EN EL PUNTO DE ATENCIÓN AL CIUDADANO DE PASAPORTES DEL CENTRO ADMINISTRATIVO DEPARTAMENTAL DE ARMENIA
Se realiza recorrido por esta oficina donde se aprecian humedades importantes en la zona exterior de la oficina de pasaportes, más específicamente en la sala de espera
Para lo anterior se plantea lo siguiente:
1. Rasquetear, lijar, impermeabilizar y pintar las zonas que se encuentren con humedades.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EL EDIFICIO PÚBLICO DEL CENTRO ADMINISTRATIVO DEPARTAMENTAL PUNTO DE ATENCIÓN AL CIUDADANO DE GESTIÓN DOCUMENTAL 
Para lo anterior se plantea lo siguiente:
1. Reemplazar los cubículos existentes por unos más estables.
2. Implementar puntos eléctricos suficientes para la total iluminación del espacio.
3. Lijar y pintar la totalidad del espacio del punto de atención al ciudadano de Gestión Documental.
4.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</si>
  <si>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</si>
  <si>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</si>
  <si>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</si>
  <si>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</si>
  <si>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</si>
  <si>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 xml:space="preserve">LA SECRETARIA DE AGUAS E INFRAESTRUCTURA SE ENCUENTRA EN LOS PROCESOS DE ACTUALIZACIÓN DE PRESUPUESTOS DE OBRA Y RUBROS PRESUPUESTALES  CON LA SECRETARIA ADMINISTRATIVA PARA LA OPTIMIZACIÓN EN LA EJECUCIÓN DE LAS OBRAS QUE SE PUEDAN LLEVAR A CABO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</si>
  <si>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</si>
  <si>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</si>
  <si>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</si>
  <si>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</si>
  <si>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 xml:space="preserve">LA SECRETARIA DE AGUAS E INFRAESTRUCTURA AÚN NO TIENE LOS DISEÑOS ELABORADOS HASTA QUE SE DEFINA LOS RUBROS PRESUPUESTALES DE LA SECRETARIA YA MENCIONADA  Y LA SECRETARIA ADMINISTRATIVA DEL DEPARTAMENTO 
</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</si>
  <si>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</si>
  <si>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</si>
  <si>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</si>
  <si>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</si>
  <si>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 xml:space="preserve">Se anexa link de la sección de "contratación" del botón de transparencia, en el cual se encuentran publicados los instructivos para consulta de los aplicativos SECOP I, SECOP II y SIA OBSERVA:
https://quindio.gov.co/transparencia/ley-de-transparencia-y-derecho-de-acceso-a-la-informacion-publica/publicacion-de-la-ejecucion-de-contratos
Lo anterior, precisando que se publicaron inicialmente en este sitio, de acuerdo a las directrices y estructura señalada en la Resolución 1519 de 2020, e igualmente se incorporara la sección de la Secretaría Jurídica y de Contratación una vez se culmine el proceso de actualización de la estructura de la página web. Se anexan instructivos publicados. </t>
  </si>
  <si>
    <t>Esta actividad en el año 2021 del 100% se cumplio en un 70%, y en el primer trimestre del año han avanzado en un 80% del 100% de la meta; teniendo en cuenta que esta meta no genera gasto de recursos.</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</si>
  <si>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</si>
  <si>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</si>
  <si>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</si>
  <si>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</si>
  <si>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La presente acción se encuentra en proceso de cumplimiento, de acuerdo al proceso de actualización que se esta realizando en la página web de la entidad, en atención a las directrices de la Resolución 1519 de 2020. Se anexa oficio con la información que se publicará en el micrositio de la Secretaría, con el acompañmiento de la Secretaría de las TIC. 
</t>
  </si>
  <si>
    <t>Esta meta en el año 2021, no se cumplio y en primer trimestre del año 2022, lleva un avance del 25%.</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</si>
  <si>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</si>
  <si>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</si>
  <si>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</si>
  <si>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</si>
  <si>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</si>
  <si>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Se realizó el seguimiento trimestral  en las viggenncias 20220 y 2021 al Plan dde Desarrrollo a  traves de los instrumentos de planificación: Plan Indicativo, POAI y Planes de Accion, en coordinacion con las Secretarías sectoriales y entes descentralizados, los cuales fueron debidamente socializados en Consejo de Gobierno y publicados en la  pagina web. 
Plan Indicaativo: https://www.quindio.gov.co/evaluacion-y-seguimiento-a-la-gestion-publica/segumiento-y-evaluacion-plan-indicativo
POAI: https://www.quindio.gov.co/evaluacion-y-seguimiento-a-la-gestion-publica/seguimiento-y-evaluacion-plan-operativo-anual-de-inversion
Planes de acción: https://www.quindio.gov.co/evaluacion-y-seguimiento-a-la-gestion-publica/seguimiento-y-evaluacion-plan-de-accion
En referencia al seguimiento y evaluación de la  vigencia  2022, este  se  encuentra en proceso de estructuración, dado  que  los diferentes actores  no  han allegado  la información de manera completa.
Anexo 1. Seguimiento a los instrumentos de Planificacion 2020 y 2021</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</si>
  <si>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</si>
  <si>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</si>
  <si>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</si>
  <si>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</si>
  <si>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Se realizó capacitación  y asistencias técnicas en el marco del seguimiento a la Politica de Transparencia y  acceso a la información pública para las vigencias 2020, 2021  2022 con las diferentes Secretarías de Despacho, de manera contínua.
Igualmente en la vigencia 2021 se realizó el diligenciamiento de la matriz ITA  su correspondiente presentación en la plataforma de la Procuraduria eneral de la Nación.
Se socializó las diferentes disposiciones de la Resolución 1519 de 2020, donde se cambian las categorías del otón de Transparencia, en compañía de la Secretaría TIC.
Anexo 2. Seguimientos, capacitaciones y asistencias tecnicas respecto de la implementación de la Politica de transparencia. Medición del ITA 2020</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</si>
  <si>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</si>
  <si>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</si>
  <si>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</si>
  <si>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</si>
  <si>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</si>
  <si>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 xml:space="preserve">Se realizó la Estrategia de racionalización de trámites en la vigencia 2021, con las diferentes Secretarías sectoriales, la cual se encuentra pulicada en la pagina web. https://www.quindio.gov.co/modelo-integrado-de-planeacion/estrategia-de-racionalizacion-de-tramites 
Anexo 3. Evidencias implementación Política de Racionalización de trámites y  Estrategia de Racionalización dde  trámites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</si>
  <si>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</si>
  <si>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</si>
  <si>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</si>
  <si>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</si>
  <si>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</si>
  <si>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Se realizó la aplicación de la encuesta para la medición del indice de satisfacción del usuario para el primer  y segundo semestre de las vigencias 2020 y 2021. El informe correspondiente para la vigencia 2022 se tiene proyectado para los meses de julio y diciembre. Dichos informes se encuentran publicados en la paina web. https://www.quindio.gov.co/modelo-integrado-de-planeacion/encuesta-de-satisfaccion
Anexo 4. Informes de medición de satisfacción del usuario semestrales de  las vigencias 2020 y 2021.
</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</si>
  <si>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</si>
  <si>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</si>
  <si>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</si>
  <si>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</si>
  <si>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</si>
  <si>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
Se realizó el informe de gestión correspondiente a la vigencias 2020 y 2021, el cual fue deidamente socializado en la rendicion pulica de cuentas  pulicado en los siuientes link de la paina web:
Informe de gestión y anexos 2020 https://www.quindio.gov.co/evaluacion-y-seguimiento-a-la-gestion-publica/informes-de-gestion/informes-de-gestion-vigencia-2020
Informe de gestión y anexos 2021 https://www.quindio.gov.co/evaluacion-y-seguimiento-a-la-gestion-publica/informes-de-gestion/informes-de-gestion-vigencia-2021</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</si>
  <si>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</si>
  <si>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</si>
  <si>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</si>
  <si>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</si>
  <si>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</si>
  <si>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En la vigencia 2019 se realizó la Rendición publica de cuentas finalizando dicha vigencia de conformidad con la Ordenanza 010 de 2019 que estipula que el ultimo año de gobierno el proceso de rendicion de cuentas se realiza en el ultimo mes. Esta se puede verificar en el empalme correspondiente. https://www.quindio.gov.co/modelo-integrado-de-planeacion/encuesta-de-satisfaccion
En la vigencia 2021 se realizaron 12 eventos de rendición pública de cuentas a los diferentes municipios, cuyas evidencias reposan en la pagina web.
Anexo 5. Rendición de cuentas vigencia 2020: https://www.quindio.gov.co/rendicion-publica-cuentas/vigencia-2020</t>
  </si>
  <si>
    <t xml:space="preserve">Promocionar los sectores económicos,  productos y servicios del Departamento del Quindío desde la Casa Delegada en Bogotá.  "PIT"- Punto de Información Turística y atención al ciudadano                                                                         </t>
  </si>
  <si>
    <t>Brindar capacitación permanente a las agencias de viajes de la capital sobre el Destino Turistico y el diseño de productos;  realización de campañas para la promoción de los bienes y servicios del Departamento (cultural, empresarial, turístico y gastronómico; agroindustial)</t>
  </si>
  <si>
    <t># de Capacitaciones
# campañas realizadas
# de visitantes atendidos
# de solicitudes gestionadas</t>
  </si>
  <si>
    <t>Listados de asistencias, actas y publicaciones redes sociales                                  soporte de solicitudes gestionadas</t>
  </si>
  <si>
    <t>Casa Delegada (Secretaría de Planeación)</t>
  </si>
  <si>
    <t>Se diseñó una estrategia que se soporta en los informes mensuales de gestión presentados a la Secretaria de Planeación e informes de seguimiento a los Acuerdos de Gestión semestral 
Anexo 9. Evidencias e informes que sustentan la información registrada</t>
  </si>
  <si>
    <t>Acompañar la  Gestión en materia de Cooperación Internacional del Departamento desde la ciudad de Bogotá D.C</t>
  </si>
  <si>
    <t xml:space="preserve">
Identificación y socialización de oportunidades en materia de Cooperación; fortalecimiento de las capacidades de los actores territoriales y relacionamiento regional en Cooperación Internacional </t>
  </si>
  <si>
    <t># de convocatorias socializadas y/o acompañadas   
# de capacitaciones realizadas       
# de alianzas u oportunidad Gestionadas o acompañadas</t>
  </si>
  <si>
    <t>Seguimiento a los compromisos del Plan de trabajo territorial de Cooperación</t>
  </si>
  <si>
    <t>Brindar apoyo a la gestión institucional del Departamento desde Bogotá D.C</t>
  </si>
  <si>
    <t>Acompañamiento y representación Institucional publico-privado; diseño de estrategias comunicacionales y fortalecimiento de los servicios administrativos, de gestión y calidad</t>
  </si>
  <si>
    <t xml:space="preserve"># de acciones acompañadas 
# de comunicados, boletines, piezas diseñadas y publicadas        
# de acciones fortalecidas y/o acompañadas         </t>
  </si>
  <si>
    <t>Archivo de solicitudes con soportes de la acción apoyada o acompañada; Diseño de piezas, documentación de entrevistas realizadas y  publicaciones realizadas</t>
  </si>
  <si>
    <t>Se realizó acompañamiento y representación Institucional publico-privado; diseño de estrategias comunicacionales y fortalecimiento de los servicios administrativos, de gestión y calidad. Se soporta  en los informes mensuales de gestión presentados a la Secretaria de Planeación e informes de seguimiento a los Acuerdos de Gestión 
Anexo 9. Evidencias e informes que sustentan la información registrada</t>
  </si>
  <si>
    <t>Cualificación de los Equipos de Trabajo.</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</si>
  <si>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</si>
  <si>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</si>
  <si>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</si>
  <si>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</si>
  <si>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En la vigencia 2019 se realizó la sociialización de la Rendición publica de cuentas finalizando dicha vigencia de conformidad con la Ordenanza 010 de 2019 que estipula que el ultimo año de gobierno el proceso de rendicion de cuentas se realiza en el ultimo mes. Esta se puede verificar en el empalme correspondiente.
En la vigencia 2021 se realizaron socializaciones a las 17 secretarías secctoriales en cuanto al proceso de rendición pública de cuentas, cuyas evidencias reposan en eel anexo
En el primer trimestre de la vigencia 2022 se han realizado 2  capacitaciones.
Anexo  6.  Evidencias socialización años 2021 y  2022</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</si>
  <si>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</si>
  <si>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</si>
  <si>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</si>
  <si>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</si>
  <si>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Se realizó la actualización de la caracterización de usuarios persona juridica junto con las diferentes Secretarías sectoriales, a traves de la aplicación de una encuesta en linea para los rupos de interes de la administración. Dicho informe se consolidó y publicó en la paina web. https://www.quindio.gov.co/modelo-integrado-de-planeacion/caracterizacion-de-usuarios-mipg
Anexo  7. Caracterización de usuarios persona jurídica vigencia 2021 </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</si>
  <si>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</si>
  <si>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</si>
  <si>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</si>
  <si>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</si>
  <si>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</si>
  <si>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Se realizó la actualización y normalizacion del Plan de Acción del Sistema Departamental de Servicio a la Ciudadania  SDSC, asi como el formato para su seguimiento, el procedimiento Atencion al ciudadano y los formatos conexos.
Anexo 8.  Manuales, procedimientos, planes Y  formatos del SDSC.</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</si>
  <si>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</si>
  <si>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</si>
  <si>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</si>
  <si>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</si>
  <si>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Manual de Trámites de la Secretaría Departamental de Salud aprobado en el primer trimestre del año 2022 para socializar con los Usuarios en el punto de Atención al Ciudadano ubicado en la Calle 21 con Carrera 12 esquina Edificio Centenario.</t>
  </si>
  <si>
    <t>Secretaría de Salud</t>
  </si>
  <si>
    <t xml:space="preserve">BEINES Y/O SERVICIOS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</si>
  <si>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</si>
  <si>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</si>
  <si>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</si>
  <si>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</si>
  <si>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 desarrollan las convocatorias departamental de concertación y estímulos al igual que convenios que nos permitan visibilizar las actividades culturales de sector.</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</si>
  <si>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</si>
  <si>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</si>
  <si>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</si>
  <si>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</si>
  <si>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</si>
  <si>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Se realiza la contratación de los profesores de diferentes áreas de formación artística (Música, Teatro, Danzas, Artes Plásticas) para fortalecer los procesos de formación en cada una de las casas de la Cultura de Municipios. De la misma manera se realza un proceso de selección abreviad para los servicios de formación y presentaciones de la Banda musical.</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</si>
  <si>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</si>
  <si>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</si>
  <si>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</si>
  <si>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</si>
  <si>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la Secretaria de Cultura, realiza actividades que promoción de lectura y escritura apoyando las actividades de la Red departamental de Bibliotecas del Departamento con la contratación de profesionales con el perfil pedagógico  .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</si>
  <si>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</si>
  <si>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</si>
  <si>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</si>
  <si>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</si>
  <si>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</si>
  <si>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Se ha venido implementando la estrategia RBC, la cual conlleva a atender Personas con discapacidad con servicios integrales en los municipios de, por medio de capacitaciones a los lideres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</si>
  <si>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</si>
  <si>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</si>
  <si>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</si>
  <si>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</si>
  <si>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Se ha llevado a cabo la construcción e implementación de los planes de vida de los Cabildos indígenas: Ibanajuara de Pijao, Danadrua de la Tebaida, Salvador Allende, Miraflorez de Armenia, Pastos. Igualmente, la construcción e implementación de los planes de vida de los Resguardos indigenas del departamento  ha realizado reuniones con la comunidad de los dos territorios, aunque aun se esta a la espera de los documentos actulizados de las actas de poseción y registro de autoridades del ministerio del Interirior. (Los procedimientos se encuentran en revisión y ajuste para ser formalizado ante el Comité de Planeación y Gestión MIPG)</t>
  </si>
  <si>
    <t>Garantizar la atención a la población LGBTI y a la población sexualmente diversa.</t>
  </si>
  <si>
    <t>Establecer un procedimiento para recibir y dar respuesta a la población LGBTI- población sexualmente diversa.</t>
  </si>
  <si>
    <t>Se socializo la campaña EMPODERATE POR LA DIVERSIDAD con inicidencia en las instituciones educativas siguientes: I.E Liceo Libre - Salento, Policarpa Salabarrieta - Quimbaya
- Desde la Jefatura de la mujer y equidad se brinda la oferta institucional directamente con los enlaces de la población OSIGD en los municipios de Calarcá, Salento, Córdoba, La Tebaida, Montenegro, Circasia, Armenia, Quimbaya, Buenavista. (Los procedimientos se encuentran en revisión y ajuste para ser formalizado ante el Comité de Planeación y Gestión MIPG)</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</si>
  <si>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</si>
  <si>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</si>
  <si>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</si>
  <si>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 xml:space="preserve">Para lograr la atención integral a niños y niñas en primera infancia en espacios socialmente no convencionales, realizó articulación con el ICBF para la asistencia técnica con relación a la puesta en marcha de un hogar no convencional, asi mismo se hizo estudio de costos de acuerdo al funcionamiento en otros departamentos para tener las variables financieras que se requieren en el departamento. Se elaboró ficha de caracterización para la población interesada en aplicar a la modalidad de hogar no convencional. (Los procedimientos se encuentran en revisión y ajuste para ser formalizado ante el Comité de Planeación y Gestión MIPG) </t>
  </si>
  <si>
    <t>Garantizar  la  atención dirigida a personas en condicion de discapacidad .</t>
  </si>
  <si>
    <t>Establecer un procedimiento de atención dirigida a personas en condicion de discapacidad</t>
  </si>
  <si>
    <t>Se ha venido implementando la estrategia RBC que conlleve a tener Personas con discapacidad atendidas con servicios integrales en los municipios de, por medio de capacitaciones a los lideres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Asi mismo se ha venido   fortaleciendo el funcionamiento de los 12 Comités Municipales y el Departamental. (Los procedimientos se encuentran en revisión y ajuste para ser formalizado ante el Comité de Planeación y Gestión MIPG)</t>
  </si>
  <si>
    <t xml:space="preserve">Garantizar  la atención dirigida al adulto mayor </t>
  </si>
  <si>
    <t xml:space="preserve">Establecer un procedimiento de atención dirigida al adulto mayor </t>
  </si>
  <si>
    <t>Mediante la implementación de acciones y actividades encaminadas a la atención integral e inclusión de los adultos mayores a través de los Centros DIA, CBA y grupos organizados del Departamento del Quindío, brindo apoyo con actividades lúdicas, deportivas, culturales y de motivación por la vida, con la finalidad de mejorar y dignificar los procesos de envejecimiento y vejez de sus integrantes en los 12 municipios del Quindío. Así mismo, con el fin de transferir recursos de la estampilla Departamental para el bienestar del adulto mayor, que promuevan los servicios integrales, realizó dos giros de transferencia del recurso por concepto de la estampilla departamental a través de los siguientes actos administrativos: Decretos No. 137 del 17 de febrero de 2022 y 167 del 24 de febrero de 2022, por un valor de $658.216.640. Beneficiando a 1.705 personas mayores. (Los procedimientos se encuentran en revisión y ajuste para ser formalizado ante el Comité de Planeación y Gestión MIPG)</t>
  </si>
  <si>
    <t>OBSERVACIONES 2021</t>
  </si>
  <si>
    <t>OBSERVACIONES 2022</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</si>
  <si>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</si>
  <si>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</si>
  <si>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</si>
  <si>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</si>
  <si>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</si>
  <si>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 xml:space="preserve">Para el año 2021 se realizaron socializaciones en los temas de DDHH, logrando así cumplir con 500 personas capacitadas..  </t>
  </si>
  <si>
    <t>Para el año 2022 se han realizado dichas socializaciones, impactando en lo que va del año a 2.058 personas.</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</si>
  <si>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</si>
  <si>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</si>
  <si>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</si>
  <si>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</si>
  <si>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</si>
  <si>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201609054,06</t>
  </si>
  <si>
    <t xml:space="preserve">Se realizaron 156 visitas técnicas en el año 2021. </t>
  </si>
  <si>
    <t xml:space="preserve">El número de visitas técnicas del año 2022 es ha la fecha de 8 de abril. </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</si>
  <si>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</si>
  <si>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</si>
  <si>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</si>
  <si>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</si>
  <si>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t>
  </si>
  <si>
    <t>se adjunta link con cronograma de participación ciudadana año 2021 https://view.officeapps.live.com/op/view.aspx?src=https%3A%2F%2Fwww.quindio.gov.co%2Fmedios%2FCONSOLIDADO_ACCIONES_PARTICIPACION_2021_vf.xlsx&amp;wdOrigin=BROWSELINK</t>
  </si>
  <si>
    <t xml:space="preserve">Año 2022, el siguiente link https://view.officeapps.live.com/op/view.aspx?src=https%3A%2F%2Fwww.quindio.gov.co%2Fmedios%2FAnexo_5_MT-INT-01-V1_MATRIZ_ESTRATEGIA_DE_PARTICIPACI%25C3%2593N_2022.xlsx&amp;wdOrigin=BROWSELINK  </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</si>
  <si>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</si>
  <si>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</si>
  <si>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</si>
  <si>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</si>
  <si>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Se realiza seguimiento para el año 2021 el cual se adjunta con cada una de las actividades realizadas y los resultados obtenidos.</t>
  </si>
  <si>
    <t xml:space="preserve">Para el año 2022 aún no se ha iniciado con el seguimiento. </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</si>
  <si>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2021, con el propósito de afianzar la relación Comunidad - Estado y fomentar la Ley de Transparencia dando a conocer el accionar las ejecutorias de la Administración.
</t>
    </r>
    <r>
      <rPr>
        <b/>
        <sz val="9"/>
        <color rgb="FF000000"/>
        <rFont val="Arial"/>
        <family val="2"/>
      </rPr>
      <t>Fecha de Publicacion</t>
    </r>
    <r>
      <rPr>
        <sz val="9"/>
        <color rgb="FF000000"/>
        <rFont val="Arial"/>
        <family val="2"/>
      </rPr>
      <t xml:space="preserve">: Enero 22 de 2022
</t>
    </r>
    <r>
      <rPr>
        <b/>
        <sz val="9"/>
        <color rgb="FF000000"/>
        <rFont val="Arial"/>
        <family val="2"/>
      </rPr>
      <t xml:space="preserve">Link:  </t>
    </r>
    <r>
      <rPr>
        <sz val="9"/>
        <color rgb="FF000000"/>
        <rFont val="Arial"/>
        <family val="2"/>
      </rPr>
      <t>https://www.quindio.gov.co/evaluacion-y-seguimiento-a-la-gestion-publica/informes-de-gestion/informes-de-gestion-vigencia-2021</t>
    </r>
  </si>
  <si>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</si>
  <si>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</si>
  <si>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</si>
  <si>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</si>
  <si>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</si>
  <si>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t>
    </r>
    <r>
      <rPr>
        <b/>
        <sz val="9"/>
        <color rgb="FF000000"/>
        <rFont val="Arial"/>
        <family val="2"/>
      </rPr>
      <t xml:space="preserve">Link: </t>
    </r>
    <r>
      <rPr>
        <sz val="9"/>
        <color rgb="FF000000"/>
        <rFont val="Arial"/>
        <family val="2"/>
      </rPr>
      <t>https://quindio.gov.co/atencion-a-la-ciudadania/carta-del-trato-digno</t>
    </r>
  </si>
  <si>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administrativo, la secretaria de las TIC es la responsable de realizar mantenimiento e instalación de equipos y puntos de conectividad para tener mejor accesibilidad de los servicios para los ciudadanos.
</t>
    </r>
    <r>
      <rPr>
        <b/>
        <sz val="9"/>
        <color rgb="FF000000"/>
        <rFont val="Arial"/>
        <family val="2"/>
      </rPr>
      <t>Link:</t>
    </r>
    <r>
      <rPr>
        <sz val="9"/>
        <color rgb="FF000000"/>
        <rFont val="Arial"/>
        <family val="2"/>
      </rPr>
      <t xml:space="preserve"> https://drive.google.com/file/d/11vNjsmj-NL2rVB5I51nzI8xE0UR3iapo/view?usp=sharing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TIC262-PSP-2022</t>
    </r>
    <r>
      <rPr>
        <sz val="9"/>
        <color rgb="FF000000"/>
        <rFont val="Arial"/>
        <family val="2"/>
      </rPr>
      <t xml:space="preserve">-PRESTAR SERVICIOS PROFESIONALES A LA ADMINISTRACIÓN DEPARTAMENTAL EN LA ATENCIÓN DE INCIDENCIAS REPORTADAS A TRAVÉS DEL APLICATIVO MESA DE AYUDA, ASÍ COMO EN EL DESARROLLO DE ACTIVIDADES DE APOYO REFERENTE A PLANES, SOPORTE Y MEJORAMIENTO DE LA RED DE DATOS DE LA ADMINISTRACIÓN CENTRAL DEPARTAMENTAL CON ENFASIS EN EL MONITOREO DE LA RED DE DATOS
</t>
    </r>
  </si>
  <si>
    <t>La Secretaria TIC apoyo en la Instalación de la conexión de internet, adecuación nueva oficina sistema Departamental de Atención al Ciudadano.
Adecuación de Espacio para la Instalación de cableado de Internet en la oficina de Anti Contrabando 5 salidas nuevas.
Se instala Red de Antena de Comunicación externa al Edificio CAD.</t>
  </si>
  <si>
    <t>Módulos diseñados, señalizados y adecuados.</t>
  </si>
  <si>
    <t xml:space="preserve"> Registro Fotográficos de los módulos diseñados, señalizados y adecuados.</t>
  </si>
  <si>
    <t>Uso Intensivo de Tecnologías de la Información y Comunicación TICs</t>
  </si>
  <si>
    <t>Implementar una herramienta de Chat en Linea que permita dar respuesta oportuna.</t>
  </si>
  <si>
    <t>Contar con el personal idóneo y la heramienta establecida en el sistema de chat</t>
  </si>
  <si>
    <t>Chat virtual institucional implementado</t>
  </si>
  <si>
    <t>Chat virtual en funcionamiento</t>
  </si>
  <si>
    <t>Para la implementación del Chat Virtual es necesario contar con el personal las 24 horas atendiendo y respondiendo las solicitudes, para poder realizar el software en tiempo real.</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</si>
  <si>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</si>
  <si>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</si>
  <si>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</si>
  <si>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</si>
  <si>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 xml:space="preserve">Se encuentra actualizado el link de atención a la ciudadanía  de la pagina web de la gobernación del Quindío a través del siguiente link
https://www.quindio.gov.co/
</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</si>
  <si>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</si>
  <si>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</si>
  <si>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</si>
  <si>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</si>
  <si>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</si>
  <si>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Informacion y Politica de Datos Personales.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</si>
  <si>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</si>
  <si>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</si>
  <si>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</si>
  <si>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</si>
  <si>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</si>
  <si>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
Se realizó la construcción de tres (02) de Productos digitales VIGENCIA 2021: 
• Construcción de un espacio en la web a la Secretaria de Salud Departamental con el fin de realizar trámites en línea para el registro de títulos a los técnicos tecnólogos, auxiliares de enfermería, gerontología y psicología, el cual se encuentran integrados a la ventanilla única virtual de la Gobernación del Quindío.
• Construcción de un espacio en la creación de un módulo de autorización sanitaria para la concesión de agua para consumo humano correspondientes a la Secretaria de Salud Departamental del Quindío, el cual se encuentran integrado a la ventanilla única virtual de la Gobernación del Quindío.</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</si>
  <si>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</si>
  <si>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</si>
  <si>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</si>
  <si>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</si>
  <si>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</si>
  <si>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 xml:space="preserve">Aun no se cuenta con una aplicación para Cuantificar el número y tipo de trámites realizados a traves de la página web, realizados por los usuarios registrados. para determinar  la demanda de los mismos por parte de la ciudadania  </t>
  </si>
  <si>
    <t>Uso Intensivo de Tecnologias de la Información y Comunicación TICs</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</si>
  <si>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</si>
  <si>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</si>
  <si>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</si>
  <si>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</si>
  <si>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PRESTAR SERVICIO DE SOPORTE, ACTUALIZACIÓN, MANTENIMIENTO A DISTANCIA, CAPACITACIÓN Y ASISTENCIA TECNOLÓGICA DE LAS APLICACIONES INTRANET, VENTANILLA ÚNICA, SITIO WEB QUINDIO.GOV.CO, PLATAFORMA LOGÍSTICA Y DEMAS SISTEMAS AFINES, QUE SE ENCUENTREN RELACIONADOS CON LA INFORMACIÓN WEB QUE ACTUALMENTE TIENE EL DEPARTAMENTO DEL QUINDIO BAJO UN SERVICIO DE ALOJAMIENTO EN LA NUBE INTEGRADO Y PERSONALIZADO, DE CONFORMIDAD CON LOS REQUERIMIENTOS RELACIONADOS CON CADA UNO DE LOS APLICATIVOS.</t>
  </si>
  <si>
    <t>Ofrecer puntos de acceso comunitario a las tecnologis de la informacion y las comunicaciones en los diferentes secores urbanos del departamento del Quindio</t>
  </si>
  <si>
    <t>Brindar servicio de acceso y uso de tecnologias de la informacion y comunicaciones</t>
  </si>
  <si>
    <t xml:space="preserve">Nº  de Puntos  de acceso comunitario en zonas urbanas funcionando </t>
  </si>
  <si>
    <t xml:space="preserve">Registro de asistencia y fotografico  de puntos de acceso comunitario en zonas urbanas funcionando </t>
  </si>
  <si>
    <t>Para la Vigencia 2021 Se realizó mantenimiento preventivo y correctivo a  15  puntos vive digital de los Municipios de Filandia, Salento, Circasia, Montenegro, Quimbaya, La Tebaida, Buenavista, Génova, Buenavista, Córdoba y Calarcá del Departamento del Quindío, esto con el fin de mantener  el proceso que se  viene desarrollando  en los Municipios del departamento, con el fin de  mejorar las competencias digitales mediante la apropiación de herramientas tecnológicas a la comunidad.</t>
  </si>
  <si>
    <t>Capacitar personas y/o entidades (publicas y privadas) de la comunidad en la modalidad de teletrabajo a traves de las TIC</t>
  </si>
  <si>
    <t>Servicio de educación informal en teletrabajo</t>
  </si>
  <si>
    <t>Personas y/o entidades publicas o privadas de la comunidad capacitadas en teletrabajo</t>
  </si>
  <si>
    <t>Listados de asistencia, actas, contenidos</t>
  </si>
  <si>
    <t>La Secretaria Tic capacitó a 300 personas y/o entidades (públicas y privadas) en temas como: herramientas colaborativas web enfocadas en teletrabajo, home office vs teletrabajo y normativa de teletrabajo fortaleciendo las habilidades de cada una de las personas en sus puestos de trabajo esto se logró a través de la educación no formal. 
Entidades Públicas Universidad del Quindío - 100 personas capacitadas
Entidad Privada Moviplus - 100 Personas Capacitadas
Entidad Privada Fundación Arrieros - 100 Personas Capacitadas</t>
  </si>
  <si>
    <t>Capacitar y/o formar personas a través de programas TIC en diferentes sectores del departamento, con enfasis en inclusión social y generacional</t>
  </si>
  <si>
    <t>Capacitar y/o formar 17.000  personas a través de programas TIC en diferentes sectores del departamento, con enfasis en inclusión social y generacional</t>
  </si>
  <si>
    <t>Personas en tecnologias de la informacion y las comunicaciones capacitadas</t>
  </si>
  <si>
    <t>Para la Vigencia 2020 La secretaria TIC llevo a cabo la implementación del modelo integrador TIC, en donde a través de programas como mujeres TIC, creativos digitales se capacitaron un total de 500 personas en tecnologías de la información y las comunicaciones en el departamento del Quindío, fortaleciendo el acceso y uso de las tecnologías de la información en la comunidad en general del departamento.
A través del modelo integrador TIC dentro de su programa de Mujeres TIC, se certificaron un total de 500 mujeres tecnologías de la información y las comunicaciones.
Para la Vigencia de 2021  La Secretaria TIC, a través del equipo de modelo integrador capacitaron un total de 3571 personas en tecnologías de la información y las comunicaciones a través de los programas de (Mujeres TIC, Creativos digitales, Emprendedores digitales y 50 plus, población vulnerable (Población digital) correspondientes al modelo integrador TIC.
Para la Vigencia 2022 Para este trimestre la Secretaria TIC, a través del equipo de modelo integrador capacitó un total de 1416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1 - 118 Niños.
2. Emprendedores Digitales Nivel 1 - 169 Personas
3. Mujeres Tic Nivel 1 - 85 Personas
4. Población Digital - Grupo Narp ( Negros, Afrodescendientes, Raizales y Palenqueros) - 41 Personas capacitados
5. Programa 50 PLus - 17 Personas Certificadas
5. Brigadas Digitales - 986 Personas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</si>
  <si>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</si>
  <si>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</si>
  <si>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</si>
  <si>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</si>
  <si>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Para Implementar  en  la pagina web,  un  mecanismos de evaluación de atención al ciudadano que se generen automáticamente, aun se están adelantando procesos para la programación de dicha solicitud en cuanto al servicio de la ciudadanía, de igual forma un software que tenga un sistema de clasificación  y respuesta según el tipo de atención para  los tramites y servicios recibidos por la entidad, esto se realizara para ejecutar esta vigencia 2022.</t>
  </si>
  <si>
    <t xml:space="preserve">Implementar un sistema de informacion web que permita la atención de los usuarios,  con la informacion necesaria,  asi como gestionar  las diferntes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</si>
  <si>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</si>
  <si>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</si>
  <si>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</si>
  <si>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</si>
  <si>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</si>
  <si>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</si>
  <si>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</si>
  <si>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 xml:space="preserve">sin ejecución </t>
  </si>
  <si>
    <t>1.600.000.000</t>
  </si>
  <si>
    <t>Secretaría de Representacion judicial</t>
  </si>
  <si>
    <t>se remiten matrices las cuales contienen los procesos judiciales en los que es parte el departamento del Quindío como accionado. Tutelas 156 medios de control 169</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</si>
  <si>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</si>
  <si>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</si>
  <si>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</si>
  <si>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</si>
  <si>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</si>
  <si>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</si>
  <si>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</si>
  <si>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la fuente de información de las encuestas que soportan como evidencia correponde al SISTEMA DE ATENCION AL CIUDADANO SAC</t>
  </si>
  <si>
    <t>Liliana Maria Sanchez Villada</t>
  </si>
  <si>
    <t>Jairo Andres Silva</t>
  </si>
  <si>
    <t>Edna Liliana Insuasty Puerto</t>
  </si>
  <si>
    <t>Secretaria de Educación</t>
  </si>
  <si>
    <t>Director Administrativo y</t>
  </si>
  <si>
    <t>Control Interno SED</t>
  </si>
  <si>
    <t>Financiero SED</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</si>
  <si>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</si>
  <si>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</si>
  <si>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</si>
  <si>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</si>
  <si>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</si>
  <si>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Se han publicado los informe presupuestales mes a mes</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</si>
  <si>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</si>
  <si>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</si>
  <si>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Nº de contribuyentes asesorados </t>
  </si>
  <si>
    <t>Software ISVA
SEVENET</t>
  </si>
  <si>
    <t>Se han contestado la totalidad de las peticiones recibidas</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</si>
  <si>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</si>
  <si>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</si>
  <si>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</si>
  <si>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</si>
  <si>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</si>
  <si>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</si>
  <si>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</si>
  <si>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lo reporta tic</t>
  </si>
  <si>
    <t>Para vigencia 2020 la dirección de Oficina Privada realizo treinta y tres 33 encuentros ciudadanos en los diferentes municipios del departamento.
Para vigencia 2021 se llevaron a cabo treinta (30) encuentros ciudadanos en los municipios del Departamento y en lo que va de la vigencia 2022 se han realizado a corte 31 de marzo, cuatro (4) encuentros ciudadanos.  
Las correspondientes evidencias se encuentran en la página de la gobernación del Quindío para las vigencias 2020 y 2021. El informe de gestión para vigencia 2022 se realizará para corte 31 de diciembre.</t>
  </si>
  <si>
    <t>Oficina Privada - Dirección</t>
  </si>
  <si>
    <t xml:space="preserve">  Convocatorias, Registros de Asistencias, Registros Fotográficos   de los "Encuentros Ciudadanos" virtuales y/o presenciales realizados</t>
  </si>
  <si>
    <t xml:space="preserve">Encuentros ciudadanos virtuales y/o presenciales realizados </t>
  </si>
  <si>
    <t>Implementar 30   espacios  "Encuentros Ciudadanos", donde la administración departamental pueda  interactuar con la ciudadanía,  a través de la Rendición Pública  de Cuentas y/o ferias de atención al ciudadano virtuales y/o presenciales.</t>
  </si>
  <si>
    <t>Implementar espacios "Encuentros ciudadanos" donde la administración departamental pueda interactuar con la ciudadanía,  a través de la Rendición Pública  de Cuentas y/o ferias de atención al ciudadano virtuales y/o presenciales.</t>
  </si>
  <si>
    <t>Articulación Interinstitucional para el Mejoramiento de los Canales de Servicio a la Ciudadanía</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</si>
  <si>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</si>
  <si>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Oficina Privada - Comunicaciones</t>
  </si>
  <si>
    <t>Manual elaborado y publicado</t>
  </si>
  <si>
    <t xml:space="preserve">Manual de estilo y publicacion de la información </t>
  </si>
  <si>
    <t xml:space="preserve">Contar con una herramienta de control para la estandarización de la información que se entrega a la ciudadanía, a través de los diferentes canales de atención. </t>
  </si>
  <si>
    <t xml:space="preserve">Implementar una herramienta de control que permita la estandarización de la información que se entrega a la ciudadanía, a través de los diferentes canales de atención. </t>
  </si>
  <si>
    <t>Esta actividad es netamente de la Secretaria Administrativa.</t>
  </si>
  <si>
    <t>Secretaría Administrativa (Dirección de Recursos Físicos) - Oficina Privada (Comunicaciones)</t>
  </si>
  <si>
    <t>Publicación de la información  en las pantallas que se encuentran ubicadas en el punto de atención.</t>
  </si>
  <si>
    <t>Listado de tramites y servicios ubicado en lugar visible en el punto de atencion</t>
  </si>
  <si>
    <t>Crear e implementar una estrategia de comunicación diferente al medio electrónico que permitan  informar a los ciudadanos  el listado de trámites y servicios.</t>
  </si>
  <si>
    <t>Publicar información sobre listado de trámites y servicios, en lugares visibles (diferentes al medio electrónico) y de fácil acceso al ciudadano.</t>
  </si>
  <si>
    <t>Esta actividad se le puede dar cumplimiento de manera articulada con la Secretaria Administrativa, debido a que la Dirección de Oficina Privada no cuenta con los recursos necesarios para su impresión, por lo tanto la dirección de comunicaciones puede apoyar con el insumo comunicativo y de diseño.</t>
  </si>
  <si>
    <t xml:space="preserve">Registro fotografico de los pendones ubicados a la entrada de edificio de la Administración Departamental y Sede de Atención al Servicio al Ciudadano  </t>
  </si>
  <si>
    <t>Nº de pendones informativos implementados</t>
  </si>
  <si>
    <t xml:space="preserve">Implementar dos   pendones informativos (entrada de acceso de la Administración Departamental y en la Sede de Atención al Ciudadano), con el propósito de prestar un mejor servicio a la ciudadanía </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</si>
  <si>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</si>
  <si>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re </t>
  </si>
  <si>
    <t>EVIDENCIAS</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</si>
  <si>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</si>
  <si>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</si>
  <si>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t>Durante la vigencia 2021 y el I trimestre del año 2022, la Secretaria, ha difundido en sus diferentes medios de comunicación, toda la informacion al ciudadano actualizada,en lo pertinente a la oferta de servicios tales como: Ferias, eventos, convenios y programas.</t>
  </si>
  <si>
    <t>https://www.quindio.gov.co/inicioturismo</t>
  </si>
  <si>
    <t>https://www.facebook.com/SecretariaTurismoIndustriaComercioQuindio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</si>
  <si>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</si>
  <si>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</si>
  <si>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</si>
  <si>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</si>
  <si>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La Secretaria eleboro la ruta de la formalizacion, la cual contempla todo lo pertinente, a los tramites que debe seguir todo operador de servicios turistico  para ser legal; esta, la cual sera publicada en el micrositio y redes sociales en el mes de Junio de 2022.</t>
  </si>
  <si>
    <t>EVIDENCIA 1</t>
  </si>
  <si>
    <t>Esta meta se cumplio en el año 2021 en el 100% y el el primer trimestre del año 2022, ya se cumplio en su 100%, la cual puede ser evidenciado en el micrositio de la secretaria de Hacienda Departamental</t>
  </si>
  <si>
    <t>Esta meta en el año 2021,  la cumplieron en un 100% tanto en materia fisica como presupuestal, y en el primer trimestre 2022, a persar de manifestar que se ha cumplido en un 95%, presupuestalmente llevan ejecutado un 16.07%, habiendo podido ejecutar como minimo un 25%.</t>
  </si>
  <si>
    <t>Esta meta en el año 2021,  la cumplieron en un 100% tanto en materia fisica como presupuestal, y en el primer trimestre 2022, se han cumplido 1 de 3 campañas, presupuestalmente llevan ejecutado un 79.83%.</t>
  </si>
  <si>
    <t>Esta meta en el año 2021,  la cumplieron en un 100% tanto en materia fisica como presupuestal de recaudo superaron la meta en un 21% mas de lo proyectado, y en el primer trimestre 2022, se han cumplido la meta fisica y presupuestalmente en recaudo superanron el 100% de la meta y llevan en el primer trimestre un 10% mas de lo proyectado.</t>
  </si>
  <si>
    <t>Esta meta se cumplio en un 100% en el año 2021, dentro de los cuales se atendieron mas de 2000 tramites de manera virtual y el el año 2022 en lo corrido del primer trimestre se ha avanzado en relacion con el año anterior en un 20.83%, con 444 tramites virtulaes.</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</si>
  <si>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</si>
  <si>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</si>
  <si>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</si>
  <si>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</si>
  <si>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</si>
  <si>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Esta meta se encuentra cumplida en un 25% ya que en a pagina de la gobernacion esta el informe de los PQRS, y no se necesita gastar recursos para esta meta</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</si>
  <si>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</si>
  <si>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</si>
  <si>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</si>
  <si>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 xml:space="preserve">Este proceso si se realiza </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</si>
  <si>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</si>
  <si>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</si>
  <si>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</si>
  <si>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</si>
  <si>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Manual del lenguaje claro</t>
  </si>
  <si>
    <t xml:space="preserve">Si esta reglamentada por el manual del lenjuaje claro </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</si>
  <si>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</si>
  <si>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</si>
  <si>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</si>
  <si>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</si>
  <si>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Esto esta reglamentado por medio de un acto administrativo</t>
  </si>
  <si>
    <t>Se esta a la espera de subirlo a la pagina</t>
  </si>
  <si>
    <r>
      <t>Realizar Ferias de Atención al Ciudadano, estrategia que permitirá acercar las entidades de orden Nacional, Departamental y Municipal a los ciudadanos y facilitar el acceso a la información.</t>
    </r>
    <r>
      <rPr>
        <sz val="9"/>
        <color rgb="FF333333"/>
        <rFont val="Arial"/>
        <family val="2"/>
      </rPr>
      <t xml:space="preserve"> </t>
    </r>
  </si>
  <si>
    <r>
      <t>Realizar</t>
    </r>
    <r>
      <rPr>
        <sz val="9"/>
        <color rgb="FFFF0000"/>
        <rFont val="Arial"/>
        <family val="2"/>
      </rPr>
      <t xml:space="preserve"> </t>
    </r>
    <r>
      <rPr>
        <sz val="9"/>
        <color rgb="FF000000"/>
        <rFont val="Arial"/>
        <family val="2"/>
      </rPr>
      <t>una (1)</t>
    </r>
    <r>
      <rPr>
        <sz val="9"/>
        <color rgb="FFFF0000"/>
        <rFont val="Arial"/>
        <family val="2"/>
      </rPr>
      <t xml:space="preserve"> </t>
    </r>
    <r>
      <rPr>
        <sz val="9"/>
        <color rgb="FF000000"/>
        <rFont val="Arial"/>
        <family val="2"/>
      </rPr>
      <t xml:space="preserve">Feria de Atención al Ciudadano anual con el fin acercar las entidades de orden Nacional, Departamental y Municipal a los ciudadanos y facilitar el acceso a la información. </t>
    </r>
  </si>
  <si>
    <t>Feria realizada</t>
  </si>
  <si>
    <t>Listados de asistencia y registro fotografico</t>
  </si>
  <si>
    <t>Secretaría Administrativa - Secretarias Sectoriales</t>
  </si>
  <si>
    <t>Si esta</t>
  </si>
  <si>
    <t xml:space="preserve">Esta meta se encuentra realizada en su 100% </t>
  </si>
  <si>
    <t>Este autodiagnostico se realizo por parte de la secretaria de aguas e infraestructura</t>
  </si>
  <si>
    <t>Esta actividad la realizo la secretaria de aguas e infraestructura y la lleva ejecutada en un 50%</t>
  </si>
  <si>
    <t>Esta meta ya se encuentra realizada por la secretaria de aguas e infraestructura</t>
  </si>
  <si>
    <t>Esta meta ya se encuentra realizada en su 100%</t>
  </si>
  <si>
    <t>Cumplida</t>
  </si>
  <si>
    <t>Esta meta se encuentra cumplida en un 25%</t>
  </si>
  <si>
    <t>Normalizados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</si>
  <si>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</si>
  <si>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</si>
  <si>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</si>
  <si>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</si>
  <si>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Esta meta se encuentra ejecutada en un 5% de su 100%</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</si>
  <si>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</si>
  <si>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</si>
  <si>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</si>
  <si>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</si>
  <si>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Esta meta se encuentra ejecutada mediante un acto administrativo</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</si>
  <si>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</si>
  <si>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</si>
  <si>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</si>
  <si>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</si>
  <si>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Esta actividad se cumple ya que existe el manual de atencion al ciudadano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</si>
  <si>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</si>
  <si>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</si>
  <si>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</si>
  <si>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</si>
  <si>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Esta meta se cumple por medio de un formato de encuesta que se le otorga a los usuarios.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</si>
  <si>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</si>
  <si>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</si>
  <si>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</si>
  <si>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</si>
  <si>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Esta actividad esta cumplida al 100% por Gestión Documental</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</si>
  <si>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</si>
  <si>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</si>
  <si>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</si>
  <si>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</si>
  <si>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Realizar ajuste  a la  ORDENANZA NÚMERO 001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</si>
  <si>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001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</si>
  <si>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Ordenanza ajustada</t>
  </si>
  <si>
    <t xml:space="preserve"> Documento  de Ordenanza ajustada</t>
  </si>
  <si>
    <t>Esta meta se encuentra cumplida en un 100%</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</si>
  <si>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</si>
  <si>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</si>
  <si>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</si>
  <si>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</si>
  <si>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</si>
  <si>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Esta actividad lleva un avance del 25%</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</si>
  <si>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</si>
  <si>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</si>
  <si>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</si>
  <si>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</si>
  <si>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</si>
  <si>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Esta actividad en un 50% del cumplimiento</t>
  </si>
  <si>
    <t>Se esta realizando la propuesta para la realización</t>
  </si>
  <si>
    <t>Esta actividad esta cumplida al 100% y no requiere presupuesto</t>
  </si>
  <si>
    <t>Link en pagina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</si>
</sst>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_(&quot;$&quot;\ * \(#,##0\);_(&quot;$&quot;\ * &quot;-&quot;_);_(@_)"/>
    <numFmt numFmtId="165" formatCode="_-&quot;$&quot;\ * #,##0_-;\-&quot;$&quot;\ * #,##0_-;_-&quot;$&quot;\ * &quot;-&quot;??_-;_-@_-"/>
    <numFmt numFmtId="166" formatCode="#,##0_ ;\-#,##0\ "/>
    <numFmt numFmtId="167" formatCode="_(&quot;$&quot;\ * #,##0.00_);_(&quot;$&quot;\ * \(#,##0.00\);_(&quot;$&quot;\ * &quot;-&quot;??_);_(@_)"/>
    <numFmt numFmtId="168" formatCode="&quot;$&quot;\ #,##0_);[Red]\(&quot;$&quot;\ #,##0\)"/>
    <numFmt numFmtId="169" formatCode="_-* #,##0_-;\-* #,##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name val="Arial"/>
      <family val="2"/>
    </font>
    <font>
      <b/>
      <sz val="9"/>
      <color indexed="81"/>
      <name val="Tahoma"/>
      <family val="2"/>
    </font>
    <font>
      <sz val="9"/>
      <color indexed="81"/>
      <name val="Tahoma"/>
      <family val="2"/>
    </font>
    <font>
      <sz val="9"/>
      <color rgb="FF000000"/>
      <name val="Arial"/>
      <family val="2"/>
    </font>
    <font>
      <sz val="11"/>
      <color rgb="FF000000"/>
      <name val="Calibri"/>
      <family val="2"/>
      <charset val="1"/>
    </font>
    <font>
      <sz val="14"/>
      <color rgb="FF000000"/>
      <name val="Arial"/>
      <family val="2"/>
    </font>
    <font>
      <b/>
      <sz val="9"/>
      <color rgb="FF000000"/>
      <name val="Arial"/>
      <family val="2"/>
    </font>
    <font>
      <u/>
      <sz val="11"/>
      <color theme="10"/>
      <name val="Calibri"/>
      <family val="2"/>
      <scheme val="minor"/>
    </font>
    <font>
      <sz val="10"/>
      <color rgb="FF000000"/>
      <name val="Arial"/>
      <family val="2"/>
    </font>
    <font>
      <sz val="10"/>
      <name val="Arial"/>
      <family val="2"/>
    </font>
    <font>
      <sz val="11"/>
      <color rgb="FF000000"/>
      <name val="Calibri"/>
      <family val="2"/>
      <scheme val="minor"/>
    </font>
    <font>
      <sz val="9"/>
      <color rgb="FF333333"/>
      <name val="Arial"/>
      <family val="2"/>
    </font>
    <font>
      <sz val="9"/>
      <color rgb="FFFF0000"/>
      <name val="Arial"/>
      <family val="2"/>
    </font>
    <font>
      <sz val="11"/>
      <color theme="1"/>
      <name val="Arial"/>
      <family val="2"/>
    </font>
    <font>
      <b/>
      <sz val="11"/>
      <color theme="1"/>
      <name val="Arial"/>
      <family val="2"/>
    </font>
    <font>
      <u/>
      <sz val="11"/>
      <color theme="10"/>
      <name val="Arial"/>
      <family val="2"/>
    </font>
  </fonts>
  <fills count="5">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3" fillId="0" borderId="0"/>
    <xf numFmtId="167" fontId="1" fillId="0" borderId="0" applyFont="0" applyFill="0" applyBorder="0" applyAlignment="0" applyProtection="0"/>
    <xf numFmtId="0" fontId="16" fillId="0" borderId="0" applyNumberFormat="0" applyFill="0" applyBorder="0" applyAlignment="0" applyProtection="0"/>
  </cellStyleXfs>
  <cellXfs count="184">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0" fillId="0" borderId="1" xfId="0" applyBorder="1" applyAlignment="1">
      <alignment horizontal="center" vertical="center"/>
    </xf>
    <xf numFmtId="0" fontId="0" fillId="0" borderId="1" xfId="0" applyBorder="1"/>
    <xf numFmtId="164" fontId="0" fillId="0" borderId="1" xfId="5" applyFont="1" applyBorder="1" applyAlignment="1">
      <alignment vertical="center"/>
    </xf>
    <xf numFmtId="14" fontId="9" fillId="0" borderId="1" xfId="0" applyNumberFormat="1" applyFont="1" applyFill="1" applyBorder="1" applyAlignment="1">
      <alignment horizontal="justify" vertical="center"/>
    </xf>
    <xf numFmtId="0" fontId="0" fillId="0" borderId="1" xfId="0" applyBorder="1" applyAlignment="1">
      <alignment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0" fillId="0" borderId="1" xfId="0" applyBorder="1" applyAlignment="1">
      <alignment vertical="center"/>
    </xf>
    <xf numFmtId="0" fontId="8" fillId="0" borderId="1" xfId="0" applyFont="1" applyFill="1" applyBorder="1"/>
    <xf numFmtId="0" fontId="8" fillId="0" borderId="1" xfId="0" applyFont="1" applyFill="1" applyBorder="1" applyAlignment="1">
      <alignment vertical="center" wrapText="1"/>
    </xf>
    <xf numFmtId="0" fontId="0" fillId="0" borderId="1" xfId="0" applyFill="1" applyBorder="1"/>
    <xf numFmtId="0" fontId="0" fillId="0" borderId="1" xfId="0" applyBorder="1" applyAlignment="1">
      <alignment vertical="center" wrapText="1"/>
    </xf>
    <xf numFmtId="164" fontId="0" fillId="0" borderId="1" xfId="5" applyFont="1" applyFill="1" applyBorder="1" applyAlignment="1">
      <alignment vertical="center"/>
    </xf>
    <xf numFmtId="0" fontId="0" fillId="0" borderId="1" xfId="0" applyFill="1" applyBorder="1" applyAlignment="1">
      <alignment horizontal="center" vertical="center"/>
    </xf>
    <xf numFmtId="0" fontId="9" fillId="0" borderId="1" xfId="0" applyFont="1" applyFill="1" applyBorder="1" applyAlignment="1">
      <alignment horizontal="justify" vertical="center" wrapText="1"/>
    </xf>
    <xf numFmtId="0" fontId="9" fillId="0" borderId="1" xfId="6" applyFont="1" applyFill="1" applyBorder="1" applyAlignment="1">
      <alignment horizontal="justify" vertical="center" wrapText="1"/>
    </xf>
    <xf numFmtId="0" fontId="9" fillId="0" borderId="1" xfId="0" applyFont="1" applyFill="1" applyBorder="1" applyAlignment="1">
      <alignment horizontal="center" vertical="center"/>
    </xf>
    <xf numFmtId="0" fontId="0" fillId="0" borderId="1" xfId="0" applyFill="1" applyBorder="1" applyAlignment="1">
      <alignment vertical="center" wrapText="1"/>
    </xf>
    <xf numFmtId="0" fontId="9" fillId="0" borderId="1" xfId="6" applyFont="1" applyFill="1" applyBorder="1" applyAlignment="1">
      <alignment horizontal="left" vertical="center" wrapText="1"/>
    </xf>
    <xf numFmtId="0" fontId="8" fillId="0" borderId="1" xfId="0" applyFont="1" applyFill="1" applyBorder="1" applyAlignment="1">
      <alignment horizontal="left" vertical="center"/>
    </xf>
    <xf numFmtId="164" fontId="8" fillId="0" borderId="1" xfId="5" applyFont="1" applyFill="1" applyBorder="1" applyAlignment="1">
      <alignment vertical="center"/>
    </xf>
    <xf numFmtId="165" fontId="0" fillId="0" borderId="1" xfId="2" applyNumberFormat="1" applyFont="1" applyBorder="1" applyAlignment="1">
      <alignment vertical="center"/>
    </xf>
    <xf numFmtId="44" fontId="8" fillId="0" borderId="1" xfId="2" applyFont="1" applyFill="1" applyBorder="1" applyAlignment="1">
      <alignment vertical="center"/>
    </xf>
    <xf numFmtId="167" fontId="8" fillId="0" borderId="1" xfId="7" applyFont="1" applyFill="1" applyBorder="1" applyAlignment="1">
      <alignment vertical="center"/>
    </xf>
    <xf numFmtId="164" fontId="0" fillId="0" borderId="1" xfId="5" applyFont="1" applyBorder="1" applyAlignment="1">
      <alignment horizontal="center" vertical="center"/>
    </xf>
    <xf numFmtId="0" fontId="0" fillId="0" borderId="1" xfId="0" applyBorder="1" applyAlignment="1">
      <alignment vertical="top" wrapText="1"/>
    </xf>
    <xf numFmtId="0" fontId="8" fillId="0" borderId="1" xfId="7" applyNumberFormat="1" applyFont="1" applyFill="1" applyBorder="1" applyAlignment="1">
      <alignment horizontal="center" vertical="center"/>
    </xf>
    <xf numFmtId="0" fontId="8" fillId="0" borderId="1" xfId="0" applyFont="1" applyFill="1" applyBorder="1" applyAlignment="1">
      <alignment vertical="center"/>
    </xf>
    <xf numFmtId="6" fontId="0" fillId="0" borderId="1" xfId="0" applyNumberFormat="1" applyBorder="1" applyAlignment="1">
      <alignment horizontal="center" vertical="center"/>
    </xf>
    <xf numFmtId="0" fontId="0" fillId="0" borderId="1" xfId="0" applyBorder="1" applyAlignment="1">
      <alignment horizontal="center" vertical="top" wrapText="1"/>
    </xf>
    <xf numFmtId="0" fontId="0" fillId="0" borderId="1" xfId="0" applyBorder="1" applyAlignment="1">
      <alignment horizont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6" fontId="0" fillId="0" borderId="1" xfId="0" applyNumberFormat="1" applyBorder="1" applyAlignment="1">
      <alignment vertical="center"/>
    </xf>
    <xf numFmtId="0" fontId="12" fillId="0" borderId="1" xfId="0" applyFont="1" applyFill="1" applyBorder="1" applyAlignment="1">
      <alignment vertical="center" wrapText="1"/>
    </xf>
    <xf numFmtId="6" fontId="0" fillId="0" borderId="1" xfId="0" applyNumberFormat="1" applyBorder="1" applyAlignment="1">
      <alignment horizontal="left" vertical="center"/>
    </xf>
    <xf numFmtId="42" fontId="0" fillId="0" borderId="1" xfId="3" applyFont="1" applyBorder="1" applyAlignment="1">
      <alignment vertical="center"/>
    </xf>
    <xf numFmtId="0" fontId="16" fillId="0" borderId="1" xfId="8" applyBorder="1"/>
    <xf numFmtId="0" fontId="9" fillId="0" borderId="1" xfId="0" applyFont="1" applyFill="1" applyBorder="1"/>
    <xf numFmtId="0" fontId="9" fillId="0" borderId="1" xfId="0" applyFont="1" applyFill="1" applyBorder="1" applyAlignment="1">
      <alignment horizontal="justify" vertical="center"/>
    </xf>
    <xf numFmtId="0" fontId="12" fillId="0" borderId="1" xfId="0" applyFont="1" applyFill="1" applyBorder="1" applyAlignment="1">
      <alignment horizontal="left" vertical="center" wrapText="1"/>
    </xf>
    <xf numFmtId="0" fontId="9" fillId="0" borderId="1" xfId="0" applyFont="1" applyFill="1" applyBorder="1" applyAlignment="1">
      <alignment vertical="center"/>
    </xf>
    <xf numFmtId="0" fontId="8" fillId="0" borderId="1" xfId="0" applyFont="1" applyFill="1" applyBorder="1" applyAlignment="1">
      <alignment horizontal="left" vertical="center" wrapText="1"/>
    </xf>
    <xf numFmtId="0" fontId="0" fillId="0" borderId="1" xfId="0" applyBorder="1" applyAlignment="1">
      <alignment horizontal="justify"/>
    </xf>
    <xf numFmtId="9" fontId="0" fillId="0" borderId="1" xfId="4" applyFont="1" applyBorder="1" applyAlignment="1">
      <alignment horizontal="center" vertical="center"/>
    </xf>
    <xf numFmtId="165" fontId="0" fillId="0" borderId="1" xfId="2" applyNumberFormat="1" applyFont="1" applyBorder="1" applyAlignment="1">
      <alignment horizontal="justify" vertical="center"/>
    </xf>
    <xf numFmtId="169" fontId="0" fillId="0" borderId="1" xfId="1" applyNumberFormat="1" applyFont="1" applyBorder="1" applyAlignment="1">
      <alignment vertical="center"/>
    </xf>
    <xf numFmtId="9" fontId="0" fillId="0" borderId="1" xfId="0" applyNumberFormat="1" applyBorder="1"/>
    <xf numFmtId="0" fontId="0" fillId="0" borderId="0" xfId="0" applyAlignment="1">
      <alignment horizontal="justify"/>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center"/>
    </xf>
    <xf numFmtId="0" fontId="12" fillId="0" borderId="1" xfId="0" applyFont="1" applyFill="1" applyBorder="1" applyAlignment="1">
      <alignment horizontal="justify" vertical="center" wrapText="1"/>
    </xf>
    <xf numFmtId="0" fontId="0" fillId="3" borderId="1" xfId="0" applyFill="1" applyBorder="1" applyAlignment="1">
      <alignment horizontal="left" vertical="center" wrapText="1"/>
    </xf>
    <xf numFmtId="0" fontId="0" fillId="3" borderId="0" xfId="0" applyFill="1" applyAlignment="1">
      <alignment horizontal="left" vertical="center" wrapText="1"/>
    </xf>
    <xf numFmtId="0" fontId="19" fillId="3" borderId="1" xfId="0" applyFont="1" applyFill="1" applyBorder="1" applyAlignment="1">
      <alignment horizontal="justify" vertical="center"/>
    </xf>
    <xf numFmtId="0" fontId="0" fillId="3" borderId="0" xfId="0" applyFill="1" applyAlignment="1">
      <alignment wrapText="1"/>
    </xf>
    <xf numFmtId="44" fontId="0" fillId="0" borderId="1" xfId="2" applyFont="1" applyBorder="1" applyAlignment="1">
      <alignment horizontal="center" vertical="center"/>
    </xf>
    <xf numFmtId="0" fontId="0" fillId="4" borderId="1" xfId="0" applyFill="1" applyBorder="1" applyAlignment="1">
      <alignment horizontal="center" vertical="center"/>
    </xf>
    <xf numFmtId="44" fontId="0" fillId="4" borderId="1" xfId="2" applyFont="1" applyFill="1" applyBorder="1" applyAlignment="1">
      <alignment vertical="center"/>
    </xf>
    <xf numFmtId="14" fontId="8" fillId="0" borderId="1" xfId="0" applyNumberFormat="1" applyFont="1" applyFill="1" applyBorder="1" applyAlignment="1">
      <alignment horizontal="justify" vertical="center"/>
    </xf>
    <xf numFmtId="0" fontId="0" fillId="0" borderId="0" xfId="0" applyAlignment="1">
      <alignment horizontal="left" vertical="top" wrapText="1"/>
    </xf>
    <xf numFmtId="0" fontId="0" fillId="0" borderId="0" xfId="0" applyAlignment="1">
      <alignment wrapText="1"/>
    </xf>
    <xf numFmtId="0" fontId="12" fillId="0" borderId="1" xfId="0" applyFont="1" applyFill="1" applyBorder="1" applyAlignment="1">
      <alignment horizontal="justify" vertical="center" wrapText="1"/>
    </xf>
    <xf numFmtId="0" fontId="22" fillId="0" borderId="0" xfId="0" applyFont="1"/>
    <xf numFmtId="0" fontId="23" fillId="0" borderId="3" xfId="0" applyFont="1" applyBorder="1" applyAlignment="1">
      <alignment horizontal="center"/>
    </xf>
    <xf numFmtId="0" fontId="23" fillId="0" borderId="1" xfId="0" applyFont="1" applyBorder="1" applyAlignment="1">
      <alignment horizontal="center" vertical="center"/>
    </xf>
    <xf numFmtId="0" fontId="23" fillId="0" borderId="1" xfId="0" applyFont="1" applyBorder="1" applyAlignment="1">
      <alignment vertical="center"/>
    </xf>
    <xf numFmtId="0" fontId="23" fillId="0" borderId="1" xfId="0" applyFont="1" applyBorder="1"/>
    <xf numFmtId="0" fontId="24" fillId="0" borderId="1" xfId="8" applyFont="1" applyBorder="1" applyAlignment="1">
      <alignment horizontal="justify" vertical="center"/>
    </xf>
    <xf numFmtId="0" fontId="22" fillId="0" borderId="1" xfId="0" applyFont="1" applyBorder="1" applyAlignment="1">
      <alignment horizontal="center" vertical="center"/>
    </xf>
    <xf numFmtId="0" fontId="22" fillId="0" borderId="1" xfId="0" applyFont="1" applyBorder="1"/>
    <xf numFmtId="164" fontId="22" fillId="0" borderId="1" xfId="5" applyFont="1" applyBorder="1" applyAlignment="1">
      <alignment vertical="center"/>
    </xf>
    <xf numFmtId="3" fontId="22" fillId="0" borderId="0" xfId="0" applyNumberFormat="1" applyFont="1"/>
    <xf numFmtId="0" fontId="23" fillId="0" borderId="3" xfId="0" applyFont="1" applyBorder="1" applyAlignment="1">
      <alignment horizontal="center" vertical="center"/>
    </xf>
    <xf numFmtId="164" fontId="22" fillId="0" borderId="1" xfId="5" applyFont="1" applyFill="1" applyBorder="1" applyAlignment="1">
      <alignment vertical="center"/>
    </xf>
    <xf numFmtId="164" fontId="22" fillId="0" borderId="1" xfId="5" applyFont="1" applyFill="1" applyBorder="1" applyAlignment="1">
      <alignment horizontal="right" vertical="center"/>
    </xf>
    <xf numFmtId="165" fontId="22" fillId="0" borderId="1" xfId="2" applyNumberFormat="1" applyFont="1" applyBorder="1" applyAlignment="1">
      <alignment horizontal="center" vertical="center"/>
    </xf>
    <xf numFmtId="0" fontId="22" fillId="0" borderId="1" xfId="0" applyFont="1" applyBorder="1" applyAlignment="1">
      <alignment wrapText="1"/>
    </xf>
    <xf numFmtId="0" fontId="22" fillId="0" borderId="0" xfId="0" applyFont="1" applyFill="1"/>
    <xf numFmtId="0" fontId="22" fillId="0" borderId="1" xfId="0" applyFont="1" applyFill="1" applyBorder="1" applyAlignment="1">
      <alignment horizontal="center" vertical="center"/>
    </xf>
    <xf numFmtId="165" fontId="22" fillId="0" borderId="1" xfId="2" applyNumberFormat="1" applyFont="1" applyFill="1" applyBorder="1" applyAlignment="1">
      <alignment horizontal="center" vertical="center"/>
    </xf>
    <xf numFmtId="0" fontId="22" fillId="0" borderId="1" xfId="0" applyFont="1" applyFill="1" applyBorder="1" applyAlignment="1">
      <alignment wrapText="1"/>
    </xf>
    <xf numFmtId="44" fontId="22" fillId="0" borderId="1" xfId="2" applyNumberFormat="1" applyFont="1" applyBorder="1" applyAlignment="1">
      <alignment horizontal="center" vertical="center"/>
    </xf>
    <xf numFmtId="0" fontId="22" fillId="0" borderId="1" xfId="0" applyFont="1" applyBorder="1" applyAlignment="1">
      <alignment horizontal="center" wrapText="1"/>
    </xf>
    <xf numFmtId="0" fontId="22" fillId="0" borderId="0" xfId="0" applyFont="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wrapText="1"/>
    </xf>
    <xf numFmtId="168" fontId="22" fillId="0" borderId="1" xfId="5" applyNumberFormat="1" applyFont="1" applyBorder="1" applyAlignment="1">
      <alignmen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top" wrapText="1"/>
    </xf>
    <xf numFmtId="42" fontId="22" fillId="0" borderId="1" xfId="3" applyFont="1" applyBorder="1" applyAlignment="1">
      <alignment vertical="center"/>
    </xf>
    <xf numFmtId="6" fontId="22" fillId="0" borderId="1" xfId="0" applyNumberFormat="1" applyFont="1" applyBorder="1" applyAlignment="1">
      <alignment horizontal="left" vertical="center"/>
    </xf>
    <xf numFmtId="0" fontId="22" fillId="0" borderId="1" xfId="0" applyFont="1" applyBorder="1" applyAlignment="1">
      <alignment horizontal="left" wrapText="1"/>
    </xf>
    <xf numFmtId="165" fontId="22" fillId="0" borderId="1" xfId="2" applyNumberFormat="1" applyFont="1" applyBorder="1" applyAlignment="1">
      <alignment vertical="center"/>
    </xf>
    <xf numFmtId="166" fontId="22" fillId="0" borderId="1" xfId="2" applyNumberFormat="1" applyFont="1" applyBorder="1" applyAlignment="1">
      <alignment vertical="center"/>
    </xf>
    <xf numFmtId="44" fontId="22" fillId="0" borderId="1" xfId="2" applyFont="1" applyBorder="1" applyAlignment="1">
      <alignment vertical="center"/>
    </xf>
    <xf numFmtId="164" fontId="22" fillId="0" borderId="1" xfId="5" applyFont="1" applyBorder="1" applyAlignment="1">
      <alignment horizontal="right" vertical="center"/>
    </xf>
    <xf numFmtId="0" fontId="22" fillId="0" borderId="1" xfId="0" applyFont="1" applyFill="1" applyBorder="1"/>
    <xf numFmtId="0" fontId="22" fillId="0" borderId="1" xfId="0" applyFont="1" applyBorder="1" applyAlignment="1">
      <alignment vertical="center" wrapText="1"/>
    </xf>
    <xf numFmtId="0" fontId="23" fillId="0" borderId="0" xfId="0" applyFont="1" applyAlignment="1">
      <alignment vertical="center"/>
    </xf>
    <xf numFmtId="0" fontId="23" fillId="0" borderId="0" xfId="0" applyFont="1"/>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Border="1" applyAlignment="1">
      <alignment vertical="center"/>
    </xf>
    <xf numFmtId="0" fontId="22" fillId="0" borderId="1" xfId="0" applyFont="1" applyBorder="1" applyAlignment="1">
      <alignment horizontal="righ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xf>
    <xf numFmtId="0" fontId="22" fillId="0" borderId="1" xfId="0" applyFont="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2" fillId="2" borderId="1" xfId="0" applyFont="1" applyFill="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xf>
    <xf numFmtId="0" fontId="23" fillId="0" borderId="1" xfId="0" applyFont="1" applyBorder="1" applyAlignment="1">
      <alignment horizontal="center"/>
    </xf>
    <xf numFmtId="0" fontId="23" fillId="0" borderId="3" xfId="0" applyFont="1" applyBorder="1" applyAlignment="1">
      <alignment horizontal="center"/>
    </xf>
    <xf numFmtId="0" fontId="23" fillId="0" borderId="4" xfId="0" applyFont="1" applyBorder="1" applyAlignment="1">
      <alignment horizont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8" fillId="0" borderId="7"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44" fontId="8" fillId="0" borderId="7" xfId="2" applyFont="1" applyFill="1" applyBorder="1" applyAlignment="1">
      <alignment horizontal="justify" vertical="center" wrapText="1"/>
    </xf>
    <xf numFmtId="44" fontId="8" fillId="0" borderId="9" xfId="2" applyFont="1" applyFill="1" applyBorder="1" applyAlignment="1">
      <alignment horizontal="justify" vertical="center" wrapText="1"/>
    </xf>
    <xf numFmtId="0" fontId="22" fillId="0" borderId="0" xfId="0" applyFont="1" applyAlignment="1">
      <alignment horizontal="center"/>
    </xf>
    <xf numFmtId="0" fontId="22" fillId="0" borderId="0" xfId="0" applyFont="1" applyAlignment="1">
      <alignment horizontal="center" wrapText="1"/>
    </xf>
    <xf numFmtId="0" fontId="22" fillId="0" borderId="13" xfId="0" applyFont="1" applyBorder="1" applyAlignment="1">
      <alignment horizontal="center" vertical="center" wrapText="1"/>
    </xf>
    <xf numFmtId="0" fontId="22" fillId="0" borderId="13" xfId="0" applyFont="1" applyBorder="1" applyAlignment="1">
      <alignment horizontal="center" wrapText="1"/>
    </xf>
    <xf numFmtId="0" fontId="22" fillId="0" borderId="13" xfId="0" applyFont="1" applyBorder="1" applyAlignment="1">
      <alignment horizontal="center"/>
    </xf>
    <xf numFmtId="0" fontId="23" fillId="0" borderId="1" xfId="0" applyFont="1" applyBorder="1" applyAlignment="1">
      <alignment horizontal="center" vertical="center" wrapText="1"/>
    </xf>
    <xf numFmtId="0" fontId="4" fillId="0" borderId="1" xfId="0" applyFont="1" applyBorder="1" applyAlignment="1">
      <alignment horizontal="center" vertic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0" fillId="0" borderId="7" xfId="0" applyBorder="1" applyAlignment="1">
      <alignment horizontal="left" vertical="center" wrapText="1"/>
    </xf>
    <xf numFmtId="0" fontId="0" fillId="0" borderId="9" xfId="0" applyBorder="1" applyAlignment="1">
      <alignment horizontal="left" vertical="center" wrapText="1"/>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22" fillId="0" borderId="7" xfId="0" applyFont="1" applyBorder="1" applyAlignment="1">
      <alignment horizontal="center"/>
    </xf>
    <xf numFmtId="0" fontId="22" fillId="0" borderId="8" xfId="0" applyFont="1" applyBorder="1" applyAlignment="1">
      <alignment horizontal="center"/>
    </xf>
    <xf numFmtId="0" fontId="22" fillId="0" borderId="9" xfId="0" applyFont="1" applyBorder="1" applyAlignment="1">
      <alignment horizont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cellXfs>
  <cellStyles count="9">
    <cellStyle name="Hipervínculo" xfId="8" builtinId="8"/>
    <cellStyle name="Millares" xfId="1" builtinId="3"/>
    <cellStyle name="Moneda" xfId="2" builtinId="4"/>
    <cellStyle name="Moneda [0]" xfId="3" builtinId="7"/>
    <cellStyle name="Moneda [0] 2" xfId="5" xr:uid="{00000000-0005-0000-0000-000004000000}"/>
    <cellStyle name="Moneda 2" xfId="7" xr:uid="{00000000-0005-0000-0000-000005000000}"/>
    <cellStyle name="Normal" xfId="0" builtinId="0"/>
    <cellStyle name="Normal 2" xfId="6" xr:uid="{00000000-0005-0000-0000-000007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0904" y="22861"/>
          <a:ext cx="757555" cy="7524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2" name="Imagen 1">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129541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4880" y="31326"/>
          <a:ext cx="922867" cy="932603"/>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3691" y="0"/>
          <a:ext cx="904874" cy="89344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1506" y="38100"/>
          <a:ext cx="815339" cy="8458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167640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206" y="22861"/>
          <a:ext cx="904874" cy="8934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167641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781269</xdr:colOff>
      <xdr:row>0</xdr:row>
      <xdr:rowOff>31326</xdr:rowOff>
    </xdr:from>
    <xdr:ext cx="922867" cy="955375"/>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1189" y="31326"/>
          <a:ext cx="922867" cy="955375"/>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57785</xdr:colOff>
      <xdr:row>0</xdr:row>
      <xdr:rowOff>9525</xdr:rowOff>
    </xdr:from>
    <xdr:to>
      <xdr:col>3</xdr:col>
      <xdr:colOff>760095</xdr:colOff>
      <xdr:row>4</xdr:row>
      <xdr:rowOff>1905</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0865" y="9525"/>
          <a:ext cx="702310" cy="71628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4</xdr:row>
      <xdr:rowOff>2752</xdr:rowOff>
    </xdr:to>
    <xdr:pic>
      <xdr:nvPicPr>
        <xdr:cNvPr id="2" name="Imagen 1">
          <a:extLst>
            <a:ext uri="{FF2B5EF4-FFF2-40B4-BE49-F238E27FC236}">
              <a16:creationId xmlns:a16="http://schemas.microsoft.com/office/drawing/2014/main" id="{51C644D8-1174-453A-BAE3-D1F4556015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1073" y="31327"/>
          <a:ext cx="706754" cy="7181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9870" y="0"/>
          <a:ext cx="706120" cy="76009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675" y="0"/>
          <a:ext cx="706120" cy="7467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9.%20Interior%20-%20%20Plan%20de%20Accion%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8.%20Familia%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0.%20Salud%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cell r="P8">
            <v>0</v>
          </cell>
          <cell r="Q8">
            <v>11540000</v>
          </cell>
          <cell r="R8">
            <v>11886200</v>
          </cell>
          <cell r="S8">
            <v>12242786</v>
          </cell>
        </row>
        <row r="9">
          <cell r="I9">
            <v>0</v>
          </cell>
          <cell r="J9">
            <v>1</v>
          </cell>
          <cell r="K9">
            <v>1</v>
          </cell>
          <cell r="L9">
            <v>1</v>
          </cell>
          <cell r="P9">
            <v>0</v>
          </cell>
          <cell r="Q9">
            <v>11540000</v>
          </cell>
          <cell r="R9">
            <v>11886200</v>
          </cell>
          <cell r="S9">
            <v>12242786</v>
          </cell>
        </row>
        <row r="10">
          <cell r="I10">
            <v>0</v>
          </cell>
          <cell r="J10">
            <v>1</v>
          </cell>
          <cell r="K10">
            <v>1</v>
          </cell>
          <cell r="L10">
            <v>1</v>
          </cell>
          <cell r="P10">
            <v>0</v>
          </cell>
          <cell r="Q10">
            <v>11540000</v>
          </cell>
          <cell r="R10">
            <v>11886200</v>
          </cell>
          <cell r="S10">
            <v>12242786</v>
          </cell>
        </row>
        <row r="11">
          <cell r="I11">
            <v>0</v>
          </cell>
          <cell r="J11">
            <v>1</v>
          </cell>
          <cell r="K11">
            <v>1</v>
          </cell>
          <cell r="L11">
            <v>1</v>
          </cell>
          <cell r="P11">
            <v>0</v>
          </cell>
          <cell r="Q11">
            <v>11540000</v>
          </cell>
          <cell r="R11">
            <v>11886200</v>
          </cell>
          <cell r="S11">
            <v>12242786</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0</v>
          </cell>
          <cell r="R13">
            <v>0</v>
          </cell>
          <cell r="S13">
            <v>0</v>
          </cell>
        </row>
        <row r="14">
          <cell r="I14">
            <v>0</v>
          </cell>
          <cell r="J14">
            <v>1</v>
          </cell>
          <cell r="K14">
            <v>0</v>
          </cell>
          <cell r="L14">
            <v>0</v>
          </cell>
          <cell r="P14">
            <v>0</v>
          </cell>
          <cell r="Q14" t="str">
            <v>$ 28.500.000</v>
          </cell>
          <cell r="R14" t="str">
            <v>$ 48.255.000</v>
          </cell>
          <cell r="S14" t="str">
            <v>$58.398.000</v>
          </cell>
        </row>
        <row r="15">
          <cell r="I15">
            <v>0</v>
          </cell>
          <cell r="J15">
            <v>1</v>
          </cell>
          <cell r="K15">
            <v>2</v>
          </cell>
          <cell r="L15">
            <v>1</v>
          </cell>
          <cell r="P15"/>
          <cell r="Q15"/>
          <cell r="R15"/>
          <cell r="S15"/>
        </row>
        <row r="16">
          <cell r="I16">
            <v>0</v>
          </cell>
          <cell r="J16">
            <v>1</v>
          </cell>
          <cell r="K16">
            <v>1</v>
          </cell>
          <cell r="L16">
            <v>1</v>
          </cell>
          <cell r="P16"/>
          <cell r="Q16"/>
          <cell r="R16"/>
          <cell r="S16"/>
        </row>
        <row r="17">
          <cell r="I17">
            <v>0</v>
          </cell>
          <cell r="J17">
            <v>2</v>
          </cell>
          <cell r="K17">
            <v>2</v>
          </cell>
          <cell r="L17">
            <v>2</v>
          </cell>
          <cell r="P17">
            <v>0</v>
          </cell>
          <cell r="Q17">
            <v>0</v>
          </cell>
          <cell r="R17">
            <v>0</v>
          </cell>
          <cell r="S17">
            <v>0</v>
          </cell>
        </row>
        <row r="18">
          <cell r="I18">
            <v>0</v>
          </cell>
          <cell r="J18">
            <v>4</v>
          </cell>
          <cell r="K18">
            <v>4</v>
          </cell>
          <cell r="L18">
            <v>4</v>
          </cell>
          <cell r="P18">
            <v>0</v>
          </cell>
          <cell r="Q18">
            <v>0</v>
          </cell>
          <cell r="R18">
            <v>0</v>
          </cell>
          <cell r="S18">
            <v>0</v>
          </cell>
        </row>
        <row r="19">
          <cell r="I19">
            <v>0</v>
          </cell>
          <cell r="J19">
            <v>1</v>
          </cell>
          <cell r="K19">
            <v>1</v>
          </cell>
          <cell r="L19">
            <v>1</v>
          </cell>
          <cell r="P19">
            <v>0</v>
          </cell>
          <cell r="Q19">
            <v>23080000</v>
          </cell>
          <cell r="R19">
            <v>23772400</v>
          </cell>
          <cell r="S19">
            <v>24485572</v>
          </cell>
        </row>
        <row r="20">
          <cell r="I20">
            <v>0</v>
          </cell>
          <cell r="J20">
            <v>17</v>
          </cell>
          <cell r="K20">
            <v>17</v>
          </cell>
          <cell r="L20">
            <v>17</v>
          </cell>
          <cell r="P20">
            <v>0</v>
          </cell>
          <cell r="Q20">
            <v>11540000</v>
          </cell>
          <cell r="R20">
            <v>11886200</v>
          </cell>
          <cell r="S20">
            <v>12242786</v>
          </cell>
        </row>
        <row r="21">
          <cell r="I21">
            <v>0</v>
          </cell>
          <cell r="J21">
            <v>1</v>
          </cell>
          <cell r="K21">
            <v>1</v>
          </cell>
          <cell r="L21">
            <v>1</v>
          </cell>
          <cell r="P21">
            <v>0</v>
          </cell>
          <cell r="Q21">
            <v>0</v>
          </cell>
          <cell r="R21">
            <v>0</v>
          </cell>
          <cell r="S21">
            <v>0</v>
          </cell>
        </row>
        <row r="22">
          <cell r="I22">
            <v>0</v>
          </cell>
          <cell r="J22">
            <v>1</v>
          </cell>
          <cell r="K22">
            <v>1</v>
          </cell>
          <cell r="L22">
            <v>1</v>
          </cell>
          <cell r="P22">
            <v>0</v>
          </cell>
          <cell r="Q22">
            <v>0</v>
          </cell>
          <cell r="R22">
            <v>0</v>
          </cell>
          <cell r="S22">
            <v>0</v>
          </cell>
        </row>
        <row r="23">
          <cell r="I23">
            <v>0</v>
          </cell>
          <cell r="J23">
            <v>1</v>
          </cell>
          <cell r="K23">
            <v>1</v>
          </cell>
          <cell r="L23">
            <v>1</v>
          </cell>
          <cell r="P23">
            <v>0</v>
          </cell>
          <cell r="Q23">
            <v>0</v>
          </cell>
          <cell r="R23">
            <v>0</v>
          </cell>
          <cell r="S23">
            <v>0</v>
          </cell>
        </row>
        <row r="24">
          <cell r="I24">
            <v>17</v>
          </cell>
          <cell r="J24">
            <v>17</v>
          </cell>
          <cell r="K24">
            <v>17</v>
          </cell>
          <cell r="L24">
            <v>17</v>
          </cell>
          <cell r="P24">
            <v>0</v>
          </cell>
          <cell r="Q24">
            <v>11540000</v>
          </cell>
          <cell r="R24">
            <v>11886200</v>
          </cell>
          <cell r="S24">
            <v>12242786</v>
          </cell>
        </row>
        <row r="25">
          <cell r="I25">
            <v>0</v>
          </cell>
          <cell r="J25">
            <v>17</v>
          </cell>
          <cell r="K25">
            <v>17</v>
          </cell>
          <cell r="L25">
            <v>17</v>
          </cell>
          <cell r="P25">
            <v>0</v>
          </cell>
          <cell r="Q25">
            <v>11540000</v>
          </cell>
          <cell r="R25">
            <v>11886200</v>
          </cell>
          <cell r="S25">
            <v>12242786</v>
          </cell>
        </row>
        <row r="26">
          <cell r="I26">
            <v>0</v>
          </cell>
          <cell r="J26">
            <v>1</v>
          </cell>
          <cell r="K26">
            <v>0</v>
          </cell>
          <cell r="L26">
            <v>0</v>
          </cell>
          <cell r="P26">
            <v>30000000</v>
          </cell>
          <cell r="Q26">
            <v>40000000</v>
          </cell>
          <cell r="R26">
            <v>60000000</v>
          </cell>
          <cell r="S26">
            <v>93000000</v>
          </cell>
        </row>
        <row r="27">
          <cell r="I27">
            <v>0</v>
          </cell>
          <cell r="J27">
            <v>4</v>
          </cell>
          <cell r="K27">
            <v>4</v>
          </cell>
          <cell r="L27">
            <v>4</v>
          </cell>
          <cell r="P27"/>
          <cell r="Q27"/>
          <cell r="R27"/>
          <cell r="S27"/>
        </row>
        <row r="28">
          <cell r="I28">
            <v>0</v>
          </cell>
          <cell r="J28">
            <v>2</v>
          </cell>
          <cell r="K28">
            <v>2</v>
          </cell>
          <cell r="L28">
            <v>2</v>
          </cell>
          <cell r="P28"/>
          <cell r="Q28"/>
          <cell r="R28"/>
          <cell r="S28"/>
        </row>
        <row r="29">
          <cell r="I29">
            <v>0</v>
          </cell>
          <cell r="J29">
            <v>1</v>
          </cell>
          <cell r="K29">
            <v>1</v>
          </cell>
          <cell r="L29">
            <v>1</v>
          </cell>
          <cell r="P29">
            <v>0</v>
          </cell>
          <cell r="Q29">
            <v>33600000</v>
          </cell>
          <cell r="R29">
            <v>34608000</v>
          </cell>
          <cell r="S29">
            <v>35646240</v>
          </cell>
        </row>
        <row r="30">
          <cell r="I30">
            <v>0</v>
          </cell>
          <cell r="J30">
            <v>1</v>
          </cell>
          <cell r="K30">
            <v>1</v>
          </cell>
          <cell r="L30">
            <v>1</v>
          </cell>
          <cell r="P30">
            <v>0</v>
          </cell>
          <cell r="Q30">
            <v>2800000</v>
          </cell>
          <cell r="R30">
            <v>2884000</v>
          </cell>
          <cell r="S30">
            <v>2970520</v>
          </cell>
        </row>
        <row r="31">
          <cell r="I31">
            <v>0</v>
          </cell>
          <cell r="J31">
            <v>1</v>
          </cell>
          <cell r="K31">
            <v>1</v>
          </cell>
          <cell r="L31">
            <v>1</v>
          </cell>
          <cell r="P31">
            <v>0</v>
          </cell>
          <cell r="Q31">
            <v>2800000</v>
          </cell>
          <cell r="R31">
            <v>2884000</v>
          </cell>
          <cell r="S31">
            <v>2970520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cell r="Q8" t="str">
            <v>$ 28.500.000</v>
          </cell>
          <cell r="R8" t="str">
            <v>$ 48.255.000</v>
          </cell>
          <cell r="S8" t="str">
            <v>$58.398.000</v>
          </cell>
        </row>
        <row r="9">
          <cell r="I9">
            <v>0</v>
          </cell>
          <cell r="J9">
            <v>0</v>
          </cell>
          <cell r="K9">
            <v>2</v>
          </cell>
          <cell r="L9">
            <v>2</v>
          </cell>
          <cell r="P9"/>
          <cell r="Q9"/>
          <cell r="R9"/>
          <cell r="S9"/>
        </row>
        <row r="10">
          <cell r="I10">
            <v>0</v>
          </cell>
          <cell r="J10">
            <v>1</v>
          </cell>
          <cell r="K10">
            <v>1</v>
          </cell>
          <cell r="L10">
            <v>1</v>
          </cell>
          <cell r="P10"/>
          <cell r="Q10"/>
          <cell r="R10"/>
          <cell r="S10"/>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L8">
            <v>30</v>
          </cell>
          <cell r="P8">
            <v>195850000</v>
          </cell>
          <cell r="Q8">
            <v>226000000</v>
          </cell>
          <cell r="R8">
            <v>254663620</v>
          </cell>
          <cell r="S8">
            <v>407382303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cell r="S10">
            <v>148837500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1</v>
          </cell>
          <cell r="L8">
            <v>1</v>
          </cell>
          <cell r="P8">
            <v>0</v>
          </cell>
          <cell r="Q8">
            <v>33000000</v>
          </cell>
          <cell r="R8">
            <v>33000000</v>
          </cell>
          <cell r="S8">
            <v>33000000</v>
          </cell>
        </row>
        <row r="9">
          <cell r="I9">
            <v>0</v>
          </cell>
          <cell r="J9">
            <v>1</v>
          </cell>
          <cell r="K9">
            <v>1</v>
          </cell>
          <cell r="L9">
            <v>1</v>
          </cell>
          <cell r="P9">
            <v>0</v>
          </cell>
          <cell r="Q9">
            <v>33000000</v>
          </cell>
          <cell r="R9">
            <v>33000000</v>
          </cell>
          <cell r="S9">
            <v>33000000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J8">
            <v>4</v>
          </cell>
          <cell r="K8">
            <v>4</v>
          </cell>
          <cell r="L8">
            <v>4</v>
          </cell>
          <cell r="P8">
            <v>122870000</v>
          </cell>
          <cell r="Q8">
            <v>126556100</v>
          </cell>
          <cell r="R8">
            <v>130352783</v>
          </cell>
          <cell r="S8">
            <v>134263366.49000001</v>
          </cell>
        </row>
        <row r="11">
          <cell r="P11">
            <v>0</v>
          </cell>
          <cell r="Q11">
            <v>0</v>
          </cell>
          <cell r="R11">
            <v>0</v>
          </cell>
          <cell r="S11">
            <v>0</v>
          </cell>
        </row>
        <row r="13">
          <cell r="S13">
            <v>37131500</v>
          </cell>
        </row>
        <row r="17">
          <cell r="I17">
            <v>0</v>
          </cell>
          <cell r="J17">
            <v>1</v>
          </cell>
          <cell r="K17">
            <v>1</v>
          </cell>
          <cell r="L17">
            <v>1</v>
          </cell>
          <cell r="P17">
            <v>1500000</v>
          </cell>
          <cell r="Q17">
            <v>2200000</v>
          </cell>
          <cell r="R17">
            <v>400000</v>
          </cell>
          <cell r="S17">
            <v>1000000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cell r="Q11"/>
          <cell r="R11"/>
          <cell r="S11"/>
        </row>
        <row r="12">
          <cell r="I12">
            <v>0</v>
          </cell>
          <cell r="J12">
            <v>1</v>
          </cell>
          <cell r="K12">
            <v>1</v>
          </cell>
          <cell r="L12">
            <v>1</v>
          </cell>
          <cell r="P12"/>
          <cell r="Q12"/>
          <cell r="R12"/>
          <cell r="S12"/>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cell r="R19">
            <v>0</v>
          </cell>
          <cell r="S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P8">
            <v>0</v>
          </cell>
        </row>
        <row r="9">
          <cell r="S9">
            <v>25200000</v>
          </cell>
        </row>
        <row r="11">
          <cell r="P11">
            <v>5000000</v>
          </cell>
          <cell r="Q11">
            <v>5600000</v>
          </cell>
          <cell r="R11">
            <v>6000000</v>
          </cell>
          <cell r="S11">
            <v>6500000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row r="9">
          <cell r="S9">
            <v>120000000</v>
          </cell>
        </row>
        <row r="10">
          <cell r="S10">
            <v>215000000</v>
          </cell>
        </row>
        <row r="11">
          <cell r="S11">
            <v>256000000</v>
          </cell>
        </row>
        <row r="12">
          <cell r="S12">
            <v>94000000</v>
          </cell>
        </row>
        <row r="13">
          <cell r="S13">
            <v>3698402997</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quindio.gov.co/inicioturism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32"/>
  <sheetViews>
    <sheetView topLeftCell="H1" zoomScale="80" zoomScaleNormal="80" workbookViewId="0">
      <selection activeCell="Y10" sqref="Y10"/>
    </sheetView>
  </sheetViews>
  <sheetFormatPr baseColWidth="10" defaultRowHeight="14.4" x14ac:dyDescent="0.3"/>
  <cols>
    <col min="1" max="1" width="1.88671875" customWidth="1"/>
    <col min="2" max="2" width="5.88671875" customWidth="1"/>
    <col min="3" max="3" width="28.88671875" customWidth="1"/>
    <col min="4" max="4" width="40.33203125" customWidth="1"/>
    <col min="5" max="5" width="29.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7" width="14" customWidth="1"/>
    <col min="28" max="28" width="27.88671875" customWidth="1"/>
    <col min="29" max="29" width="28.44140625" customWidth="1"/>
    <col min="30" max="30" width="24.88671875" customWidth="1"/>
  </cols>
  <sheetData>
    <row r="1" spans="2:30" ht="18" customHeight="1" x14ac:dyDescent="0.3">
      <c r="E1" s="131"/>
      <c r="F1" s="132" t="s">
        <v>0</v>
      </c>
      <c r="G1" s="132"/>
      <c r="H1" s="132"/>
      <c r="I1" s="132"/>
      <c r="J1" s="132"/>
      <c r="K1" s="132"/>
      <c r="L1" s="132"/>
      <c r="M1" s="132"/>
      <c r="N1" s="132"/>
      <c r="O1" s="132"/>
      <c r="P1" s="132"/>
      <c r="Q1" s="132"/>
      <c r="R1" s="132"/>
      <c r="S1" s="132"/>
      <c r="T1" s="1" t="s">
        <v>1</v>
      </c>
      <c r="U1" s="1" t="s">
        <v>2</v>
      </c>
    </row>
    <row r="2" spans="2:30" ht="17.399999999999999" customHeight="1" x14ac:dyDescent="0.3">
      <c r="E2" s="131"/>
      <c r="F2" s="133" t="s">
        <v>3</v>
      </c>
      <c r="G2" s="133"/>
      <c r="H2" s="133"/>
      <c r="I2" s="133"/>
      <c r="J2" s="133"/>
      <c r="K2" s="133"/>
      <c r="L2" s="133"/>
      <c r="M2" s="133"/>
      <c r="N2" s="133"/>
      <c r="O2" s="133"/>
      <c r="P2" s="133"/>
      <c r="Q2" s="133"/>
      <c r="R2" s="133"/>
      <c r="S2" s="133"/>
      <c r="T2" s="2" t="s">
        <v>4</v>
      </c>
      <c r="U2" s="3">
        <v>1</v>
      </c>
    </row>
    <row r="3" spans="2:30" ht="17.399999999999999" customHeight="1" x14ac:dyDescent="0.3">
      <c r="E3" s="131"/>
      <c r="F3" s="133"/>
      <c r="G3" s="133"/>
      <c r="H3" s="133"/>
      <c r="I3" s="133"/>
      <c r="J3" s="133"/>
      <c r="K3" s="133"/>
      <c r="L3" s="133"/>
      <c r="M3" s="133"/>
      <c r="N3" s="133"/>
      <c r="O3" s="133"/>
      <c r="P3" s="133"/>
      <c r="Q3" s="133"/>
      <c r="R3" s="133"/>
      <c r="S3" s="133"/>
      <c r="T3" s="2" t="s">
        <v>5</v>
      </c>
      <c r="U3" s="4">
        <v>44651</v>
      </c>
    </row>
    <row r="4" spans="2:30" x14ac:dyDescent="0.3">
      <c r="E4" s="131"/>
      <c r="F4" s="133"/>
      <c r="G4" s="133"/>
      <c r="H4" s="133"/>
      <c r="I4" s="133"/>
      <c r="J4" s="133"/>
      <c r="K4" s="133"/>
      <c r="L4" s="133"/>
      <c r="M4" s="133"/>
      <c r="N4" s="133"/>
      <c r="O4" s="133"/>
      <c r="P4" s="133"/>
      <c r="Q4" s="133"/>
      <c r="R4" s="133"/>
      <c r="S4" s="133"/>
      <c r="T4" s="2" t="s">
        <v>6</v>
      </c>
      <c r="U4" s="5" t="s">
        <v>7</v>
      </c>
    </row>
    <row r="6" spans="2:30" x14ac:dyDescent="0.3">
      <c r="B6" s="134" t="s">
        <v>8</v>
      </c>
      <c r="C6" s="134" t="s">
        <v>9</v>
      </c>
      <c r="D6" s="134" t="s">
        <v>10</v>
      </c>
      <c r="E6" s="134" t="s">
        <v>11</v>
      </c>
      <c r="F6" s="134" t="s">
        <v>12</v>
      </c>
      <c r="G6" s="134" t="s">
        <v>13</v>
      </c>
      <c r="H6" s="134" t="s">
        <v>14</v>
      </c>
      <c r="I6" s="140" t="s">
        <v>15</v>
      </c>
      <c r="J6" s="140"/>
      <c r="K6" s="141"/>
      <c r="L6" s="141"/>
      <c r="M6" s="141"/>
      <c r="N6" s="141"/>
      <c r="O6" s="141"/>
      <c r="P6" s="73"/>
      <c r="Q6" s="142" t="s">
        <v>16</v>
      </c>
      <c r="R6" s="143"/>
      <c r="S6" s="143"/>
      <c r="T6" s="143"/>
      <c r="U6" s="143"/>
      <c r="V6" s="143"/>
      <c r="W6" s="143"/>
      <c r="X6" s="143"/>
      <c r="Y6" s="143"/>
      <c r="Z6" s="143"/>
      <c r="AA6" s="140"/>
      <c r="AB6" s="134" t="s">
        <v>17</v>
      </c>
      <c r="AC6" s="134" t="s">
        <v>18</v>
      </c>
    </row>
    <row r="7" spans="2:30" x14ac:dyDescent="0.3">
      <c r="B7" s="134"/>
      <c r="C7" s="134"/>
      <c r="D7" s="134"/>
      <c r="E7" s="134"/>
      <c r="F7" s="134"/>
      <c r="G7" s="134"/>
      <c r="H7" s="134"/>
      <c r="I7" s="135">
        <v>2020</v>
      </c>
      <c r="J7" s="136"/>
      <c r="K7" s="135">
        <v>2021</v>
      </c>
      <c r="L7" s="136"/>
      <c r="M7" s="137">
        <v>2022</v>
      </c>
      <c r="N7" s="138"/>
      <c r="O7" s="134">
        <v>2023</v>
      </c>
      <c r="P7" s="134"/>
      <c r="Q7" s="137" t="s">
        <v>19</v>
      </c>
      <c r="R7" s="139"/>
      <c r="S7" s="138"/>
      <c r="T7" s="134">
        <v>2020</v>
      </c>
      <c r="U7" s="134"/>
      <c r="V7" s="134">
        <v>2021</v>
      </c>
      <c r="W7" s="134"/>
      <c r="X7" s="134">
        <v>2022</v>
      </c>
      <c r="Y7" s="134"/>
      <c r="Z7" s="134">
        <v>2023</v>
      </c>
      <c r="AA7" s="134"/>
      <c r="AB7" s="134"/>
      <c r="AC7" s="134"/>
    </row>
    <row r="8" spans="2:30" x14ac:dyDescent="0.3">
      <c r="B8" s="134"/>
      <c r="C8" s="134"/>
      <c r="D8" s="134"/>
      <c r="E8" s="134"/>
      <c r="F8" s="134"/>
      <c r="G8" s="134"/>
      <c r="H8" s="134"/>
      <c r="I8" s="72" t="s">
        <v>20</v>
      </c>
      <c r="J8" s="72" t="s">
        <v>21</v>
      </c>
      <c r="K8" s="72" t="s">
        <v>20</v>
      </c>
      <c r="L8" s="72" t="s">
        <v>21</v>
      </c>
      <c r="M8" s="72" t="s">
        <v>20</v>
      </c>
      <c r="N8" s="72" t="s">
        <v>21</v>
      </c>
      <c r="O8" s="72" t="s">
        <v>20</v>
      </c>
      <c r="P8" s="72" t="s">
        <v>21</v>
      </c>
      <c r="Q8" s="8" t="s">
        <v>22</v>
      </c>
      <c r="R8" s="9" t="s">
        <v>23</v>
      </c>
      <c r="S8" s="9" t="s">
        <v>24</v>
      </c>
      <c r="T8" s="72" t="s">
        <v>20</v>
      </c>
      <c r="U8" s="72" t="s">
        <v>21</v>
      </c>
      <c r="V8" s="72" t="s">
        <v>20</v>
      </c>
      <c r="W8" s="72" t="s">
        <v>21</v>
      </c>
      <c r="X8" s="72" t="s">
        <v>20</v>
      </c>
      <c r="Y8" s="72" t="s">
        <v>21</v>
      </c>
      <c r="Z8" s="72" t="s">
        <v>20</v>
      </c>
      <c r="AA8" s="72" t="s">
        <v>21</v>
      </c>
      <c r="AB8" s="134"/>
      <c r="AC8" s="134"/>
    </row>
    <row r="9" spans="2:30" ht="136.80000000000001" x14ac:dyDescent="0.3">
      <c r="B9" s="10">
        <v>1</v>
      </c>
      <c r="C9" s="11" t="s">
        <v>25</v>
      </c>
      <c r="D9" s="29" t="s">
        <v>362</v>
      </c>
      <c r="E9" s="29" t="s">
        <v>363</v>
      </c>
      <c r="F9" s="29" t="s">
        <v>364</v>
      </c>
      <c r="G9" s="10" t="s">
        <v>29</v>
      </c>
      <c r="H9" s="11" t="s">
        <v>365</v>
      </c>
      <c r="I9" s="12">
        <f>++'[1]PLAN DE ACCION'!I8</f>
        <v>4</v>
      </c>
      <c r="J9" s="13"/>
      <c r="K9" s="12">
        <f>+'[1]PLAN DE ACCION'!J8</f>
        <v>4</v>
      </c>
      <c r="L9" s="13"/>
      <c r="M9" s="12">
        <f>+'[1]PLAN DE ACCION'!K8</f>
        <v>4</v>
      </c>
      <c r="N9" s="13"/>
      <c r="O9" s="12">
        <f>+'[1]PLAN DE ACCION'!L8</f>
        <v>4</v>
      </c>
      <c r="P9" s="13"/>
      <c r="Q9" s="23"/>
      <c r="R9" s="10"/>
      <c r="S9" s="10" t="s">
        <v>31</v>
      </c>
      <c r="T9" s="14">
        <f>+'[1]PLAN DE ACCION'!P8</f>
        <v>0</v>
      </c>
      <c r="U9" s="13"/>
      <c r="V9" s="14">
        <f>+'[1]PLAN DE ACCION'!Q8</f>
        <v>11540000</v>
      </c>
      <c r="W9" s="13"/>
      <c r="X9" s="14">
        <f>+'[1]PLAN DE ACCION'!R8</f>
        <v>11886200</v>
      </c>
      <c r="Y9" s="13"/>
      <c r="Z9" s="14">
        <f>+'[1]PLAN DE ACCION'!S8</f>
        <v>12242786</v>
      </c>
      <c r="AA9" s="13"/>
      <c r="AB9" s="82" t="s">
        <v>366</v>
      </c>
      <c r="AC9" s="13"/>
      <c r="AD9" s="83" t="s">
        <v>367</v>
      </c>
    </row>
    <row r="10" spans="2:30" ht="68.400000000000006" x14ac:dyDescent="0.3">
      <c r="B10" s="10">
        <v>2</v>
      </c>
      <c r="C10" s="11" t="s">
        <v>25</v>
      </c>
      <c r="D10" s="11" t="s">
        <v>368</v>
      </c>
      <c r="E10" s="11" t="s">
        <v>369</v>
      </c>
      <c r="F10" s="11" t="s">
        <v>370</v>
      </c>
      <c r="G10" s="10" t="s">
        <v>29</v>
      </c>
      <c r="H10" s="11" t="s">
        <v>79</v>
      </c>
      <c r="I10" s="12">
        <f>++'[1]PLAN DE ACCION'!I9</f>
        <v>0</v>
      </c>
      <c r="J10" s="13"/>
      <c r="K10" s="12">
        <f>+'[1]PLAN DE ACCION'!J9</f>
        <v>1</v>
      </c>
      <c r="L10" s="13"/>
      <c r="M10" s="12">
        <f>+'[1]PLAN DE ACCION'!K9</f>
        <v>1</v>
      </c>
      <c r="N10" s="13"/>
      <c r="O10" s="12">
        <f>+'[1]PLAN DE ACCION'!L9</f>
        <v>1</v>
      </c>
      <c r="P10" s="13"/>
      <c r="Q10" s="23"/>
      <c r="R10" s="10"/>
      <c r="S10" s="10" t="s">
        <v>31</v>
      </c>
      <c r="T10" s="14">
        <f>+'[1]PLAN DE ACCION'!P9</f>
        <v>0</v>
      </c>
      <c r="U10" s="13"/>
      <c r="V10" s="14">
        <f>+'[1]PLAN DE ACCION'!Q9</f>
        <v>11540000</v>
      </c>
      <c r="W10" s="13"/>
      <c r="X10" s="14">
        <f>+'[1]PLAN DE ACCION'!R9</f>
        <v>11886200</v>
      </c>
      <c r="Y10" s="13"/>
      <c r="Z10" s="14">
        <f>+'[1]PLAN DE ACCION'!S9</f>
        <v>12242786</v>
      </c>
      <c r="AA10" s="13"/>
      <c r="AB10" s="82" t="s">
        <v>366</v>
      </c>
      <c r="AC10" s="13"/>
      <c r="AD10" s="83" t="s">
        <v>371</v>
      </c>
    </row>
    <row r="11" spans="2:30" ht="57" x14ac:dyDescent="0.3">
      <c r="B11" s="10">
        <v>3</v>
      </c>
      <c r="C11" s="11" t="s">
        <v>25</v>
      </c>
      <c r="D11" s="29" t="s">
        <v>372</v>
      </c>
      <c r="E11" s="29" t="s">
        <v>373</v>
      </c>
      <c r="F11" s="11" t="s">
        <v>374</v>
      </c>
      <c r="G11" s="10" t="s">
        <v>29</v>
      </c>
      <c r="H11" s="11" t="s">
        <v>375</v>
      </c>
      <c r="I11" s="12">
        <f>++'[1]PLAN DE ACCION'!I10</f>
        <v>0</v>
      </c>
      <c r="J11" s="13"/>
      <c r="K11" s="12">
        <f>+'[1]PLAN DE ACCION'!J10</f>
        <v>1</v>
      </c>
      <c r="L11" s="13"/>
      <c r="M11" s="12">
        <f>+'[1]PLAN DE ACCION'!K10</f>
        <v>1</v>
      </c>
      <c r="N11" s="13"/>
      <c r="O11" s="12">
        <f>+'[1]PLAN DE ACCION'!L10</f>
        <v>1</v>
      </c>
      <c r="P11" s="13"/>
      <c r="Q11" s="23"/>
      <c r="R11" s="10"/>
      <c r="S11" s="10" t="s">
        <v>31</v>
      </c>
      <c r="T11" s="14">
        <f>+'[1]PLAN DE ACCION'!P10</f>
        <v>0</v>
      </c>
      <c r="U11" s="13"/>
      <c r="V11" s="14">
        <f>+'[1]PLAN DE ACCION'!Q10</f>
        <v>11540000</v>
      </c>
      <c r="W11" s="13"/>
      <c r="X11" s="14">
        <f>+'[1]PLAN DE ACCION'!R10</f>
        <v>11886200</v>
      </c>
      <c r="Y11" s="13"/>
      <c r="Z11" s="14">
        <f>+'[1]PLAN DE ACCION'!S10</f>
        <v>12242786</v>
      </c>
      <c r="AA11" s="13"/>
      <c r="AB11" s="82" t="s">
        <v>366</v>
      </c>
      <c r="AC11" s="13" t="s">
        <v>376</v>
      </c>
      <c r="AD11" s="83" t="s">
        <v>377</v>
      </c>
    </row>
    <row r="12" spans="2:30" ht="57" x14ac:dyDescent="0.3">
      <c r="B12" s="10">
        <v>4</v>
      </c>
      <c r="C12" s="11" t="s">
        <v>25</v>
      </c>
      <c r="D12" s="11" t="s">
        <v>378</v>
      </c>
      <c r="E12" s="11" t="s">
        <v>379</v>
      </c>
      <c r="F12" s="11" t="s">
        <v>380</v>
      </c>
      <c r="G12" s="10" t="s">
        <v>29</v>
      </c>
      <c r="H12" s="11" t="s">
        <v>381</v>
      </c>
      <c r="I12" s="12">
        <f>++'[1]PLAN DE ACCION'!I11</f>
        <v>0</v>
      </c>
      <c r="J12" s="13"/>
      <c r="K12" s="12">
        <f>+'[1]PLAN DE ACCION'!J11</f>
        <v>1</v>
      </c>
      <c r="L12" s="13"/>
      <c r="M12" s="12">
        <f>+'[1]PLAN DE ACCION'!K11</f>
        <v>1</v>
      </c>
      <c r="N12" s="13"/>
      <c r="O12" s="12">
        <f>+'[1]PLAN DE ACCION'!L11</f>
        <v>1</v>
      </c>
      <c r="P12" s="13"/>
      <c r="Q12" s="23"/>
      <c r="R12" s="10"/>
      <c r="S12" s="10" t="s">
        <v>31</v>
      </c>
      <c r="T12" s="14">
        <f>+'[1]PLAN DE ACCION'!P11</f>
        <v>0</v>
      </c>
      <c r="U12" s="13"/>
      <c r="V12" s="14">
        <f>+'[1]PLAN DE ACCION'!Q11</f>
        <v>11540000</v>
      </c>
      <c r="W12" s="13"/>
      <c r="X12" s="14">
        <f>+'[1]PLAN DE ACCION'!R11</f>
        <v>11886200</v>
      </c>
      <c r="Y12" s="13"/>
      <c r="Z12" s="14">
        <f>+'[1]PLAN DE ACCION'!S11</f>
        <v>12242786</v>
      </c>
      <c r="AA12" s="13"/>
      <c r="AB12" s="82" t="s">
        <v>366</v>
      </c>
      <c r="AC12" s="13"/>
      <c r="AD12" s="83" t="s">
        <v>382</v>
      </c>
    </row>
    <row r="13" spans="2:30" ht="91.2" x14ac:dyDescent="0.3">
      <c r="B13" s="10">
        <v>5</v>
      </c>
      <c r="C13" s="74" t="s">
        <v>25</v>
      </c>
      <c r="D13" s="18" t="s">
        <v>210</v>
      </c>
      <c r="E13" s="18" t="s">
        <v>211</v>
      </c>
      <c r="F13" s="18" t="s">
        <v>212</v>
      </c>
      <c r="G13" s="10" t="s">
        <v>29</v>
      </c>
      <c r="H13" s="74" t="s">
        <v>213</v>
      </c>
      <c r="I13" s="12">
        <f>++'[1]PLAN DE ACCION'!I12</f>
        <v>0</v>
      </c>
      <c r="J13" s="13"/>
      <c r="K13" s="12">
        <f>+'[1]PLAN DE ACCION'!J12</f>
        <v>1</v>
      </c>
      <c r="L13" s="13"/>
      <c r="M13" s="12">
        <f>+'[1]PLAN DE ACCION'!K12</f>
        <v>1</v>
      </c>
      <c r="N13" s="13"/>
      <c r="O13" s="12">
        <f>+'[1]PLAN DE ACCION'!L12</f>
        <v>1</v>
      </c>
      <c r="P13" s="13"/>
      <c r="Q13" s="10" t="s">
        <v>31</v>
      </c>
      <c r="R13" s="23"/>
      <c r="S13" s="10"/>
      <c r="T13" s="14">
        <f>+'[1]PLAN DE ACCION'!P12</f>
        <v>0</v>
      </c>
      <c r="U13" s="13"/>
      <c r="V13" s="14">
        <f>+'[1]PLAN DE ACCION'!Q12</f>
        <v>0</v>
      </c>
      <c r="W13" s="13"/>
      <c r="X13" s="14">
        <f>+'[1]PLAN DE ACCION'!R12</f>
        <v>0</v>
      </c>
      <c r="Y13" s="13"/>
      <c r="Z13" s="14">
        <f>+'[1]PLAN DE ACCION'!S12</f>
        <v>0</v>
      </c>
      <c r="AA13" s="13"/>
      <c r="AB13" s="18" t="s">
        <v>214</v>
      </c>
      <c r="AC13" s="13"/>
      <c r="AD13" s="84" t="s">
        <v>383</v>
      </c>
    </row>
    <row r="14" spans="2:30" ht="68.400000000000006" x14ac:dyDescent="0.3">
      <c r="B14" s="10">
        <v>6</v>
      </c>
      <c r="C14" s="74" t="s">
        <v>25</v>
      </c>
      <c r="D14" s="18" t="s">
        <v>384</v>
      </c>
      <c r="E14" s="18" t="s">
        <v>385</v>
      </c>
      <c r="F14" s="18" t="s">
        <v>386</v>
      </c>
      <c r="G14" s="10" t="s">
        <v>29</v>
      </c>
      <c r="H14" s="74" t="s">
        <v>387</v>
      </c>
      <c r="I14" s="12">
        <f>++'[1]PLAN DE ACCION'!I13</f>
        <v>0</v>
      </c>
      <c r="J14" s="13"/>
      <c r="K14" s="12">
        <f>+'[1]PLAN DE ACCION'!J13</f>
        <v>1</v>
      </c>
      <c r="L14" s="13"/>
      <c r="M14" s="12">
        <f>+'[1]PLAN DE ACCION'!K13</f>
        <v>1</v>
      </c>
      <c r="N14" s="13"/>
      <c r="O14" s="12">
        <f>+'[1]PLAN DE ACCION'!L13</f>
        <v>1</v>
      </c>
      <c r="P14" s="13"/>
      <c r="Q14" s="10" t="s">
        <v>31</v>
      </c>
      <c r="R14" s="23"/>
      <c r="S14" s="10"/>
      <c r="T14" s="14">
        <f>+'[1]PLAN DE ACCION'!P13</f>
        <v>0</v>
      </c>
      <c r="U14" s="13"/>
      <c r="V14" s="14">
        <f>+'[1]PLAN DE ACCION'!Q13</f>
        <v>0</v>
      </c>
      <c r="W14" s="13"/>
      <c r="X14" s="14">
        <f>+'[1]PLAN DE ACCION'!R13</f>
        <v>0</v>
      </c>
      <c r="Y14" s="13"/>
      <c r="Z14" s="14">
        <f>+'[1]PLAN DE ACCION'!S13</f>
        <v>0</v>
      </c>
      <c r="AA14" s="13"/>
      <c r="AB14" s="18" t="s">
        <v>388</v>
      </c>
      <c r="AC14" s="13" t="s">
        <v>389</v>
      </c>
      <c r="AD14" s="83" t="s">
        <v>390</v>
      </c>
    </row>
    <row r="15" spans="2:30" ht="102.6" x14ac:dyDescent="0.3">
      <c r="B15" s="10">
        <v>7</v>
      </c>
      <c r="C15" s="74" t="s">
        <v>34</v>
      </c>
      <c r="D15" s="18" t="s">
        <v>35</v>
      </c>
      <c r="E15" s="18" t="s">
        <v>36</v>
      </c>
      <c r="F15" s="18" t="s">
        <v>37</v>
      </c>
      <c r="G15" s="19" t="s">
        <v>29</v>
      </c>
      <c r="H15" s="11" t="s">
        <v>38</v>
      </c>
      <c r="I15" s="12">
        <f>++'[1]PLAN DE ACCION'!I14</f>
        <v>0</v>
      </c>
      <c r="J15" s="13"/>
      <c r="K15" s="12">
        <f>+'[1]PLAN DE ACCION'!J14</f>
        <v>1</v>
      </c>
      <c r="L15" s="13"/>
      <c r="M15" s="12">
        <f>+'[1]PLAN DE ACCION'!K14</f>
        <v>0</v>
      </c>
      <c r="N15" s="13"/>
      <c r="O15" s="12">
        <f>+'[1]PLAN DE ACCION'!L14</f>
        <v>0</v>
      </c>
      <c r="P15" s="13"/>
      <c r="Q15" s="23"/>
      <c r="R15" s="23"/>
      <c r="S15" s="10" t="s">
        <v>31</v>
      </c>
      <c r="T15" s="14">
        <f>+'[1]PLAN DE ACCION'!P14</f>
        <v>0</v>
      </c>
      <c r="U15" s="13"/>
      <c r="V15" s="14" t="str">
        <f>+'[1]PLAN DE ACCION'!Q14</f>
        <v>$ 28.500.000</v>
      </c>
      <c r="W15" s="13"/>
      <c r="X15" s="14" t="str">
        <f>+'[1]PLAN DE ACCION'!R14</f>
        <v>$ 48.255.000</v>
      </c>
      <c r="Y15" s="13"/>
      <c r="Z15" s="14" t="str">
        <f>+'[1]PLAN DE ACCION'!S14</f>
        <v>$58.398.000</v>
      </c>
      <c r="AA15" s="13"/>
      <c r="AB15" s="18" t="s">
        <v>40</v>
      </c>
      <c r="AC15" s="13"/>
      <c r="AD15" s="83" t="s">
        <v>391</v>
      </c>
    </row>
    <row r="16" spans="2:30" ht="57.6" x14ac:dyDescent="0.3">
      <c r="B16" s="10">
        <v>8</v>
      </c>
      <c r="C16" s="74" t="s">
        <v>34</v>
      </c>
      <c r="D16" s="18" t="s">
        <v>42</v>
      </c>
      <c r="E16" s="20" t="s">
        <v>43</v>
      </c>
      <c r="F16" s="18" t="s">
        <v>44</v>
      </c>
      <c r="G16" s="19" t="s">
        <v>45</v>
      </c>
      <c r="H16" s="74" t="s">
        <v>44</v>
      </c>
      <c r="I16" s="12">
        <f>++'[1]PLAN DE ACCION'!I15</f>
        <v>0</v>
      </c>
      <c r="J16" s="13"/>
      <c r="K16" s="12">
        <f>+'[1]PLAN DE ACCION'!J15</f>
        <v>1</v>
      </c>
      <c r="L16" s="13"/>
      <c r="M16" s="12">
        <f>+'[1]PLAN DE ACCION'!K15</f>
        <v>2</v>
      </c>
      <c r="N16" s="13"/>
      <c r="O16" s="12">
        <f>+'[1]PLAN DE ACCION'!L15</f>
        <v>1</v>
      </c>
      <c r="P16" s="13"/>
      <c r="Q16" s="23"/>
      <c r="R16" s="23"/>
      <c r="S16" s="10" t="s">
        <v>31</v>
      </c>
      <c r="T16" s="14">
        <f>+'[1]PLAN DE ACCION'!P15</f>
        <v>0</v>
      </c>
      <c r="U16" s="13"/>
      <c r="V16" s="14">
        <f>+'[1]PLAN DE ACCION'!Q15</f>
        <v>0</v>
      </c>
      <c r="W16" s="13"/>
      <c r="X16" s="14">
        <f>+'[1]PLAN DE ACCION'!R15</f>
        <v>0</v>
      </c>
      <c r="Y16" s="13"/>
      <c r="Z16" s="14">
        <f>+'[1]PLAN DE ACCION'!S15</f>
        <v>0</v>
      </c>
      <c r="AA16" s="13"/>
      <c r="AB16" s="18" t="s">
        <v>46</v>
      </c>
      <c r="AC16" s="13"/>
      <c r="AD16" s="83" t="s">
        <v>392</v>
      </c>
    </row>
    <row r="17" spans="2:30" ht="57" x14ac:dyDescent="0.3">
      <c r="B17" s="10">
        <v>9</v>
      </c>
      <c r="C17" s="74" t="s">
        <v>34</v>
      </c>
      <c r="D17" s="11" t="s">
        <v>48</v>
      </c>
      <c r="E17" s="11" t="s">
        <v>49</v>
      </c>
      <c r="F17" s="11" t="s">
        <v>50</v>
      </c>
      <c r="G17" s="10" t="s">
        <v>29</v>
      </c>
      <c r="H17" s="74" t="s">
        <v>51</v>
      </c>
      <c r="I17" s="12">
        <f>++'[1]PLAN DE ACCION'!I16</f>
        <v>0</v>
      </c>
      <c r="J17" s="13"/>
      <c r="K17" s="12">
        <f>+'[1]PLAN DE ACCION'!J16</f>
        <v>1</v>
      </c>
      <c r="L17" s="13"/>
      <c r="M17" s="12">
        <f>+'[1]PLAN DE ACCION'!K16</f>
        <v>1</v>
      </c>
      <c r="N17" s="13"/>
      <c r="O17" s="12">
        <f>+'[1]PLAN DE ACCION'!L16</f>
        <v>1</v>
      </c>
      <c r="P17" s="13"/>
      <c r="Q17" s="23"/>
      <c r="R17" s="23"/>
      <c r="S17" s="10" t="s">
        <v>31</v>
      </c>
      <c r="T17" s="14">
        <f>+'[1]PLAN DE ACCION'!P16</f>
        <v>0</v>
      </c>
      <c r="U17" s="13"/>
      <c r="V17" s="14">
        <f>+'[1]PLAN DE ACCION'!Q16</f>
        <v>0</v>
      </c>
      <c r="W17" s="13"/>
      <c r="X17" s="14">
        <f>+'[1]PLAN DE ACCION'!R16</f>
        <v>0</v>
      </c>
      <c r="Y17" s="13"/>
      <c r="Z17" s="14">
        <f>+'[1]PLAN DE ACCION'!S16</f>
        <v>0</v>
      </c>
      <c r="AA17" s="13"/>
      <c r="AB17" s="18" t="s">
        <v>40</v>
      </c>
      <c r="AC17" s="13"/>
      <c r="AD17" s="83" t="s">
        <v>393</v>
      </c>
    </row>
    <row r="18" spans="2:30" ht="114" x14ac:dyDescent="0.3">
      <c r="B18" s="10">
        <v>10</v>
      </c>
      <c r="C18" s="51" t="s">
        <v>34</v>
      </c>
      <c r="D18" s="11" t="s">
        <v>343</v>
      </c>
      <c r="E18" s="24" t="s">
        <v>342</v>
      </c>
      <c r="F18" s="29" t="s">
        <v>341</v>
      </c>
      <c r="G18" s="10" t="s">
        <v>29</v>
      </c>
      <c r="H18" s="29" t="s">
        <v>340</v>
      </c>
      <c r="I18" s="12">
        <f>++'[1]PLAN DE ACCION'!I17</f>
        <v>0</v>
      </c>
      <c r="J18" s="13"/>
      <c r="K18" s="12">
        <f>+'[1]PLAN DE ACCION'!J17</f>
        <v>2</v>
      </c>
      <c r="L18" s="13"/>
      <c r="M18" s="12">
        <f>+'[1]PLAN DE ACCION'!K17</f>
        <v>2</v>
      </c>
      <c r="N18" s="13"/>
      <c r="O18" s="12">
        <f>+'[1]PLAN DE ACCION'!L17</f>
        <v>2</v>
      </c>
      <c r="P18" s="13"/>
      <c r="Q18" s="10" t="s">
        <v>31</v>
      </c>
      <c r="R18" s="23"/>
      <c r="S18" s="23"/>
      <c r="T18" s="14">
        <f>+'[1]PLAN DE ACCION'!P17</f>
        <v>0</v>
      </c>
      <c r="U18" s="13"/>
      <c r="V18" s="14">
        <f>+'[1]PLAN DE ACCION'!Q17</f>
        <v>0</v>
      </c>
      <c r="W18" s="13"/>
      <c r="X18" s="14">
        <f>+'[1]PLAN DE ACCION'!R17</f>
        <v>0</v>
      </c>
      <c r="Y18" s="13"/>
      <c r="Z18" s="14">
        <f>+'[1]PLAN DE ACCION'!S17</f>
        <v>0</v>
      </c>
      <c r="AA18" s="13"/>
      <c r="AB18" s="11" t="s">
        <v>334</v>
      </c>
      <c r="AC18" s="13" t="s">
        <v>389</v>
      </c>
      <c r="AD18" s="83" t="s">
        <v>394</v>
      </c>
    </row>
    <row r="19" spans="2:30" ht="68.400000000000006" x14ac:dyDescent="0.3">
      <c r="B19" s="10">
        <v>11</v>
      </c>
      <c r="C19" s="74" t="s">
        <v>25</v>
      </c>
      <c r="D19" s="11" t="s">
        <v>338</v>
      </c>
      <c r="E19" s="11" t="s">
        <v>337</v>
      </c>
      <c r="F19" s="30" t="s">
        <v>336</v>
      </c>
      <c r="G19" s="10" t="s">
        <v>29</v>
      </c>
      <c r="H19" s="30" t="s">
        <v>335</v>
      </c>
      <c r="I19" s="12">
        <f>++'[1]PLAN DE ACCION'!I18</f>
        <v>0</v>
      </c>
      <c r="J19" s="13"/>
      <c r="K19" s="12">
        <f>+'[1]PLAN DE ACCION'!J18</f>
        <v>4</v>
      </c>
      <c r="L19" s="13"/>
      <c r="M19" s="12">
        <f>+'[1]PLAN DE ACCION'!K18</f>
        <v>4</v>
      </c>
      <c r="N19" s="13"/>
      <c r="O19" s="12">
        <f>+'[1]PLAN DE ACCION'!L18</f>
        <v>4</v>
      </c>
      <c r="P19" s="13"/>
      <c r="Q19" s="10"/>
      <c r="R19" s="10" t="s">
        <v>31</v>
      </c>
      <c r="S19" s="10"/>
      <c r="T19" s="14">
        <f>+'[1]PLAN DE ACCION'!P18</f>
        <v>0</v>
      </c>
      <c r="U19" s="13"/>
      <c r="V19" s="14">
        <f>+'[1]PLAN DE ACCION'!Q18</f>
        <v>0</v>
      </c>
      <c r="W19" s="13"/>
      <c r="X19" s="14">
        <f>+'[1]PLAN DE ACCION'!R18</f>
        <v>0</v>
      </c>
      <c r="Y19" s="13"/>
      <c r="Z19" s="14">
        <f>+'[1]PLAN DE ACCION'!S18</f>
        <v>0</v>
      </c>
      <c r="AA19" s="13"/>
      <c r="AB19" s="11" t="s">
        <v>334</v>
      </c>
      <c r="AC19" s="13" t="s">
        <v>395</v>
      </c>
      <c r="AD19" s="83" t="s">
        <v>396</v>
      </c>
    </row>
    <row r="20" spans="2:30" ht="68.400000000000006" x14ac:dyDescent="0.3">
      <c r="B20" s="10">
        <v>12</v>
      </c>
      <c r="C20" s="74" t="s">
        <v>115</v>
      </c>
      <c r="D20" s="18" t="s">
        <v>126</v>
      </c>
      <c r="E20" s="18" t="s">
        <v>127</v>
      </c>
      <c r="F20" s="18" t="s">
        <v>128</v>
      </c>
      <c r="G20" s="10" t="s">
        <v>29</v>
      </c>
      <c r="H20" s="74" t="s">
        <v>129</v>
      </c>
      <c r="I20" s="12">
        <f>++'[1]PLAN DE ACCION'!I19</f>
        <v>0</v>
      </c>
      <c r="J20" s="13"/>
      <c r="K20" s="12">
        <f>+'[1]PLAN DE ACCION'!J19</f>
        <v>1</v>
      </c>
      <c r="L20" s="13"/>
      <c r="M20" s="12">
        <f>+'[1]PLAN DE ACCION'!K19</f>
        <v>1</v>
      </c>
      <c r="N20" s="13"/>
      <c r="O20" s="12">
        <f>+'[1]PLAN DE ACCION'!L19</f>
        <v>1</v>
      </c>
      <c r="P20" s="13"/>
      <c r="Q20" s="23"/>
      <c r="R20" s="23"/>
      <c r="S20" s="10" t="s">
        <v>31</v>
      </c>
      <c r="T20" s="14">
        <f>+'[1]PLAN DE ACCION'!P19</f>
        <v>0</v>
      </c>
      <c r="U20" s="13"/>
      <c r="V20" s="14">
        <f>+'[1]PLAN DE ACCION'!Q19</f>
        <v>23080000</v>
      </c>
      <c r="W20" s="13"/>
      <c r="X20" s="14">
        <f>+'[1]PLAN DE ACCION'!R19</f>
        <v>23772400</v>
      </c>
      <c r="Y20" s="13"/>
      <c r="Z20" s="14">
        <f>+'[1]PLAN DE ACCION'!S19</f>
        <v>24485572</v>
      </c>
      <c r="AA20" s="13"/>
      <c r="AB20" s="18" t="s">
        <v>130</v>
      </c>
      <c r="AC20" s="13" t="s">
        <v>397</v>
      </c>
      <c r="AD20" s="83" t="s">
        <v>394</v>
      </c>
    </row>
    <row r="21" spans="2:30" ht="91.2" x14ac:dyDescent="0.3">
      <c r="B21" s="10">
        <v>13</v>
      </c>
      <c r="C21" s="74" t="s">
        <v>115</v>
      </c>
      <c r="D21" s="18" t="s">
        <v>398</v>
      </c>
      <c r="E21" s="18" t="s">
        <v>399</v>
      </c>
      <c r="F21" s="11" t="s">
        <v>400</v>
      </c>
      <c r="G21" s="10" t="s">
        <v>29</v>
      </c>
      <c r="H21" s="74" t="s">
        <v>387</v>
      </c>
      <c r="I21" s="12">
        <f>++'[1]PLAN DE ACCION'!I20</f>
        <v>0</v>
      </c>
      <c r="J21" s="13"/>
      <c r="K21" s="12">
        <f>+'[1]PLAN DE ACCION'!J20</f>
        <v>17</v>
      </c>
      <c r="L21" s="13"/>
      <c r="M21" s="12">
        <f>+'[1]PLAN DE ACCION'!K20</f>
        <v>17</v>
      </c>
      <c r="N21" s="13"/>
      <c r="O21" s="12">
        <f>+'[1]PLAN DE ACCION'!L20</f>
        <v>17</v>
      </c>
      <c r="P21" s="13"/>
      <c r="Q21" s="23"/>
      <c r="R21" s="23"/>
      <c r="S21" s="10" t="s">
        <v>31</v>
      </c>
      <c r="T21" s="14">
        <f>+'[1]PLAN DE ACCION'!P20</f>
        <v>0</v>
      </c>
      <c r="U21" s="13"/>
      <c r="V21" s="14">
        <f>+'[1]PLAN DE ACCION'!Q20</f>
        <v>11540000</v>
      </c>
      <c r="W21" s="13"/>
      <c r="X21" s="14">
        <f>+'[1]PLAN DE ACCION'!R20</f>
        <v>11886200</v>
      </c>
      <c r="Y21" s="13"/>
      <c r="Z21" s="14">
        <f>+'[1]PLAN DE ACCION'!S20</f>
        <v>12242786</v>
      </c>
      <c r="AA21" s="13"/>
      <c r="AB21" s="20" t="s">
        <v>401</v>
      </c>
      <c r="AC21" s="13"/>
      <c r="AD21" s="83" t="s">
        <v>402</v>
      </c>
    </row>
    <row r="22" spans="2:30" ht="68.400000000000006" x14ac:dyDescent="0.3">
      <c r="B22" s="10">
        <v>14</v>
      </c>
      <c r="C22" s="74" t="s">
        <v>115</v>
      </c>
      <c r="D22" s="18" t="s">
        <v>403</v>
      </c>
      <c r="E22" s="18" t="s">
        <v>404</v>
      </c>
      <c r="F22" s="18" t="s">
        <v>405</v>
      </c>
      <c r="G22" s="10" t="s">
        <v>45</v>
      </c>
      <c r="H22" s="74" t="s">
        <v>406</v>
      </c>
      <c r="I22" s="12">
        <f>++'[1]PLAN DE ACCION'!I21</f>
        <v>0</v>
      </c>
      <c r="J22" s="13"/>
      <c r="K22" s="12">
        <f>+'[1]PLAN DE ACCION'!J21</f>
        <v>1</v>
      </c>
      <c r="L22" s="13"/>
      <c r="M22" s="12">
        <f>+'[1]PLAN DE ACCION'!K21</f>
        <v>1</v>
      </c>
      <c r="N22" s="13"/>
      <c r="O22" s="12">
        <f>+'[1]PLAN DE ACCION'!L21</f>
        <v>1</v>
      </c>
      <c r="P22" s="13"/>
      <c r="Q22" s="23"/>
      <c r="R22" s="10" t="s">
        <v>31</v>
      </c>
      <c r="S22" s="10"/>
      <c r="T22" s="14">
        <f>+'[1]PLAN DE ACCION'!P21</f>
        <v>0</v>
      </c>
      <c r="U22" s="13"/>
      <c r="V22" s="14">
        <f>+'[1]PLAN DE ACCION'!Q21</f>
        <v>0</v>
      </c>
      <c r="W22" s="13"/>
      <c r="X22" s="14">
        <f>+'[1]PLAN DE ACCION'!R21</f>
        <v>0</v>
      </c>
      <c r="Y22" s="13"/>
      <c r="Z22" s="14">
        <f>+'[1]PLAN DE ACCION'!S21</f>
        <v>0</v>
      </c>
      <c r="AA22" s="13"/>
      <c r="AB22" s="20" t="s">
        <v>401</v>
      </c>
      <c r="AC22" s="13"/>
      <c r="AD22" s="83" t="s">
        <v>407</v>
      </c>
    </row>
    <row r="23" spans="2:30" ht="68.400000000000006" x14ac:dyDescent="0.3">
      <c r="B23" s="10">
        <v>15</v>
      </c>
      <c r="C23" s="74" t="s">
        <v>115</v>
      </c>
      <c r="D23" s="11" t="s">
        <v>408</v>
      </c>
      <c r="E23" s="11" t="s">
        <v>409</v>
      </c>
      <c r="F23" s="11" t="s">
        <v>410</v>
      </c>
      <c r="G23" s="10" t="s">
        <v>29</v>
      </c>
      <c r="H23" s="30" t="s">
        <v>411</v>
      </c>
      <c r="I23" s="12">
        <f>++'[1]PLAN DE ACCION'!I22</f>
        <v>0</v>
      </c>
      <c r="J23" s="13"/>
      <c r="K23" s="12">
        <f>+'[1]PLAN DE ACCION'!J22</f>
        <v>1</v>
      </c>
      <c r="L23" s="13"/>
      <c r="M23" s="12">
        <f>+'[1]PLAN DE ACCION'!K22</f>
        <v>1</v>
      </c>
      <c r="N23" s="13"/>
      <c r="O23" s="12">
        <f>+'[1]PLAN DE ACCION'!L22</f>
        <v>1</v>
      </c>
      <c r="P23" s="13"/>
      <c r="Q23" s="10"/>
      <c r="R23" s="10" t="s">
        <v>31</v>
      </c>
      <c r="S23" s="10"/>
      <c r="T23" s="14">
        <f>+'[1]PLAN DE ACCION'!P22</f>
        <v>0</v>
      </c>
      <c r="U23" s="13"/>
      <c r="V23" s="14">
        <f>+'[1]PLAN DE ACCION'!Q22</f>
        <v>0</v>
      </c>
      <c r="W23" s="13"/>
      <c r="X23" s="14">
        <f>+'[1]PLAN DE ACCION'!R22</f>
        <v>0</v>
      </c>
      <c r="Y23" s="13"/>
      <c r="Z23" s="14">
        <f>+'[1]PLAN DE ACCION'!S22</f>
        <v>0</v>
      </c>
      <c r="AA23" s="13"/>
      <c r="AB23" s="20" t="s">
        <v>401</v>
      </c>
      <c r="AC23" s="13"/>
      <c r="AD23" s="83" t="s">
        <v>412</v>
      </c>
    </row>
    <row r="24" spans="2:30" ht="57.6" x14ac:dyDescent="0.3">
      <c r="B24" s="10">
        <v>16</v>
      </c>
      <c r="C24" s="74" t="s">
        <v>115</v>
      </c>
      <c r="D24" s="11" t="s">
        <v>413</v>
      </c>
      <c r="E24" s="11" t="s">
        <v>414</v>
      </c>
      <c r="F24" s="11" t="s">
        <v>415</v>
      </c>
      <c r="G24" s="10" t="s">
        <v>29</v>
      </c>
      <c r="H24" s="30" t="s">
        <v>416</v>
      </c>
      <c r="I24" s="12">
        <f>++'[1]PLAN DE ACCION'!I23</f>
        <v>0</v>
      </c>
      <c r="J24" s="13"/>
      <c r="K24" s="12">
        <f>+'[1]PLAN DE ACCION'!J23</f>
        <v>1</v>
      </c>
      <c r="L24" s="13"/>
      <c r="M24" s="12">
        <f>+'[1]PLAN DE ACCION'!K23</f>
        <v>1</v>
      </c>
      <c r="N24" s="13"/>
      <c r="O24" s="12">
        <f>+'[1]PLAN DE ACCION'!L23</f>
        <v>1</v>
      </c>
      <c r="P24" s="13"/>
      <c r="Q24" s="10"/>
      <c r="R24" s="10" t="s">
        <v>31</v>
      </c>
      <c r="S24" s="23"/>
      <c r="T24" s="14">
        <f>+'[1]PLAN DE ACCION'!P23</f>
        <v>0</v>
      </c>
      <c r="U24" s="13"/>
      <c r="V24" s="14">
        <f>+'[1]PLAN DE ACCION'!Q23</f>
        <v>0</v>
      </c>
      <c r="W24" s="13"/>
      <c r="X24" s="14">
        <f>+'[1]PLAN DE ACCION'!R23</f>
        <v>0</v>
      </c>
      <c r="Y24" s="13"/>
      <c r="Z24" s="14">
        <f>+'[1]PLAN DE ACCION'!S23</f>
        <v>0</v>
      </c>
      <c r="AA24" s="13"/>
      <c r="AB24" s="20" t="s">
        <v>401</v>
      </c>
      <c r="AC24" s="13"/>
      <c r="AD24" s="83" t="s">
        <v>417</v>
      </c>
    </row>
    <row r="25" spans="2:30" ht="68.400000000000006" x14ac:dyDescent="0.3">
      <c r="B25" s="10">
        <v>17</v>
      </c>
      <c r="C25" s="11" t="s">
        <v>115</v>
      </c>
      <c r="D25" s="11" t="s">
        <v>418</v>
      </c>
      <c r="E25" s="11" t="s">
        <v>419</v>
      </c>
      <c r="F25" s="11" t="s">
        <v>420</v>
      </c>
      <c r="G25" s="10" t="s">
        <v>29</v>
      </c>
      <c r="H25" s="11" t="s">
        <v>421</v>
      </c>
      <c r="I25" s="12">
        <f>++'[1]PLAN DE ACCION'!I24</f>
        <v>17</v>
      </c>
      <c r="J25" s="13"/>
      <c r="K25" s="12">
        <f>+'[1]PLAN DE ACCION'!J24</f>
        <v>17</v>
      </c>
      <c r="L25" s="13"/>
      <c r="M25" s="12">
        <f>+'[1]PLAN DE ACCION'!K24</f>
        <v>17</v>
      </c>
      <c r="N25" s="13"/>
      <c r="O25" s="12">
        <f>+'[1]PLAN DE ACCION'!L24</f>
        <v>17</v>
      </c>
      <c r="P25" s="13"/>
      <c r="Q25" s="23"/>
      <c r="R25" s="10"/>
      <c r="S25" s="10" t="s">
        <v>31</v>
      </c>
      <c r="T25" s="14">
        <f>+'[1]PLAN DE ACCION'!P24</f>
        <v>0</v>
      </c>
      <c r="U25" s="13"/>
      <c r="V25" s="14">
        <f>+'[1]PLAN DE ACCION'!Q24</f>
        <v>11540000</v>
      </c>
      <c r="W25" s="13"/>
      <c r="X25" s="14">
        <f>+'[1]PLAN DE ACCION'!R24</f>
        <v>11886200</v>
      </c>
      <c r="Y25" s="13"/>
      <c r="Z25" s="14">
        <f>+'[1]PLAN DE ACCION'!S24</f>
        <v>12242786</v>
      </c>
      <c r="AA25" s="13"/>
      <c r="AB25" s="82" t="s">
        <v>366</v>
      </c>
      <c r="AC25" s="13"/>
      <c r="AD25" s="83" t="s">
        <v>422</v>
      </c>
    </row>
    <row r="26" spans="2:30" ht="114" x14ac:dyDescent="0.3">
      <c r="B26" s="31">
        <v>18</v>
      </c>
      <c r="C26" s="29" t="s">
        <v>115</v>
      </c>
      <c r="D26" s="29" t="s">
        <v>423</v>
      </c>
      <c r="E26" s="29" t="s">
        <v>424</v>
      </c>
      <c r="F26" s="29" t="s">
        <v>425</v>
      </c>
      <c r="G26" s="31" t="s">
        <v>29</v>
      </c>
      <c r="H26" s="29" t="s">
        <v>426</v>
      </c>
      <c r="I26" s="12">
        <f>++'[1]PLAN DE ACCION'!I25</f>
        <v>0</v>
      </c>
      <c r="J26" s="13"/>
      <c r="K26" s="12">
        <f>+'[1]PLAN DE ACCION'!J25</f>
        <v>17</v>
      </c>
      <c r="L26" s="13"/>
      <c r="M26" s="12">
        <f>+'[1]PLAN DE ACCION'!K25</f>
        <v>17</v>
      </c>
      <c r="N26" s="13"/>
      <c r="O26" s="12">
        <f>+'[1]PLAN DE ACCION'!L25</f>
        <v>17</v>
      </c>
      <c r="P26" s="13"/>
      <c r="Q26" s="55"/>
      <c r="R26" s="31"/>
      <c r="S26" s="31" t="s">
        <v>31</v>
      </c>
      <c r="T26" s="14">
        <f>+'[1]PLAN DE ACCION'!P25</f>
        <v>0</v>
      </c>
      <c r="U26" s="13"/>
      <c r="V26" s="14">
        <f>+'[1]PLAN DE ACCION'!Q25</f>
        <v>11540000</v>
      </c>
      <c r="W26" s="13"/>
      <c r="X26" s="14">
        <f>+'[1]PLAN DE ACCION'!R25</f>
        <v>11886200</v>
      </c>
      <c r="Y26" s="13"/>
      <c r="Z26" s="14">
        <f>+'[1]PLAN DE ACCION'!S25</f>
        <v>12242786</v>
      </c>
      <c r="AA26" s="13"/>
      <c r="AB26" s="82" t="s">
        <v>366</v>
      </c>
      <c r="AC26" s="13"/>
      <c r="AD26" s="83" t="s">
        <v>422</v>
      </c>
    </row>
    <row r="27" spans="2:30" ht="125.4" x14ac:dyDescent="0.3">
      <c r="B27" s="10">
        <v>19</v>
      </c>
      <c r="C27" s="74" t="s">
        <v>326</v>
      </c>
      <c r="D27" s="18" t="s">
        <v>427</v>
      </c>
      <c r="E27" s="18" t="s">
        <v>428</v>
      </c>
      <c r="F27" s="18" t="s">
        <v>429</v>
      </c>
      <c r="G27" s="10" t="s">
        <v>45</v>
      </c>
      <c r="H27" s="74" t="s">
        <v>430</v>
      </c>
      <c r="I27" s="12">
        <f>++'[1]PLAN DE ACCION'!I26</f>
        <v>0</v>
      </c>
      <c r="J27" s="13"/>
      <c r="K27" s="12">
        <f>+'[1]PLAN DE ACCION'!J26</f>
        <v>1</v>
      </c>
      <c r="L27" s="13"/>
      <c r="M27" s="12">
        <f>+'[1]PLAN DE ACCION'!K26</f>
        <v>0</v>
      </c>
      <c r="N27" s="13"/>
      <c r="O27" s="12">
        <f>+'[1]PLAN DE ACCION'!L26</f>
        <v>0</v>
      </c>
      <c r="P27" s="13"/>
      <c r="Q27" s="23"/>
      <c r="R27" s="23"/>
      <c r="S27" s="10" t="s">
        <v>31</v>
      </c>
      <c r="T27" s="14">
        <f>+'[1]PLAN DE ACCION'!P26</f>
        <v>30000000</v>
      </c>
      <c r="U27" s="13"/>
      <c r="V27" s="14">
        <f>+'[1]PLAN DE ACCION'!Q26</f>
        <v>40000000</v>
      </c>
      <c r="W27" s="13"/>
      <c r="X27" s="14">
        <f>+'[1]PLAN DE ACCION'!R26</f>
        <v>60000000</v>
      </c>
      <c r="Y27" s="13"/>
      <c r="Z27" s="14">
        <f>+'[1]PLAN DE ACCION'!S26</f>
        <v>93000000</v>
      </c>
      <c r="AA27" s="13"/>
      <c r="AB27" s="18" t="s">
        <v>388</v>
      </c>
      <c r="AC27" s="13"/>
      <c r="AD27" s="83" t="s">
        <v>431</v>
      </c>
    </row>
    <row r="28" spans="2:30" ht="91.2" x14ac:dyDescent="0.3">
      <c r="B28" s="10">
        <v>20</v>
      </c>
      <c r="C28" s="74" t="s">
        <v>326</v>
      </c>
      <c r="D28" s="18" t="s">
        <v>432</v>
      </c>
      <c r="E28" s="18" t="s">
        <v>433</v>
      </c>
      <c r="F28" s="18" t="s">
        <v>434</v>
      </c>
      <c r="G28" s="10" t="s">
        <v>45</v>
      </c>
      <c r="H28" s="74" t="s">
        <v>435</v>
      </c>
      <c r="I28" s="12">
        <f>++'[1]PLAN DE ACCION'!I27</f>
        <v>0</v>
      </c>
      <c r="J28" s="13"/>
      <c r="K28" s="12">
        <f>+'[1]PLAN DE ACCION'!J27</f>
        <v>4</v>
      </c>
      <c r="L28" s="13"/>
      <c r="M28" s="12">
        <f>+'[1]PLAN DE ACCION'!K27</f>
        <v>4</v>
      </c>
      <c r="N28" s="13"/>
      <c r="O28" s="12">
        <f>+'[1]PLAN DE ACCION'!L27</f>
        <v>4</v>
      </c>
      <c r="P28" s="13"/>
      <c r="Q28" s="23"/>
      <c r="R28" s="23"/>
      <c r="S28" s="10" t="s">
        <v>31</v>
      </c>
      <c r="T28" s="14">
        <f>+'[1]PLAN DE ACCION'!P27</f>
        <v>0</v>
      </c>
      <c r="U28" s="13"/>
      <c r="V28" s="14">
        <f>+'[1]PLAN DE ACCION'!Q27</f>
        <v>0</v>
      </c>
      <c r="W28" s="13"/>
      <c r="X28" s="14">
        <f>+'[1]PLAN DE ACCION'!R27</f>
        <v>0</v>
      </c>
      <c r="Y28" s="13"/>
      <c r="Z28" s="14">
        <f>+'[1]PLAN DE ACCION'!S27</f>
        <v>0</v>
      </c>
      <c r="AA28" s="13"/>
      <c r="AB28" s="18" t="s">
        <v>436</v>
      </c>
      <c r="AC28" s="13"/>
      <c r="AD28" s="83" t="s">
        <v>437</v>
      </c>
    </row>
    <row r="29" spans="2:30" ht="79.8" x14ac:dyDescent="0.3">
      <c r="B29" s="10">
        <v>21</v>
      </c>
      <c r="C29" s="74" t="s">
        <v>326</v>
      </c>
      <c r="D29" s="18" t="s">
        <v>438</v>
      </c>
      <c r="E29" s="18" t="s">
        <v>439</v>
      </c>
      <c r="F29" s="18" t="s">
        <v>440</v>
      </c>
      <c r="G29" s="10" t="s">
        <v>29</v>
      </c>
      <c r="H29" s="74" t="s">
        <v>441</v>
      </c>
      <c r="I29" s="12">
        <f>++'[1]PLAN DE ACCION'!I28</f>
        <v>0</v>
      </c>
      <c r="J29" s="13"/>
      <c r="K29" s="12">
        <f>+'[1]PLAN DE ACCION'!J28</f>
        <v>2</v>
      </c>
      <c r="L29" s="13"/>
      <c r="M29" s="12">
        <f>+'[1]PLAN DE ACCION'!K28</f>
        <v>2</v>
      </c>
      <c r="N29" s="13"/>
      <c r="O29" s="12">
        <f>+'[1]PLAN DE ACCION'!L28</f>
        <v>2</v>
      </c>
      <c r="P29" s="13"/>
      <c r="Q29" s="23"/>
      <c r="R29" s="23"/>
      <c r="S29" s="10" t="s">
        <v>31</v>
      </c>
      <c r="T29" s="14">
        <f>+'[1]PLAN DE ACCION'!P28</f>
        <v>0</v>
      </c>
      <c r="U29" s="13"/>
      <c r="V29" s="14">
        <f>+'[1]PLAN DE ACCION'!Q28</f>
        <v>0</v>
      </c>
      <c r="W29" s="13"/>
      <c r="X29" s="14">
        <f>+'[1]PLAN DE ACCION'!R28</f>
        <v>0</v>
      </c>
      <c r="Y29" s="13"/>
      <c r="Z29" s="14">
        <f>+'[1]PLAN DE ACCION'!S28</f>
        <v>0</v>
      </c>
      <c r="AA29" s="13"/>
      <c r="AB29" s="18" t="s">
        <v>442</v>
      </c>
      <c r="AC29" s="13"/>
      <c r="AD29" s="83" t="s">
        <v>443</v>
      </c>
    </row>
    <row r="30" spans="2:30" ht="34.200000000000003" x14ac:dyDescent="0.3">
      <c r="B30" s="31">
        <v>22</v>
      </c>
      <c r="C30" s="11" t="s">
        <v>220</v>
      </c>
      <c r="D30" s="11" t="s">
        <v>221</v>
      </c>
      <c r="E30" s="11" t="s">
        <v>222</v>
      </c>
      <c r="F30" s="29" t="s">
        <v>223</v>
      </c>
      <c r="G30" s="31" t="s">
        <v>29</v>
      </c>
      <c r="H30" s="30" t="s">
        <v>224</v>
      </c>
      <c r="I30" s="12">
        <f>++'[1]PLAN DE ACCION'!I29</f>
        <v>0</v>
      </c>
      <c r="J30" s="13"/>
      <c r="K30" s="12">
        <f>+'[1]PLAN DE ACCION'!J29</f>
        <v>1</v>
      </c>
      <c r="L30" s="13"/>
      <c r="M30" s="12">
        <f>+'[1]PLAN DE ACCION'!K29</f>
        <v>1</v>
      </c>
      <c r="N30" s="13"/>
      <c r="O30" s="12">
        <f>+'[1]PLAN DE ACCION'!L29</f>
        <v>1</v>
      </c>
      <c r="P30" s="13"/>
      <c r="Q30" s="31"/>
      <c r="R30" s="31" t="s">
        <v>31</v>
      </c>
      <c r="S30" s="55"/>
      <c r="T30" s="14">
        <f>+'[1]PLAN DE ACCION'!P29</f>
        <v>0</v>
      </c>
      <c r="U30" s="13"/>
      <c r="V30" s="14">
        <f>+'[1]PLAN DE ACCION'!Q29</f>
        <v>33600000</v>
      </c>
      <c r="W30" s="13"/>
      <c r="X30" s="14">
        <f>+'[1]PLAN DE ACCION'!R29</f>
        <v>34608000</v>
      </c>
      <c r="Y30" s="13"/>
      <c r="Z30" s="14">
        <f>+'[1]PLAN DE ACCION'!S29</f>
        <v>35646240</v>
      </c>
      <c r="AA30" s="13"/>
      <c r="AB30" s="56" t="s">
        <v>214</v>
      </c>
      <c r="AC30" s="13"/>
      <c r="AD30" s="83" t="s">
        <v>444</v>
      </c>
    </row>
    <row r="31" spans="2:30" ht="68.400000000000006" x14ac:dyDescent="0.3">
      <c r="B31" s="10">
        <v>23</v>
      </c>
      <c r="C31" s="74" t="s">
        <v>220</v>
      </c>
      <c r="D31" s="18" t="s">
        <v>226</v>
      </c>
      <c r="E31" s="18" t="s">
        <v>227</v>
      </c>
      <c r="F31" s="18" t="s">
        <v>228</v>
      </c>
      <c r="G31" s="19" t="s">
        <v>29</v>
      </c>
      <c r="H31" s="11" t="s">
        <v>229</v>
      </c>
      <c r="I31" s="12">
        <f>++'[1]PLAN DE ACCION'!I30</f>
        <v>0</v>
      </c>
      <c r="J31" s="13"/>
      <c r="K31" s="12">
        <f>+'[1]PLAN DE ACCION'!J30</f>
        <v>1</v>
      </c>
      <c r="L31" s="13"/>
      <c r="M31" s="12">
        <f>+'[1]PLAN DE ACCION'!K30</f>
        <v>1</v>
      </c>
      <c r="N31" s="13"/>
      <c r="O31" s="12">
        <f>+'[1]PLAN DE ACCION'!L30</f>
        <v>1</v>
      </c>
      <c r="P31" s="13"/>
      <c r="Q31" s="23"/>
      <c r="R31" s="23"/>
      <c r="S31" s="10" t="s">
        <v>31</v>
      </c>
      <c r="T31" s="14">
        <f>+'[1]PLAN DE ACCION'!P30</f>
        <v>0</v>
      </c>
      <c r="U31" s="13"/>
      <c r="V31" s="14">
        <f>+'[1]PLAN DE ACCION'!Q30</f>
        <v>2800000</v>
      </c>
      <c r="W31" s="13"/>
      <c r="X31" s="14">
        <f>+'[1]PLAN DE ACCION'!R30</f>
        <v>2884000</v>
      </c>
      <c r="Y31" s="13"/>
      <c r="Z31" s="14">
        <f>+'[1]PLAN DE ACCION'!S30</f>
        <v>2970520</v>
      </c>
      <c r="AA31" s="13"/>
      <c r="AB31" s="56" t="s">
        <v>214</v>
      </c>
      <c r="AC31" s="13"/>
      <c r="AD31" s="83" t="s">
        <v>445</v>
      </c>
    </row>
    <row r="32" spans="2:30" ht="91.2" x14ac:dyDescent="0.3">
      <c r="B32" s="10">
        <v>24</v>
      </c>
      <c r="C32" s="74" t="s">
        <v>220</v>
      </c>
      <c r="D32" s="18" t="s">
        <v>210</v>
      </c>
      <c r="E32" s="18" t="s">
        <v>211</v>
      </c>
      <c r="F32" s="18" t="s">
        <v>212</v>
      </c>
      <c r="G32" s="10" t="s">
        <v>29</v>
      </c>
      <c r="H32" s="20" t="s">
        <v>446</v>
      </c>
      <c r="I32" s="12">
        <f>++'[1]PLAN DE ACCION'!I31</f>
        <v>0</v>
      </c>
      <c r="J32" s="13"/>
      <c r="K32" s="12">
        <f>+'[1]PLAN DE ACCION'!J31</f>
        <v>1</v>
      </c>
      <c r="L32" s="13"/>
      <c r="M32" s="12">
        <f>+'[1]PLAN DE ACCION'!K31</f>
        <v>1</v>
      </c>
      <c r="N32" s="13"/>
      <c r="O32" s="12">
        <f>+'[1]PLAN DE ACCION'!L31</f>
        <v>1</v>
      </c>
      <c r="P32" s="13"/>
      <c r="Q32" s="23"/>
      <c r="R32" s="23"/>
      <c r="S32" s="10" t="s">
        <v>31</v>
      </c>
      <c r="T32" s="14">
        <f>+'[1]PLAN DE ACCION'!P31</f>
        <v>0</v>
      </c>
      <c r="U32" s="13"/>
      <c r="V32" s="14">
        <f>+'[1]PLAN DE ACCION'!Q31</f>
        <v>2800000</v>
      </c>
      <c r="W32" s="13"/>
      <c r="X32" s="14">
        <f>+'[1]PLAN DE ACCION'!R31</f>
        <v>2884000</v>
      </c>
      <c r="Y32" s="13"/>
      <c r="Z32" s="14">
        <f>+'[1]PLAN DE ACCION'!S31</f>
        <v>2970520</v>
      </c>
      <c r="AA32" s="13"/>
      <c r="AB32" s="56" t="s">
        <v>214</v>
      </c>
      <c r="AC32" s="13"/>
      <c r="AD32" s="83" t="s">
        <v>445</v>
      </c>
    </row>
  </sheetData>
  <mergeCells count="23">
    <mergeCell ref="AB6:AB8"/>
    <mergeCell ref="AC6:AC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C11"/>
  <sheetViews>
    <sheetView tabSelected="1" topLeftCell="E1" workbookViewId="0">
      <selection activeCell="F2" sqref="F2:S4"/>
    </sheetView>
  </sheetViews>
  <sheetFormatPr baseColWidth="10" defaultRowHeight="13.8" x14ac:dyDescent="0.25"/>
  <cols>
    <col min="1" max="1" width="1.88671875" style="86" customWidth="1"/>
    <col min="2" max="2" width="5.88671875" style="86" customWidth="1"/>
    <col min="3" max="3" width="28.88671875" style="86" customWidth="1"/>
    <col min="4" max="4" width="23.109375" style="86" customWidth="1"/>
    <col min="5" max="5" width="17.44140625" style="86" customWidth="1"/>
    <col min="6" max="6" width="14.5546875" style="86" customWidth="1"/>
    <col min="7" max="7" width="13.88671875" style="86" bestFit="1" customWidth="1"/>
    <col min="8"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7.6640625" style="86" customWidth="1"/>
    <col min="18" max="18" width="22.88671875" style="86" customWidth="1"/>
    <col min="19" max="19" width="11.33203125" style="86" bestFit="1" customWidth="1"/>
    <col min="20" max="20" width="16" style="86" customWidth="1"/>
    <col min="21" max="21" width="16.5546875" style="86" customWidth="1"/>
    <col min="22" max="22" width="15.6640625" style="86" customWidth="1"/>
    <col min="23" max="23" width="14" style="86" customWidth="1"/>
    <col min="24" max="24" width="17.44140625" style="86" bestFit="1" customWidth="1"/>
    <col min="25" max="25" width="20.5546875" style="86" customWidth="1"/>
    <col min="26" max="26" width="15.88671875" style="86" bestFit="1" customWidth="1"/>
    <col min="27" max="27" width="14" style="86" customWidth="1"/>
    <col min="28" max="28" width="24.5546875" style="86" bestFit="1" customWidth="1"/>
    <col min="29" max="29" width="28.44140625" style="86" customWidth="1"/>
    <col min="30" max="16384" width="11.5546875" style="86"/>
  </cols>
  <sheetData>
    <row r="1" spans="2:29" ht="15.6" x14ac:dyDescent="0.25">
      <c r="E1" s="144"/>
      <c r="F1" s="132" t="s">
        <v>0</v>
      </c>
      <c r="G1" s="132"/>
      <c r="H1" s="132"/>
      <c r="I1" s="132"/>
      <c r="J1" s="132"/>
      <c r="K1" s="132"/>
      <c r="L1" s="132"/>
      <c r="M1" s="132"/>
      <c r="N1" s="132"/>
      <c r="O1" s="132"/>
      <c r="P1" s="132"/>
      <c r="Q1" s="132"/>
      <c r="R1" s="132"/>
      <c r="S1" s="132"/>
      <c r="T1" s="1" t="s">
        <v>1</v>
      </c>
      <c r="U1" s="1" t="s">
        <v>2</v>
      </c>
    </row>
    <row r="2" spans="2:29" ht="14.4" customHeight="1" x14ac:dyDescent="0.25">
      <c r="E2" s="144"/>
      <c r="F2" s="133" t="s">
        <v>3</v>
      </c>
      <c r="G2" s="133"/>
      <c r="H2" s="133"/>
      <c r="I2" s="133"/>
      <c r="J2" s="133"/>
      <c r="K2" s="133"/>
      <c r="L2" s="133"/>
      <c r="M2" s="133"/>
      <c r="N2" s="133"/>
      <c r="O2" s="133"/>
      <c r="P2" s="133"/>
      <c r="Q2" s="133"/>
      <c r="R2" s="133"/>
      <c r="S2" s="133"/>
      <c r="T2" s="2" t="s">
        <v>4</v>
      </c>
      <c r="U2" s="3">
        <v>1</v>
      </c>
    </row>
    <row r="3" spans="2:29" ht="14.4" customHeight="1" x14ac:dyDescent="0.25">
      <c r="E3" s="144"/>
      <c r="F3" s="133"/>
      <c r="G3" s="133"/>
      <c r="H3" s="133"/>
      <c r="I3" s="133"/>
      <c r="J3" s="133"/>
      <c r="K3" s="133"/>
      <c r="L3" s="133"/>
      <c r="M3" s="133"/>
      <c r="N3" s="133"/>
      <c r="O3" s="133"/>
      <c r="P3" s="133"/>
      <c r="Q3" s="133"/>
      <c r="R3" s="133"/>
      <c r="S3" s="133"/>
      <c r="T3" s="2" t="s">
        <v>5</v>
      </c>
      <c r="U3" s="4">
        <v>44651</v>
      </c>
    </row>
    <row r="4" spans="2:29" ht="14.4" customHeight="1" x14ac:dyDescent="0.25">
      <c r="E4" s="144"/>
      <c r="F4" s="133"/>
      <c r="G4" s="133"/>
      <c r="H4" s="133"/>
      <c r="I4" s="133"/>
      <c r="J4" s="133"/>
      <c r="K4" s="133"/>
      <c r="L4" s="133"/>
      <c r="M4" s="133"/>
      <c r="N4" s="133"/>
      <c r="O4" s="133"/>
      <c r="P4" s="133"/>
      <c r="Q4" s="133"/>
      <c r="R4" s="133"/>
      <c r="S4" s="133"/>
      <c r="T4" s="2" t="s">
        <v>6</v>
      </c>
      <c r="U4" s="5" t="s">
        <v>7</v>
      </c>
    </row>
    <row r="6" spans="2:29"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29" x14ac:dyDescent="0.25">
      <c r="B8" s="145"/>
      <c r="C8" s="145"/>
      <c r="D8" s="145"/>
      <c r="E8" s="145"/>
      <c r="F8" s="145"/>
      <c r="G8" s="145"/>
      <c r="H8" s="145"/>
      <c r="I8" s="88" t="s">
        <v>20</v>
      </c>
      <c r="J8" s="88" t="s">
        <v>21</v>
      </c>
      <c r="K8" s="88" t="s">
        <v>20</v>
      </c>
      <c r="L8" s="88" t="s">
        <v>21</v>
      </c>
      <c r="M8" s="88" t="s">
        <v>20</v>
      </c>
      <c r="N8" s="88" t="s">
        <v>21</v>
      </c>
      <c r="O8" s="88" t="s">
        <v>20</v>
      </c>
      <c r="P8" s="88" t="s">
        <v>21</v>
      </c>
      <c r="Q8" s="89" t="s">
        <v>138</v>
      </c>
      <c r="R8" s="90" t="s">
        <v>23</v>
      </c>
      <c r="S8" s="90" t="s">
        <v>24</v>
      </c>
      <c r="T8" s="88" t="s">
        <v>20</v>
      </c>
      <c r="U8" s="88" t="s">
        <v>21</v>
      </c>
      <c r="V8" s="88" t="s">
        <v>20</v>
      </c>
      <c r="W8" s="88" t="s">
        <v>21</v>
      </c>
      <c r="X8" s="88" t="s">
        <v>20</v>
      </c>
      <c r="Y8" s="88" t="s">
        <v>21</v>
      </c>
      <c r="Z8" s="88" t="s">
        <v>20</v>
      </c>
      <c r="AA8" s="88" t="s">
        <v>21</v>
      </c>
      <c r="AB8" s="145"/>
      <c r="AC8" s="145"/>
    </row>
    <row r="9" spans="2:29" ht="110.25" customHeight="1" x14ac:dyDescent="0.25">
      <c r="B9" s="10">
        <v>1</v>
      </c>
      <c r="C9" s="11" t="s">
        <v>25</v>
      </c>
      <c r="D9" s="30" t="s">
        <v>139</v>
      </c>
      <c r="E9" s="30" t="s">
        <v>140</v>
      </c>
      <c r="F9" s="11" t="s">
        <v>141</v>
      </c>
      <c r="G9" s="10" t="s">
        <v>45</v>
      </c>
      <c r="H9" s="29" t="s">
        <v>142</v>
      </c>
      <c r="I9" s="92">
        <v>200</v>
      </c>
      <c r="J9" s="92">
        <v>150</v>
      </c>
      <c r="K9" s="92">
        <v>500</v>
      </c>
      <c r="L9" s="92">
        <v>500</v>
      </c>
      <c r="M9" s="92">
        <v>600</v>
      </c>
      <c r="N9" s="92">
        <v>262</v>
      </c>
      <c r="O9" s="92">
        <v>550</v>
      </c>
      <c r="P9" s="92"/>
      <c r="Q9" s="115" t="s">
        <v>143</v>
      </c>
      <c r="R9" s="93"/>
      <c r="S9" s="10" t="s">
        <v>31</v>
      </c>
      <c r="T9" s="35">
        <v>1131703080</v>
      </c>
      <c r="U9" s="116">
        <v>1080190203</v>
      </c>
      <c r="V9" s="35">
        <v>1613778703</v>
      </c>
      <c r="W9" s="117">
        <v>1264580058</v>
      </c>
      <c r="X9" s="37">
        <v>1520946464</v>
      </c>
      <c r="Y9" s="118">
        <v>224589208</v>
      </c>
      <c r="Z9" s="37">
        <v>9650000</v>
      </c>
      <c r="AA9" s="118"/>
      <c r="AB9" s="18" t="s">
        <v>144</v>
      </c>
      <c r="AC9" s="93"/>
    </row>
    <row r="10" spans="2:29" ht="195" customHeight="1" x14ac:dyDescent="0.25">
      <c r="B10" s="10">
        <v>2</v>
      </c>
      <c r="C10" s="11" t="s">
        <v>25</v>
      </c>
      <c r="D10" s="30" t="s">
        <v>145</v>
      </c>
      <c r="E10" s="30" t="s">
        <v>146</v>
      </c>
      <c r="F10" s="11" t="s">
        <v>147</v>
      </c>
      <c r="G10" s="10" t="s">
        <v>45</v>
      </c>
      <c r="H10" s="29" t="s">
        <v>148</v>
      </c>
      <c r="I10" s="92">
        <v>1600</v>
      </c>
      <c r="J10" s="92">
        <v>172</v>
      </c>
      <c r="K10" s="92">
        <v>5700</v>
      </c>
      <c r="L10" s="92">
        <v>6819</v>
      </c>
      <c r="M10" s="92">
        <v>5735</v>
      </c>
      <c r="N10" s="92">
        <v>2912</v>
      </c>
      <c r="O10" s="92">
        <v>5750</v>
      </c>
      <c r="P10" s="92"/>
      <c r="Q10" s="100" t="s">
        <v>149</v>
      </c>
      <c r="R10" s="93"/>
      <c r="S10" s="10" t="s">
        <v>31</v>
      </c>
      <c r="T10" s="35">
        <v>84400000</v>
      </c>
      <c r="U10" s="116">
        <v>84400000</v>
      </c>
      <c r="V10" s="35">
        <v>322900000</v>
      </c>
      <c r="W10" s="117">
        <v>312153999</v>
      </c>
      <c r="X10" s="37">
        <v>480000000</v>
      </c>
      <c r="Y10" s="118">
        <v>166580000</v>
      </c>
      <c r="Z10" s="37">
        <v>100000000</v>
      </c>
      <c r="AA10" s="118"/>
      <c r="AB10" s="18" t="s">
        <v>144</v>
      </c>
      <c r="AC10" s="93"/>
    </row>
    <row r="11" spans="2:29" ht="133.5" customHeight="1" x14ac:dyDescent="0.25">
      <c r="B11" s="10">
        <v>3</v>
      </c>
      <c r="C11" s="11" t="s">
        <v>25</v>
      </c>
      <c r="D11" s="30" t="s">
        <v>150</v>
      </c>
      <c r="E11" s="30" t="s">
        <v>151</v>
      </c>
      <c r="F11" s="11" t="s">
        <v>152</v>
      </c>
      <c r="G11" s="10" t="s">
        <v>45</v>
      </c>
      <c r="H11" s="29" t="s">
        <v>153</v>
      </c>
      <c r="I11" s="92">
        <v>958</v>
      </c>
      <c r="J11" s="92">
        <v>596</v>
      </c>
      <c r="K11" s="92">
        <v>40000</v>
      </c>
      <c r="L11" s="92">
        <v>72390</v>
      </c>
      <c r="M11" s="92">
        <v>115362</v>
      </c>
      <c r="N11" s="92">
        <v>39942</v>
      </c>
      <c r="O11" s="92">
        <v>115000</v>
      </c>
      <c r="P11" s="92"/>
      <c r="Q11" s="100" t="s">
        <v>154</v>
      </c>
      <c r="R11" s="93"/>
      <c r="S11" s="10" t="s">
        <v>31</v>
      </c>
      <c r="T11" s="35">
        <v>204814218</v>
      </c>
      <c r="U11" s="116">
        <v>46725000</v>
      </c>
      <c r="V11" s="35">
        <v>261090000</v>
      </c>
      <c r="W11" s="117">
        <v>173285623</v>
      </c>
      <c r="X11" s="37">
        <v>560714445</v>
      </c>
      <c r="Y11" s="118">
        <v>142615000</v>
      </c>
      <c r="Z11" s="37">
        <v>100000000</v>
      </c>
      <c r="AA11" s="118"/>
      <c r="AB11" s="18" t="s">
        <v>144</v>
      </c>
      <c r="AC11" s="93"/>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C9"/>
  <sheetViews>
    <sheetView workbookViewId="0">
      <selection activeCell="H24" sqref="H24"/>
    </sheetView>
  </sheetViews>
  <sheetFormatPr baseColWidth="10" defaultRowHeight="13.8" x14ac:dyDescent="0.25"/>
  <cols>
    <col min="1" max="1" width="1.88671875" style="86" customWidth="1"/>
    <col min="2" max="2" width="5.88671875" style="86" customWidth="1"/>
    <col min="3" max="3" width="28.88671875" style="86" customWidth="1"/>
    <col min="4" max="4" width="21" style="86" customWidth="1"/>
    <col min="5" max="5" width="17.44140625" style="86" customWidth="1"/>
    <col min="6" max="6" width="14.5546875" style="86" customWidth="1"/>
    <col min="7" max="7" width="13.88671875" style="86" bestFit="1" customWidth="1"/>
    <col min="8"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1.33203125" style="86" bestFit="1" customWidth="1"/>
    <col min="18" max="18" width="18.33203125" style="86" bestFit="1" customWidth="1"/>
    <col min="19" max="19" width="11.33203125" style="86" bestFit="1" customWidth="1"/>
    <col min="20" max="27" width="14" style="86" customWidth="1"/>
    <col min="28" max="28" width="24.5546875" style="86" bestFit="1" customWidth="1"/>
    <col min="29" max="29" width="28.44140625" style="86" customWidth="1"/>
    <col min="30" max="16384" width="11.5546875" style="86"/>
  </cols>
  <sheetData>
    <row r="1" spans="2:29" ht="15.6" x14ac:dyDescent="0.25">
      <c r="E1" s="144"/>
      <c r="F1" s="132" t="s">
        <v>0</v>
      </c>
      <c r="G1" s="132"/>
      <c r="H1" s="132"/>
      <c r="I1" s="132"/>
      <c r="J1" s="132"/>
      <c r="K1" s="132"/>
      <c r="L1" s="132"/>
      <c r="M1" s="132"/>
      <c r="N1" s="132"/>
      <c r="O1" s="132"/>
      <c r="P1" s="132"/>
      <c r="Q1" s="132"/>
      <c r="R1" s="132"/>
      <c r="S1" s="132"/>
      <c r="T1" s="1" t="s">
        <v>1</v>
      </c>
      <c r="U1" s="1" t="s">
        <v>2</v>
      </c>
    </row>
    <row r="2" spans="2:29" x14ac:dyDescent="0.25">
      <c r="E2" s="144"/>
      <c r="F2" s="133" t="s">
        <v>3</v>
      </c>
      <c r="G2" s="133"/>
      <c r="H2" s="133"/>
      <c r="I2" s="133"/>
      <c r="J2" s="133"/>
      <c r="K2" s="133"/>
      <c r="L2" s="133"/>
      <c r="M2" s="133"/>
      <c r="N2" s="133"/>
      <c r="O2" s="133"/>
      <c r="P2" s="133"/>
      <c r="Q2" s="133"/>
      <c r="R2" s="133"/>
      <c r="S2" s="133"/>
      <c r="T2" s="2" t="s">
        <v>4</v>
      </c>
      <c r="U2" s="3">
        <v>1</v>
      </c>
    </row>
    <row r="3" spans="2:29" x14ac:dyDescent="0.25">
      <c r="E3" s="144"/>
      <c r="F3" s="133"/>
      <c r="G3" s="133"/>
      <c r="H3" s="133"/>
      <c r="I3" s="133"/>
      <c r="J3" s="133"/>
      <c r="K3" s="133"/>
      <c r="L3" s="133"/>
      <c r="M3" s="133"/>
      <c r="N3" s="133"/>
      <c r="O3" s="133"/>
      <c r="P3" s="133"/>
      <c r="Q3" s="133"/>
      <c r="R3" s="133"/>
      <c r="S3" s="133"/>
      <c r="T3" s="2" t="s">
        <v>5</v>
      </c>
      <c r="U3" s="4">
        <v>44651</v>
      </c>
    </row>
    <row r="4" spans="2:29" x14ac:dyDescent="0.25">
      <c r="E4" s="144"/>
      <c r="F4" s="133"/>
      <c r="G4" s="133"/>
      <c r="H4" s="133"/>
      <c r="I4" s="133"/>
      <c r="J4" s="133"/>
      <c r="K4" s="133"/>
      <c r="L4" s="133"/>
      <c r="M4" s="133"/>
      <c r="N4" s="133"/>
      <c r="O4" s="133"/>
      <c r="P4" s="133"/>
      <c r="Q4" s="133"/>
      <c r="R4" s="133"/>
      <c r="S4" s="133"/>
      <c r="T4" s="2" t="s">
        <v>6</v>
      </c>
      <c r="U4" s="5" t="s">
        <v>7</v>
      </c>
    </row>
    <row r="6" spans="2:29"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29"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row>
    <row r="9" spans="2:29" ht="68.400000000000006" x14ac:dyDescent="0.25">
      <c r="B9" s="10">
        <v>1</v>
      </c>
      <c r="C9" s="11" t="s">
        <v>25</v>
      </c>
      <c r="D9" s="30" t="s">
        <v>132</v>
      </c>
      <c r="E9" s="30" t="s">
        <v>133</v>
      </c>
      <c r="F9" s="11" t="s">
        <v>134</v>
      </c>
      <c r="G9" s="10" t="s">
        <v>29</v>
      </c>
      <c r="H9" s="29" t="s">
        <v>135</v>
      </c>
      <c r="I9" s="92">
        <v>0</v>
      </c>
      <c r="J9" s="92"/>
      <c r="K9" s="92">
        <v>1</v>
      </c>
      <c r="L9" s="92"/>
      <c r="M9" s="92">
        <v>1</v>
      </c>
      <c r="N9" s="92">
        <v>1</v>
      </c>
      <c r="O9" s="92">
        <v>1</v>
      </c>
      <c r="P9" s="92"/>
      <c r="Q9" s="93" t="s">
        <v>136</v>
      </c>
      <c r="R9" s="92" t="s">
        <v>31</v>
      </c>
      <c r="S9" s="93"/>
      <c r="T9" s="94">
        <f>+'[8]PLAN DE ACCION'!P8</f>
        <v>0</v>
      </c>
      <c r="U9" s="94"/>
      <c r="V9" s="94">
        <v>0</v>
      </c>
      <c r="W9" s="94"/>
      <c r="X9" s="94">
        <v>0</v>
      </c>
      <c r="Y9" s="94"/>
      <c r="Z9" s="94">
        <v>0</v>
      </c>
      <c r="AA9" s="94"/>
      <c r="AB9" s="34" t="s">
        <v>137</v>
      </c>
      <c r="AC9" s="93"/>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20"/>
  <sheetViews>
    <sheetView topLeftCell="M1" zoomScale="80" zoomScaleNormal="80" workbookViewId="0">
      <pane ySplit="8" topLeftCell="A9" activePane="bottomLeft" state="frozen"/>
      <selection pane="bottomLeft" activeCell="M1"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26" style="86" customWidth="1"/>
    <col min="5" max="5" width="26.109375" style="86" customWidth="1"/>
    <col min="6" max="6" width="17.33203125" style="86" customWidth="1"/>
    <col min="7"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2.109375" style="86" bestFit="1" customWidth="1"/>
    <col min="18" max="18" width="19.33203125" style="86" bestFit="1" customWidth="1"/>
    <col min="19" max="19" width="12.109375" style="86" bestFit="1" customWidth="1"/>
    <col min="20" max="20" width="15" style="86" bestFit="1" customWidth="1"/>
    <col min="21" max="21" width="14" style="86" customWidth="1"/>
    <col min="22" max="24" width="15" style="86" bestFit="1" customWidth="1"/>
    <col min="25" max="25" width="15.5546875" style="86" customWidth="1"/>
    <col min="26" max="26" width="15" style="86" bestFit="1" customWidth="1"/>
    <col min="27" max="27" width="14" style="86" customWidth="1"/>
    <col min="28" max="28" width="27.88671875" style="86" customWidth="1"/>
    <col min="29" max="29" width="70.44140625" style="86" customWidth="1"/>
    <col min="30" max="16384" width="11.5546875" style="86"/>
  </cols>
  <sheetData>
    <row r="1" spans="2:30" ht="19.95" customHeight="1" x14ac:dyDescent="0.25">
      <c r="E1" s="144"/>
      <c r="F1" s="132" t="s">
        <v>0</v>
      </c>
      <c r="G1" s="132"/>
      <c r="H1" s="132"/>
      <c r="I1" s="132"/>
      <c r="J1" s="132"/>
      <c r="K1" s="132"/>
      <c r="L1" s="132"/>
      <c r="M1" s="132"/>
      <c r="N1" s="132"/>
      <c r="O1" s="132"/>
      <c r="P1" s="132"/>
      <c r="Q1" s="132"/>
      <c r="R1" s="132"/>
      <c r="S1" s="132"/>
      <c r="T1" s="1" t="s">
        <v>1</v>
      </c>
      <c r="U1" s="1" t="s">
        <v>2</v>
      </c>
    </row>
    <row r="2" spans="2:30" ht="19.95" customHeight="1" x14ac:dyDescent="0.25">
      <c r="E2" s="144"/>
      <c r="F2" s="133" t="s">
        <v>3</v>
      </c>
      <c r="G2" s="133"/>
      <c r="H2" s="133"/>
      <c r="I2" s="133"/>
      <c r="J2" s="133"/>
      <c r="K2" s="133"/>
      <c r="L2" s="133"/>
      <c r="M2" s="133"/>
      <c r="N2" s="133"/>
      <c r="O2" s="133"/>
      <c r="P2" s="133"/>
      <c r="Q2" s="133"/>
      <c r="R2" s="133"/>
      <c r="S2" s="133"/>
      <c r="T2" s="2" t="s">
        <v>4</v>
      </c>
      <c r="U2" s="3">
        <v>1</v>
      </c>
    </row>
    <row r="3" spans="2:30" ht="19.95" customHeight="1" x14ac:dyDescent="0.25">
      <c r="E3" s="144"/>
      <c r="F3" s="133"/>
      <c r="G3" s="133"/>
      <c r="H3" s="133"/>
      <c r="I3" s="133"/>
      <c r="J3" s="133"/>
      <c r="K3" s="133"/>
      <c r="L3" s="133"/>
      <c r="M3" s="133"/>
      <c r="N3" s="133"/>
      <c r="O3" s="133"/>
      <c r="P3" s="133"/>
      <c r="Q3" s="133"/>
      <c r="R3" s="133"/>
      <c r="S3" s="133"/>
      <c r="T3" s="2" t="s">
        <v>5</v>
      </c>
      <c r="U3" s="4">
        <v>44651</v>
      </c>
    </row>
    <row r="4" spans="2:30" ht="19.95" customHeight="1" x14ac:dyDescent="0.25">
      <c r="E4" s="144"/>
      <c r="F4" s="133"/>
      <c r="G4" s="133"/>
      <c r="H4" s="133"/>
      <c r="I4" s="133"/>
      <c r="J4" s="133"/>
      <c r="K4" s="133"/>
      <c r="L4" s="133"/>
      <c r="M4" s="133"/>
      <c r="N4" s="133"/>
      <c r="O4" s="133"/>
      <c r="P4" s="133"/>
      <c r="Q4" s="133"/>
      <c r="R4" s="133"/>
      <c r="S4" s="133"/>
      <c r="T4" s="2" t="s">
        <v>6</v>
      </c>
      <c r="U4" s="5" t="s">
        <v>7</v>
      </c>
    </row>
    <row r="6" spans="2:30"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30"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30"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row>
    <row r="9" spans="2:30" ht="234.6" x14ac:dyDescent="0.25">
      <c r="B9" s="10">
        <v>1</v>
      </c>
      <c r="C9" s="85" t="s">
        <v>25</v>
      </c>
      <c r="D9" s="85" t="s">
        <v>65</v>
      </c>
      <c r="E9" s="85" t="s">
        <v>66</v>
      </c>
      <c r="F9" s="85" t="s">
        <v>67</v>
      </c>
      <c r="G9" s="10" t="s">
        <v>29</v>
      </c>
      <c r="H9" s="85" t="s">
        <v>68</v>
      </c>
      <c r="I9" s="92">
        <v>4</v>
      </c>
      <c r="J9" s="92">
        <v>4</v>
      </c>
      <c r="K9" s="92">
        <f>+'[4]PLAN DE ACCION'!J8</f>
        <v>4</v>
      </c>
      <c r="L9" s="92">
        <v>4</v>
      </c>
      <c r="M9" s="92">
        <f>+'[4]PLAN DE ACCION'!K8</f>
        <v>4</v>
      </c>
      <c r="N9" s="92">
        <v>1</v>
      </c>
      <c r="O9" s="92">
        <f>+'[4]PLAN DE ACCION'!L8</f>
        <v>4</v>
      </c>
      <c r="P9" s="93"/>
      <c r="Q9" s="23"/>
      <c r="R9" s="10" t="s">
        <v>31</v>
      </c>
      <c r="S9" s="23"/>
      <c r="T9" s="94">
        <f>+'[4]PLAN DE ACCION'!P8</f>
        <v>122870000</v>
      </c>
      <c r="U9" s="94">
        <v>103078334</v>
      </c>
      <c r="V9" s="94">
        <f>+'[4]PLAN DE ACCION'!Q8</f>
        <v>126556100</v>
      </c>
      <c r="W9" s="94">
        <f>82372167+39240000</f>
        <v>121612167</v>
      </c>
      <c r="X9" s="94">
        <f>+'[4]PLAN DE ACCION'!R8</f>
        <v>130352783</v>
      </c>
      <c r="Y9" s="94">
        <v>42540000</v>
      </c>
      <c r="Z9" s="119">
        <f>+'[4]PLAN DE ACCION'!S8</f>
        <v>134263366.49000001</v>
      </c>
      <c r="AA9" s="120"/>
      <c r="AB9" s="85" t="s">
        <v>69</v>
      </c>
      <c r="AC9" s="121" t="s">
        <v>70</v>
      </c>
      <c r="AD9" s="122"/>
    </row>
    <row r="10" spans="2:30" ht="175.95" customHeight="1" x14ac:dyDescent="0.25">
      <c r="B10" s="10">
        <v>2</v>
      </c>
      <c r="C10" s="85" t="s">
        <v>25</v>
      </c>
      <c r="D10" s="85" t="s">
        <v>71</v>
      </c>
      <c r="E10" s="85" t="s">
        <v>72</v>
      </c>
      <c r="F10" s="85" t="s">
        <v>73</v>
      </c>
      <c r="G10" s="10" t="s">
        <v>29</v>
      </c>
      <c r="H10" s="85" t="s">
        <v>74</v>
      </c>
      <c r="I10" s="92">
        <v>4</v>
      </c>
      <c r="J10" s="92">
        <v>4</v>
      </c>
      <c r="K10" s="92">
        <v>4</v>
      </c>
      <c r="L10" s="92">
        <v>4</v>
      </c>
      <c r="M10" s="92">
        <v>4</v>
      </c>
      <c r="N10" s="92">
        <v>1</v>
      </c>
      <c r="O10" s="92">
        <v>4</v>
      </c>
      <c r="P10" s="93"/>
      <c r="Q10" s="23"/>
      <c r="R10" s="23"/>
      <c r="S10" s="10" t="s">
        <v>31</v>
      </c>
      <c r="T10" s="97">
        <v>2000000</v>
      </c>
      <c r="U10" s="97">
        <v>2000000</v>
      </c>
      <c r="V10" s="97">
        <v>5500000</v>
      </c>
      <c r="W10" s="97">
        <v>5500000</v>
      </c>
      <c r="X10" s="97">
        <v>2700000</v>
      </c>
      <c r="Y10" s="97">
        <v>2600000</v>
      </c>
      <c r="Z10" s="97">
        <v>1000000</v>
      </c>
      <c r="AA10" s="120"/>
      <c r="AB10" s="85" t="s">
        <v>69</v>
      </c>
      <c r="AC10" s="121" t="s">
        <v>75</v>
      </c>
      <c r="AD10" s="122"/>
    </row>
    <row r="11" spans="2:30" ht="211.2" customHeight="1" x14ac:dyDescent="0.25">
      <c r="B11" s="10">
        <v>3</v>
      </c>
      <c r="C11" s="85" t="s">
        <v>25</v>
      </c>
      <c r="D11" s="85" t="s">
        <v>76</v>
      </c>
      <c r="E11" s="85" t="s">
        <v>77</v>
      </c>
      <c r="F11" s="11" t="s">
        <v>78</v>
      </c>
      <c r="G11" s="10" t="s">
        <v>29</v>
      </c>
      <c r="H11" s="85" t="s">
        <v>79</v>
      </c>
      <c r="I11" s="92">
        <v>0</v>
      </c>
      <c r="J11" s="92">
        <v>0</v>
      </c>
      <c r="K11" s="92">
        <v>1</v>
      </c>
      <c r="L11" s="92">
        <v>1</v>
      </c>
      <c r="M11" s="92">
        <v>1</v>
      </c>
      <c r="N11" s="102">
        <v>0</v>
      </c>
      <c r="O11" s="92">
        <v>1</v>
      </c>
      <c r="P11" s="93"/>
      <c r="Q11" s="23"/>
      <c r="R11" s="23"/>
      <c r="S11" s="10" t="s">
        <v>31</v>
      </c>
      <c r="T11" s="97">
        <v>1500000</v>
      </c>
      <c r="U11" s="97">
        <v>1500000</v>
      </c>
      <c r="V11" s="97">
        <v>4400000</v>
      </c>
      <c r="W11" s="97">
        <v>4400000</v>
      </c>
      <c r="X11" s="97">
        <v>1500000</v>
      </c>
      <c r="Y11" s="97">
        <v>600000</v>
      </c>
      <c r="Z11" s="98">
        <v>1000000</v>
      </c>
      <c r="AA11" s="120"/>
      <c r="AB11" s="85" t="s">
        <v>80</v>
      </c>
      <c r="AC11" s="121" t="s">
        <v>81</v>
      </c>
      <c r="AD11" s="123"/>
    </row>
    <row r="12" spans="2:30" ht="138" x14ac:dyDescent="0.25">
      <c r="B12" s="10">
        <v>4</v>
      </c>
      <c r="C12" s="85" t="s">
        <v>25</v>
      </c>
      <c r="D12" s="85" t="s">
        <v>82</v>
      </c>
      <c r="E12" s="85" t="s">
        <v>83</v>
      </c>
      <c r="F12" s="85" t="s">
        <v>84</v>
      </c>
      <c r="G12" s="10" t="s">
        <v>29</v>
      </c>
      <c r="H12" s="85" t="s">
        <v>85</v>
      </c>
      <c r="I12" s="92">
        <v>2</v>
      </c>
      <c r="J12" s="92">
        <v>2</v>
      </c>
      <c r="K12" s="92">
        <v>2</v>
      </c>
      <c r="L12" s="92">
        <v>2</v>
      </c>
      <c r="M12" s="92">
        <v>2</v>
      </c>
      <c r="N12" s="92">
        <v>0</v>
      </c>
      <c r="O12" s="92">
        <v>2</v>
      </c>
      <c r="P12" s="93"/>
      <c r="Q12" s="10" t="s">
        <v>31</v>
      </c>
      <c r="R12" s="10"/>
      <c r="S12" s="23"/>
      <c r="T12" s="94">
        <f>+'[4]PLAN DE ACCION'!P11</f>
        <v>0</v>
      </c>
      <c r="U12" s="94">
        <v>0</v>
      </c>
      <c r="V12" s="94">
        <f>+'[4]PLAN DE ACCION'!Q11</f>
        <v>0</v>
      </c>
      <c r="W12" s="94">
        <v>0</v>
      </c>
      <c r="X12" s="94">
        <f>+'[4]PLAN DE ACCION'!R11</f>
        <v>0</v>
      </c>
      <c r="Y12" s="94">
        <v>0</v>
      </c>
      <c r="Z12" s="94">
        <f>+'[4]PLAN DE ACCION'!S11</f>
        <v>0</v>
      </c>
      <c r="AA12" s="94"/>
      <c r="AB12" s="85" t="s">
        <v>86</v>
      </c>
      <c r="AC12" s="121" t="s">
        <v>87</v>
      </c>
    </row>
    <row r="13" spans="2:30" ht="181.95" customHeight="1" x14ac:dyDescent="0.25">
      <c r="B13" s="10">
        <v>5</v>
      </c>
      <c r="C13" s="85" t="s">
        <v>25</v>
      </c>
      <c r="D13" s="85" t="s">
        <v>88</v>
      </c>
      <c r="E13" s="85" t="s">
        <v>89</v>
      </c>
      <c r="F13" s="85" t="s">
        <v>90</v>
      </c>
      <c r="G13" s="10" t="s">
        <v>29</v>
      </c>
      <c r="H13" s="85" t="s">
        <v>91</v>
      </c>
      <c r="I13" s="92">
        <v>1</v>
      </c>
      <c r="J13" s="92">
        <v>1</v>
      </c>
      <c r="K13" s="92">
        <v>1</v>
      </c>
      <c r="L13" s="92">
        <v>1</v>
      </c>
      <c r="M13" s="92">
        <v>1</v>
      </c>
      <c r="N13" s="92">
        <v>0</v>
      </c>
      <c r="O13" s="92">
        <v>1</v>
      </c>
      <c r="P13" s="92"/>
      <c r="Q13" s="23"/>
      <c r="R13" s="10" t="s">
        <v>31</v>
      </c>
      <c r="S13" s="23"/>
      <c r="T13" s="94">
        <v>0</v>
      </c>
      <c r="U13" s="94">
        <v>0</v>
      </c>
      <c r="V13" s="94">
        <v>0</v>
      </c>
      <c r="W13" s="94">
        <v>0</v>
      </c>
      <c r="X13" s="94">
        <v>0</v>
      </c>
      <c r="Y13" s="94">
        <v>0</v>
      </c>
      <c r="Z13" s="119">
        <v>0</v>
      </c>
      <c r="AA13" s="93"/>
      <c r="AB13" s="85" t="s">
        <v>92</v>
      </c>
      <c r="AC13" s="121" t="s">
        <v>93</v>
      </c>
      <c r="AD13" s="122"/>
    </row>
    <row r="14" spans="2:30" ht="182.4" customHeight="1" x14ac:dyDescent="0.25">
      <c r="B14" s="10">
        <v>6</v>
      </c>
      <c r="C14" s="85" t="s">
        <v>25</v>
      </c>
      <c r="D14" s="85" t="s">
        <v>94</v>
      </c>
      <c r="E14" s="85" t="s">
        <v>95</v>
      </c>
      <c r="F14" s="85" t="s">
        <v>96</v>
      </c>
      <c r="G14" s="10" t="s">
        <v>29</v>
      </c>
      <c r="H14" s="85" t="s">
        <v>97</v>
      </c>
      <c r="I14" s="92">
        <v>12</v>
      </c>
      <c r="J14" s="92">
        <v>12</v>
      </c>
      <c r="K14" s="92">
        <v>12</v>
      </c>
      <c r="L14" s="92">
        <v>12</v>
      </c>
      <c r="M14" s="92">
        <v>12</v>
      </c>
      <c r="N14" s="92">
        <v>0</v>
      </c>
      <c r="O14" s="92">
        <v>12</v>
      </c>
      <c r="P14" s="93"/>
      <c r="Q14" s="10" t="s">
        <v>31</v>
      </c>
      <c r="R14" s="10" t="s">
        <v>31</v>
      </c>
      <c r="S14" s="23"/>
      <c r="T14" s="97">
        <v>1500000</v>
      </c>
      <c r="U14" s="97">
        <v>1500000</v>
      </c>
      <c r="V14" s="97">
        <f>4400000+14925000</f>
        <v>19325000</v>
      </c>
      <c r="W14" s="97">
        <f>+V14</f>
        <v>19325000</v>
      </c>
      <c r="X14" s="97">
        <v>36000000</v>
      </c>
      <c r="Y14" s="97">
        <f>+(11540000/4*3)+900000</f>
        <v>9555000</v>
      </c>
      <c r="Z14" s="98">
        <f>+'[4]PLAN DE ACCION'!S13</f>
        <v>37131500</v>
      </c>
      <c r="AA14" s="120"/>
      <c r="AB14" s="85" t="s">
        <v>98</v>
      </c>
      <c r="AC14" s="121" t="s">
        <v>99</v>
      </c>
      <c r="AD14" s="122"/>
    </row>
    <row r="15" spans="2:30" ht="102.6" x14ac:dyDescent="0.25">
      <c r="B15" s="10">
        <v>7</v>
      </c>
      <c r="C15" s="29" t="s">
        <v>25</v>
      </c>
      <c r="D15" s="30" t="s">
        <v>100</v>
      </c>
      <c r="E15" s="30" t="s">
        <v>101</v>
      </c>
      <c r="F15" s="29" t="s">
        <v>102</v>
      </c>
      <c r="G15" s="31" t="s">
        <v>29</v>
      </c>
      <c r="H15" s="29" t="s">
        <v>103</v>
      </c>
      <c r="I15" s="102">
        <v>1</v>
      </c>
      <c r="J15" s="102">
        <v>1</v>
      </c>
      <c r="K15" s="102">
        <v>1</v>
      </c>
      <c r="L15" s="124">
        <v>1</v>
      </c>
      <c r="M15" s="102">
        <v>1</v>
      </c>
      <c r="N15" s="102">
        <v>0.3</v>
      </c>
      <c r="O15" s="102">
        <v>1</v>
      </c>
      <c r="P15" s="120"/>
      <c r="Q15" s="10"/>
      <c r="R15" s="10" t="s">
        <v>31</v>
      </c>
      <c r="S15" s="10"/>
      <c r="T15" s="97">
        <v>89774933</v>
      </c>
      <c r="U15" s="97">
        <v>89774933</v>
      </c>
      <c r="V15" s="97">
        <v>122210136</v>
      </c>
      <c r="W15" s="97">
        <v>122210136</v>
      </c>
      <c r="X15" s="97">
        <v>126000000</v>
      </c>
      <c r="Y15" s="97">
        <v>27136000</v>
      </c>
      <c r="Z15" s="98">
        <v>129780000</v>
      </c>
      <c r="AA15" s="120"/>
      <c r="AB15" s="24" t="s">
        <v>104</v>
      </c>
      <c r="AC15" s="125" t="s">
        <v>105</v>
      </c>
    </row>
    <row r="16" spans="2:30" ht="102.6" x14ac:dyDescent="0.25">
      <c r="B16" s="10">
        <v>8</v>
      </c>
      <c r="C16" s="29" t="s">
        <v>25</v>
      </c>
      <c r="D16" s="30" t="s">
        <v>106</v>
      </c>
      <c r="E16" s="30" t="s">
        <v>107</v>
      </c>
      <c r="F16" s="29" t="s">
        <v>108</v>
      </c>
      <c r="G16" s="31" t="s">
        <v>29</v>
      </c>
      <c r="H16" s="29" t="s">
        <v>109</v>
      </c>
      <c r="I16" s="102">
        <v>1</v>
      </c>
      <c r="J16" s="102">
        <v>1</v>
      </c>
      <c r="K16" s="102">
        <v>1</v>
      </c>
      <c r="L16" s="124">
        <v>1</v>
      </c>
      <c r="M16" s="102">
        <v>1</v>
      </c>
      <c r="N16" s="102">
        <v>0.3</v>
      </c>
      <c r="O16" s="102">
        <v>1</v>
      </c>
      <c r="P16" s="120"/>
      <c r="Q16" s="23"/>
      <c r="R16" s="10" t="s">
        <v>31</v>
      </c>
      <c r="S16" s="10"/>
      <c r="T16" s="97">
        <v>34716667</v>
      </c>
      <c r="U16" s="97">
        <v>34716667</v>
      </c>
      <c r="V16" s="97">
        <v>117900000</v>
      </c>
      <c r="W16" s="97">
        <v>117900000</v>
      </c>
      <c r="X16" s="97">
        <v>194250000</v>
      </c>
      <c r="Y16" s="97">
        <v>147900000</v>
      </c>
      <c r="Z16" s="98">
        <v>200077500</v>
      </c>
      <c r="AA16" s="120"/>
      <c r="AB16" s="24" t="s">
        <v>104</v>
      </c>
      <c r="AC16" s="125" t="s">
        <v>105</v>
      </c>
    </row>
    <row r="17" spans="2:29" s="101" customFormat="1" ht="125.4" x14ac:dyDescent="0.25">
      <c r="B17" s="10">
        <v>9</v>
      </c>
      <c r="C17" s="11" t="s">
        <v>25</v>
      </c>
      <c r="D17" s="33" t="s">
        <v>110</v>
      </c>
      <c r="E17" s="30" t="s">
        <v>111</v>
      </c>
      <c r="F17" s="11" t="s">
        <v>112</v>
      </c>
      <c r="G17" s="10" t="s">
        <v>29</v>
      </c>
      <c r="H17" s="11" t="s">
        <v>113</v>
      </c>
      <c r="I17" s="102">
        <v>12</v>
      </c>
      <c r="J17" s="102">
        <v>12</v>
      </c>
      <c r="K17" s="102">
        <v>12</v>
      </c>
      <c r="L17" s="124">
        <v>12</v>
      </c>
      <c r="M17" s="102">
        <v>12</v>
      </c>
      <c r="N17" s="102">
        <v>4</v>
      </c>
      <c r="O17" s="102">
        <v>12</v>
      </c>
      <c r="P17" s="120"/>
      <c r="Q17" s="23"/>
      <c r="R17" s="10" t="s">
        <v>31</v>
      </c>
      <c r="S17" s="10"/>
      <c r="T17" s="97">
        <v>0</v>
      </c>
      <c r="U17" s="120"/>
      <c r="V17" s="97">
        <v>0</v>
      </c>
      <c r="W17" s="120"/>
      <c r="X17" s="97">
        <v>0</v>
      </c>
      <c r="Y17" s="120"/>
      <c r="Z17" s="98">
        <v>0</v>
      </c>
      <c r="AA17" s="120"/>
      <c r="AB17" s="24" t="s">
        <v>104</v>
      </c>
      <c r="AC17" s="125" t="s">
        <v>114</v>
      </c>
    </row>
    <row r="18" spans="2:29" ht="145.94999999999999" customHeight="1" x14ac:dyDescent="0.25">
      <c r="B18" s="10">
        <v>10</v>
      </c>
      <c r="C18" s="85" t="s">
        <v>115</v>
      </c>
      <c r="D18" s="85" t="s">
        <v>116</v>
      </c>
      <c r="E18" s="85" t="s">
        <v>117</v>
      </c>
      <c r="F18" s="11" t="s">
        <v>118</v>
      </c>
      <c r="G18" s="10" t="s">
        <v>29</v>
      </c>
      <c r="H18" s="85" t="s">
        <v>119</v>
      </c>
      <c r="I18" s="92">
        <v>17</v>
      </c>
      <c r="J18" s="92">
        <v>17</v>
      </c>
      <c r="K18" s="92">
        <v>17</v>
      </c>
      <c r="L18" s="92">
        <v>17</v>
      </c>
      <c r="M18" s="92">
        <v>17</v>
      </c>
      <c r="N18" s="102">
        <v>2</v>
      </c>
      <c r="O18" s="92">
        <v>17</v>
      </c>
      <c r="P18" s="93"/>
      <c r="Q18" s="23"/>
      <c r="R18" s="10" t="s">
        <v>31</v>
      </c>
      <c r="S18" s="10"/>
      <c r="T18" s="97">
        <v>1500000</v>
      </c>
      <c r="U18" s="97">
        <v>1500000</v>
      </c>
      <c r="V18" s="97">
        <f>4400000+14925000</f>
        <v>19325000</v>
      </c>
      <c r="W18" s="97">
        <f>+V18</f>
        <v>19325000</v>
      </c>
      <c r="X18" s="97">
        <v>36000000</v>
      </c>
      <c r="Y18" s="97">
        <v>9555000</v>
      </c>
      <c r="Z18" s="98">
        <v>37131500</v>
      </c>
      <c r="AA18" s="120"/>
      <c r="AB18" s="85" t="s">
        <v>86</v>
      </c>
      <c r="AC18" s="121" t="s">
        <v>120</v>
      </c>
    </row>
    <row r="19" spans="2:29" ht="110.4" x14ac:dyDescent="0.25">
      <c r="B19" s="10">
        <v>11</v>
      </c>
      <c r="C19" s="85" t="s">
        <v>115</v>
      </c>
      <c r="D19" s="85" t="s">
        <v>121</v>
      </c>
      <c r="E19" s="85" t="s">
        <v>122</v>
      </c>
      <c r="F19" s="85" t="s">
        <v>123</v>
      </c>
      <c r="G19" s="10" t="s">
        <v>29</v>
      </c>
      <c r="H19" s="85" t="s">
        <v>124</v>
      </c>
      <c r="I19" s="92">
        <f>+'[4]PLAN DE ACCION'!I17</f>
        <v>0</v>
      </c>
      <c r="J19" s="92">
        <v>0</v>
      </c>
      <c r="K19" s="92">
        <f>+'[4]PLAN DE ACCION'!J17</f>
        <v>1</v>
      </c>
      <c r="L19" s="92">
        <v>1</v>
      </c>
      <c r="M19" s="92">
        <f>+'[4]PLAN DE ACCION'!K17</f>
        <v>1</v>
      </c>
      <c r="N19" s="92">
        <v>0</v>
      </c>
      <c r="O19" s="92">
        <f>+'[4]PLAN DE ACCION'!L17</f>
        <v>1</v>
      </c>
      <c r="P19" s="93"/>
      <c r="Q19" s="23"/>
      <c r="R19" s="23"/>
      <c r="S19" s="10" t="s">
        <v>31</v>
      </c>
      <c r="T19" s="94">
        <f>+'[4]PLAN DE ACCION'!P17</f>
        <v>1500000</v>
      </c>
      <c r="U19" s="94">
        <v>1500000</v>
      </c>
      <c r="V19" s="94">
        <f>+'[4]PLAN DE ACCION'!Q17</f>
        <v>2200000</v>
      </c>
      <c r="W19" s="94">
        <v>2200000</v>
      </c>
      <c r="X19" s="94">
        <f>+'[4]PLAN DE ACCION'!R17</f>
        <v>400000</v>
      </c>
      <c r="Y19" s="94">
        <v>400000</v>
      </c>
      <c r="Z19" s="94">
        <f>+'[4]PLAN DE ACCION'!S17</f>
        <v>1000000</v>
      </c>
      <c r="AA19" s="94"/>
      <c r="AB19" s="85" t="s">
        <v>86</v>
      </c>
      <c r="AC19" s="121" t="s">
        <v>125</v>
      </c>
    </row>
    <row r="20" spans="2:29" ht="111" customHeight="1" x14ac:dyDescent="0.25">
      <c r="B20" s="10">
        <v>12</v>
      </c>
      <c r="C20" s="85" t="s">
        <v>115</v>
      </c>
      <c r="D20" s="18" t="s">
        <v>126</v>
      </c>
      <c r="E20" s="18" t="s">
        <v>127</v>
      </c>
      <c r="F20" s="18" t="s">
        <v>128</v>
      </c>
      <c r="G20" s="10" t="s">
        <v>29</v>
      </c>
      <c r="H20" s="85" t="s">
        <v>129</v>
      </c>
      <c r="I20" s="92">
        <v>0</v>
      </c>
      <c r="J20" s="92">
        <v>0</v>
      </c>
      <c r="K20" s="92">
        <v>1</v>
      </c>
      <c r="L20" s="92">
        <v>1</v>
      </c>
      <c r="M20" s="92">
        <v>1</v>
      </c>
      <c r="N20" s="92">
        <v>1</v>
      </c>
      <c r="O20" s="92">
        <v>1</v>
      </c>
      <c r="P20" s="92"/>
      <c r="Q20" s="23"/>
      <c r="R20" s="23"/>
      <c r="S20" s="10" t="s">
        <v>31</v>
      </c>
      <c r="T20" s="97">
        <v>2000000</v>
      </c>
      <c r="U20" s="97">
        <v>1900000</v>
      </c>
      <c r="V20" s="97">
        <v>4400000</v>
      </c>
      <c r="W20" s="97">
        <v>4400000</v>
      </c>
      <c r="X20" s="97">
        <v>1200000</v>
      </c>
      <c r="Y20" s="97">
        <v>1000000</v>
      </c>
      <c r="Z20" s="97">
        <v>1000000</v>
      </c>
      <c r="AA20" s="97"/>
      <c r="AB20" s="18" t="s">
        <v>130</v>
      </c>
      <c r="AC20" s="121" t="s">
        <v>131</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D10"/>
  <sheetViews>
    <sheetView topLeftCell="H1" zoomScale="80" zoomScaleNormal="80" workbookViewId="0">
      <selection activeCell="H6"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44.109375" style="86" customWidth="1"/>
    <col min="5" max="5" width="46" style="86" customWidth="1"/>
    <col min="6" max="6" width="17" style="86" customWidth="1"/>
    <col min="7"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2.109375" style="86" bestFit="1" customWidth="1"/>
    <col min="18" max="18" width="18.6640625" style="86" customWidth="1"/>
    <col min="19" max="19" width="12.109375" style="86" bestFit="1" customWidth="1"/>
    <col min="20" max="27" width="14" style="86" customWidth="1"/>
    <col min="28" max="28" width="27.88671875" style="86" customWidth="1"/>
    <col min="29" max="29" width="28.44140625" style="86" customWidth="1"/>
    <col min="30" max="30" width="21.109375" style="86" customWidth="1"/>
    <col min="31" max="16384" width="11.5546875" style="86"/>
  </cols>
  <sheetData>
    <row r="1" spans="2:30" ht="19.95" customHeight="1" x14ac:dyDescent="0.25">
      <c r="E1" s="144"/>
      <c r="F1" s="132" t="s">
        <v>0</v>
      </c>
      <c r="G1" s="132"/>
      <c r="H1" s="132"/>
      <c r="I1" s="132"/>
      <c r="J1" s="132"/>
      <c r="K1" s="132"/>
      <c r="L1" s="132"/>
      <c r="M1" s="132"/>
      <c r="N1" s="132"/>
      <c r="O1" s="132"/>
      <c r="P1" s="132"/>
      <c r="Q1" s="132"/>
      <c r="R1" s="132"/>
      <c r="S1" s="132"/>
      <c r="T1" s="1" t="s">
        <v>1</v>
      </c>
      <c r="U1" s="1" t="s">
        <v>2</v>
      </c>
    </row>
    <row r="2" spans="2:30" ht="19.95" customHeight="1" x14ac:dyDescent="0.25">
      <c r="E2" s="144"/>
      <c r="F2" s="133" t="s">
        <v>3</v>
      </c>
      <c r="G2" s="133"/>
      <c r="H2" s="133"/>
      <c r="I2" s="133"/>
      <c r="J2" s="133"/>
      <c r="K2" s="133"/>
      <c r="L2" s="133"/>
      <c r="M2" s="133"/>
      <c r="N2" s="133"/>
      <c r="O2" s="133"/>
      <c r="P2" s="133"/>
      <c r="Q2" s="133"/>
      <c r="R2" s="133"/>
      <c r="S2" s="133"/>
      <c r="T2" s="2" t="s">
        <v>4</v>
      </c>
      <c r="U2" s="3">
        <v>1</v>
      </c>
    </row>
    <row r="3" spans="2:30" ht="19.95" customHeight="1" x14ac:dyDescent="0.25">
      <c r="E3" s="144"/>
      <c r="F3" s="133"/>
      <c r="G3" s="133"/>
      <c r="H3" s="133"/>
      <c r="I3" s="133"/>
      <c r="J3" s="133"/>
      <c r="K3" s="133"/>
      <c r="L3" s="133"/>
      <c r="M3" s="133"/>
      <c r="N3" s="133"/>
      <c r="O3" s="133"/>
      <c r="P3" s="133"/>
      <c r="Q3" s="133"/>
      <c r="R3" s="133"/>
      <c r="S3" s="133"/>
      <c r="T3" s="2" t="s">
        <v>5</v>
      </c>
      <c r="U3" s="4">
        <v>44651</v>
      </c>
    </row>
    <row r="4" spans="2:30" ht="19.95" customHeight="1" x14ac:dyDescent="0.25">
      <c r="E4" s="144"/>
      <c r="F4" s="133"/>
      <c r="G4" s="133"/>
      <c r="H4" s="133"/>
      <c r="I4" s="133"/>
      <c r="J4" s="133"/>
      <c r="K4" s="133"/>
      <c r="L4" s="133"/>
      <c r="M4" s="133"/>
      <c r="N4" s="133"/>
      <c r="O4" s="133"/>
      <c r="P4" s="133"/>
      <c r="Q4" s="133"/>
      <c r="R4" s="133"/>
      <c r="S4" s="133"/>
      <c r="T4" s="2" t="s">
        <v>6</v>
      </c>
      <c r="U4" s="5" t="s">
        <v>7</v>
      </c>
    </row>
    <row r="6" spans="2:30"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30"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30"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row>
    <row r="9" spans="2:30" ht="358.8" x14ac:dyDescent="0.25">
      <c r="B9" s="10">
        <v>1</v>
      </c>
      <c r="C9" s="11" t="s">
        <v>25</v>
      </c>
      <c r="D9" s="11" t="s">
        <v>53</v>
      </c>
      <c r="E9" s="11" t="s">
        <v>54</v>
      </c>
      <c r="F9" s="11" t="s">
        <v>55</v>
      </c>
      <c r="G9" s="21" t="s">
        <v>29</v>
      </c>
      <c r="H9" s="11" t="s">
        <v>55</v>
      </c>
      <c r="I9" s="92">
        <f>+'[9]PLAN DE ACCION'!I8</f>
        <v>0</v>
      </c>
      <c r="J9" s="93"/>
      <c r="K9" s="92">
        <f>+'[9]PLAN DE ACCION'!J8</f>
        <v>1</v>
      </c>
      <c r="L9" s="92">
        <v>0.7</v>
      </c>
      <c r="M9" s="92">
        <f>+'[9]PLAN DE ACCION'!K8</f>
        <v>1</v>
      </c>
      <c r="N9" s="126">
        <v>0.8</v>
      </c>
      <c r="O9" s="92">
        <f>+'[9]PLAN DE ACCION'!L8</f>
        <v>1</v>
      </c>
      <c r="P9" s="93"/>
      <c r="Q9" s="23"/>
      <c r="R9" s="10" t="s">
        <v>31</v>
      </c>
      <c r="S9" s="23"/>
      <c r="T9" s="94">
        <f>+'[9]PLAN DE ACCION'!P8</f>
        <v>0</v>
      </c>
      <c r="U9" s="126">
        <v>0</v>
      </c>
      <c r="V9" s="94">
        <f>+'[9]PLAN DE ACCION'!Q8</f>
        <v>0</v>
      </c>
      <c r="W9" s="126">
        <v>0</v>
      </c>
      <c r="X9" s="94">
        <f>+'[9]PLAN DE ACCION'!R8</f>
        <v>0</v>
      </c>
      <c r="Y9" s="127">
        <v>0</v>
      </c>
      <c r="Z9" s="94">
        <f>+'[9]PLAN DE ACCION'!S8</f>
        <v>0</v>
      </c>
      <c r="AA9" s="93"/>
      <c r="AB9" s="24" t="s">
        <v>56</v>
      </c>
      <c r="AC9" s="100" t="s">
        <v>57</v>
      </c>
      <c r="AD9" s="128" t="s">
        <v>58</v>
      </c>
    </row>
    <row r="10" spans="2:30" ht="162" customHeight="1" x14ac:dyDescent="0.25">
      <c r="B10" s="10">
        <v>2</v>
      </c>
      <c r="C10" s="11" t="s">
        <v>25</v>
      </c>
      <c r="D10" s="11" t="s">
        <v>59</v>
      </c>
      <c r="E10" s="11" t="s">
        <v>60</v>
      </c>
      <c r="F10" s="11" t="s">
        <v>61</v>
      </c>
      <c r="G10" s="21" t="s">
        <v>29</v>
      </c>
      <c r="H10" s="11" t="s">
        <v>62</v>
      </c>
      <c r="I10" s="92">
        <f>+'[9]PLAN DE ACCION'!I9</f>
        <v>0</v>
      </c>
      <c r="J10" s="93"/>
      <c r="K10" s="92">
        <f>+'[9]PLAN DE ACCION'!J9</f>
        <v>1</v>
      </c>
      <c r="L10" s="92">
        <v>0</v>
      </c>
      <c r="M10" s="92">
        <f>+'[9]PLAN DE ACCION'!K9</f>
        <v>1</v>
      </c>
      <c r="N10" s="126">
        <v>0.25</v>
      </c>
      <c r="O10" s="92">
        <f>+'[9]PLAN DE ACCION'!L9</f>
        <v>1</v>
      </c>
      <c r="P10" s="93"/>
      <c r="Q10" s="23"/>
      <c r="R10" s="10" t="s">
        <v>31</v>
      </c>
      <c r="S10" s="23"/>
      <c r="T10" s="94">
        <f>+'[9]PLAN DE ACCION'!P9</f>
        <v>0</v>
      </c>
      <c r="U10" s="126">
        <v>0</v>
      </c>
      <c r="V10" s="94">
        <f>+'[9]PLAN DE ACCION'!Q9</f>
        <v>0</v>
      </c>
      <c r="W10" s="126">
        <v>0</v>
      </c>
      <c r="X10" s="94">
        <f>+'[9]PLAN DE ACCION'!R9</f>
        <v>0</v>
      </c>
      <c r="Y10" s="126">
        <v>0</v>
      </c>
      <c r="Z10" s="94">
        <f>+'[9]PLAN DE ACCION'!S9</f>
        <v>0</v>
      </c>
      <c r="AA10" s="93"/>
      <c r="AB10" s="24" t="s">
        <v>56</v>
      </c>
      <c r="AC10" s="100" t="s">
        <v>63</v>
      </c>
      <c r="AD10" s="128" t="s">
        <v>64</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C11"/>
  <sheetViews>
    <sheetView topLeftCell="B1" zoomScale="80" zoomScaleNormal="80" workbookViewId="0">
      <selection activeCell="AC10" sqref="AC10"/>
    </sheetView>
  </sheetViews>
  <sheetFormatPr baseColWidth="10" defaultRowHeight="13.8" x14ac:dyDescent="0.25"/>
  <cols>
    <col min="1" max="1" width="1.88671875" style="86" customWidth="1"/>
    <col min="2" max="2" width="5.88671875" style="86" customWidth="1"/>
    <col min="3" max="3" width="28.88671875" style="86" customWidth="1"/>
    <col min="4" max="4" width="21" style="86" customWidth="1"/>
    <col min="5" max="5" width="26.6640625" style="86" customWidth="1"/>
    <col min="6" max="6" width="14.5546875" style="86" customWidth="1"/>
    <col min="7" max="7" width="13.88671875" style="86" bestFit="1" customWidth="1"/>
    <col min="8"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2.109375" style="86" customWidth="1"/>
    <col min="18" max="18" width="18.88671875" style="86" bestFit="1" customWidth="1"/>
    <col min="19" max="19" width="11.6640625" style="86" bestFit="1" customWidth="1"/>
    <col min="20" max="27" width="14" style="86" customWidth="1"/>
    <col min="28" max="28" width="27.88671875" style="86" customWidth="1"/>
    <col min="29" max="29" width="192.6640625" style="86" customWidth="1"/>
    <col min="30" max="16384" width="11.5546875" style="86"/>
  </cols>
  <sheetData>
    <row r="1" spans="2:29" ht="19.95" customHeight="1" x14ac:dyDescent="0.25">
      <c r="E1" s="144"/>
      <c r="F1" s="132" t="s">
        <v>0</v>
      </c>
      <c r="G1" s="132"/>
      <c r="H1" s="132"/>
      <c r="I1" s="132"/>
      <c r="J1" s="132"/>
      <c r="K1" s="132"/>
      <c r="L1" s="132"/>
      <c r="M1" s="132"/>
      <c r="N1" s="132"/>
      <c r="O1" s="132"/>
      <c r="P1" s="132"/>
      <c r="Q1" s="132"/>
      <c r="R1" s="132"/>
      <c r="S1" s="132"/>
      <c r="T1" s="1" t="s">
        <v>1</v>
      </c>
      <c r="U1" s="1" t="s">
        <v>2</v>
      </c>
    </row>
    <row r="2" spans="2:29" ht="19.95" customHeight="1" x14ac:dyDescent="0.25">
      <c r="E2" s="144"/>
      <c r="F2" s="133" t="s">
        <v>3</v>
      </c>
      <c r="G2" s="133"/>
      <c r="H2" s="133"/>
      <c r="I2" s="133"/>
      <c r="J2" s="133"/>
      <c r="K2" s="133"/>
      <c r="L2" s="133"/>
      <c r="M2" s="133"/>
      <c r="N2" s="133"/>
      <c r="O2" s="133"/>
      <c r="P2" s="133"/>
      <c r="Q2" s="133"/>
      <c r="R2" s="133"/>
      <c r="S2" s="133"/>
      <c r="T2" s="2" t="s">
        <v>4</v>
      </c>
      <c r="U2" s="3">
        <v>1</v>
      </c>
    </row>
    <row r="3" spans="2:29" ht="19.95" customHeight="1" x14ac:dyDescent="0.25">
      <c r="E3" s="144"/>
      <c r="F3" s="133"/>
      <c r="G3" s="133"/>
      <c r="H3" s="133"/>
      <c r="I3" s="133"/>
      <c r="J3" s="133"/>
      <c r="K3" s="133"/>
      <c r="L3" s="133"/>
      <c r="M3" s="133"/>
      <c r="N3" s="133"/>
      <c r="O3" s="133"/>
      <c r="P3" s="133"/>
      <c r="Q3" s="133"/>
      <c r="R3" s="133"/>
      <c r="S3" s="133"/>
      <c r="T3" s="2" t="s">
        <v>5</v>
      </c>
      <c r="U3" s="4">
        <v>44651</v>
      </c>
    </row>
    <row r="4" spans="2:29" ht="19.95" customHeight="1" x14ac:dyDescent="0.25">
      <c r="E4" s="144"/>
      <c r="F4" s="133"/>
      <c r="G4" s="133"/>
      <c r="H4" s="133"/>
      <c r="I4" s="133"/>
      <c r="J4" s="133"/>
      <c r="K4" s="133"/>
      <c r="L4" s="133"/>
      <c r="M4" s="133"/>
      <c r="N4" s="133"/>
      <c r="O4" s="133"/>
      <c r="P4" s="133"/>
      <c r="Q4" s="133"/>
      <c r="R4" s="133"/>
      <c r="S4" s="133"/>
      <c r="T4" s="2" t="s">
        <v>6</v>
      </c>
      <c r="U4" s="5" t="s">
        <v>7</v>
      </c>
    </row>
    <row r="6" spans="2:29"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29"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129" t="s">
        <v>23</v>
      </c>
      <c r="S8" s="129" t="s">
        <v>24</v>
      </c>
      <c r="T8" s="88" t="s">
        <v>20</v>
      </c>
      <c r="U8" s="88" t="s">
        <v>21</v>
      </c>
      <c r="V8" s="88" t="s">
        <v>20</v>
      </c>
      <c r="W8" s="88" t="s">
        <v>21</v>
      </c>
      <c r="X8" s="88" t="s">
        <v>20</v>
      </c>
      <c r="Y8" s="88" t="s">
        <v>21</v>
      </c>
      <c r="Z8" s="88" t="s">
        <v>20</v>
      </c>
      <c r="AA8" s="88" t="s">
        <v>21</v>
      </c>
      <c r="AB8" s="145"/>
      <c r="AC8" s="145"/>
    </row>
    <row r="9" spans="2:29" ht="232.2" customHeight="1" x14ac:dyDescent="0.25">
      <c r="B9" s="10">
        <v>1</v>
      </c>
      <c r="C9" s="85" t="s">
        <v>34</v>
      </c>
      <c r="D9" s="18" t="s">
        <v>35</v>
      </c>
      <c r="E9" s="18" t="s">
        <v>36</v>
      </c>
      <c r="F9" s="18" t="s">
        <v>37</v>
      </c>
      <c r="G9" s="19" t="s">
        <v>29</v>
      </c>
      <c r="H9" s="11" t="s">
        <v>38</v>
      </c>
      <c r="I9" s="92">
        <f>+'[10]PLAN DE ACCION'!I8</f>
        <v>0</v>
      </c>
      <c r="J9" s="92"/>
      <c r="K9" s="92">
        <f>+'[10]PLAN DE ACCION'!J8</f>
        <v>1</v>
      </c>
      <c r="L9" s="92"/>
      <c r="M9" s="92">
        <f>+'[10]PLAN DE ACCION'!K8</f>
        <v>0</v>
      </c>
      <c r="N9" s="92"/>
      <c r="O9" s="92">
        <f>+'[10]PLAN DE ACCION'!L8</f>
        <v>0</v>
      </c>
      <c r="P9" s="92">
        <v>3</v>
      </c>
      <c r="Q9" s="130" t="s">
        <v>39</v>
      </c>
      <c r="R9" s="93"/>
      <c r="S9" s="10" t="s">
        <v>31</v>
      </c>
      <c r="T9" s="181">
        <f>+'[10]PLAN DE ACCION'!P8:P10</f>
        <v>0</v>
      </c>
      <c r="U9" s="181"/>
      <c r="V9" s="181">
        <f>+'[10]PLAN DE ACCION'!Q8:Q10</f>
        <v>0</v>
      </c>
      <c r="W9" s="181"/>
      <c r="X9" s="181">
        <f>+'[10]PLAN DE ACCION'!R8:R10</f>
        <v>0</v>
      </c>
      <c r="Y9" s="181"/>
      <c r="Z9" s="181">
        <f>+'[10]PLAN DE ACCION'!S8:S10</f>
        <v>0</v>
      </c>
      <c r="AA9" s="178"/>
      <c r="AB9" s="18" t="s">
        <v>40</v>
      </c>
      <c r="AC9" s="115" t="s">
        <v>41</v>
      </c>
    </row>
    <row r="10" spans="2:29" ht="102.6" x14ac:dyDescent="0.25">
      <c r="B10" s="10">
        <v>2</v>
      </c>
      <c r="C10" s="85" t="s">
        <v>34</v>
      </c>
      <c r="D10" s="18" t="s">
        <v>42</v>
      </c>
      <c r="E10" s="20" t="s">
        <v>43</v>
      </c>
      <c r="F10" s="18" t="s">
        <v>44</v>
      </c>
      <c r="G10" s="19" t="s">
        <v>45</v>
      </c>
      <c r="H10" s="85" t="s">
        <v>44</v>
      </c>
      <c r="I10" s="92">
        <f>+'[10]PLAN DE ACCION'!I9</f>
        <v>0</v>
      </c>
      <c r="J10" s="93"/>
      <c r="K10" s="92">
        <f>+'[10]PLAN DE ACCION'!J9</f>
        <v>0</v>
      </c>
      <c r="L10" s="93"/>
      <c r="M10" s="92">
        <f>+'[10]PLAN DE ACCION'!K9</f>
        <v>2</v>
      </c>
      <c r="N10" s="93"/>
      <c r="O10" s="92">
        <f>+'[10]PLAN DE ACCION'!L9</f>
        <v>2</v>
      </c>
      <c r="P10" s="93"/>
      <c r="Q10" s="93"/>
      <c r="R10" s="93"/>
      <c r="S10" s="10" t="s">
        <v>31</v>
      </c>
      <c r="T10" s="182"/>
      <c r="U10" s="182"/>
      <c r="V10" s="182"/>
      <c r="W10" s="182"/>
      <c r="X10" s="182"/>
      <c r="Y10" s="182"/>
      <c r="Z10" s="182"/>
      <c r="AA10" s="179"/>
      <c r="AB10" s="18" t="s">
        <v>46</v>
      </c>
      <c r="AC10" s="130" t="s">
        <v>47</v>
      </c>
    </row>
    <row r="11" spans="2:29" ht="125.4" x14ac:dyDescent="0.25">
      <c r="B11" s="10">
        <v>3</v>
      </c>
      <c r="C11" s="85" t="s">
        <v>34</v>
      </c>
      <c r="D11" s="11" t="s">
        <v>48</v>
      </c>
      <c r="E11" s="11" t="s">
        <v>49</v>
      </c>
      <c r="F11" s="11" t="s">
        <v>50</v>
      </c>
      <c r="G11" s="10" t="s">
        <v>29</v>
      </c>
      <c r="H11" s="85" t="s">
        <v>51</v>
      </c>
      <c r="I11" s="92">
        <f>+'[10]PLAN DE ACCION'!I10</f>
        <v>0</v>
      </c>
      <c r="J11" s="93"/>
      <c r="K11" s="92">
        <f>+'[10]PLAN DE ACCION'!J10</f>
        <v>1</v>
      </c>
      <c r="L11" s="93"/>
      <c r="M11" s="92">
        <f>+'[10]PLAN DE ACCION'!K10</f>
        <v>1</v>
      </c>
      <c r="N11" s="93"/>
      <c r="O11" s="92">
        <f>+'[10]PLAN DE ACCION'!L10</f>
        <v>1</v>
      </c>
      <c r="P11" s="93"/>
      <c r="Q11" s="93"/>
      <c r="R11" s="93"/>
      <c r="S11" s="10" t="s">
        <v>31</v>
      </c>
      <c r="T11" s="183"/>
      <c r="U11" s="183"/>
      <c r="V11" s="183"/>
      <c r="W11" s="183"/>
      <c r="X11" s="183"/>
      <c r="Y11" s="183"/>
      <c r="Z11" s="183"/>
      <c r="AA11" s="180"/>
      <c r="AB11" s="18" t="s">
        <v>40</v>
      </c>
      <c r="AC11" s="130" t="s">
        <v>52</v>
      </c>
    </row>
  </sheetData>
  <mergeCells count="31">
    <mergeCell ref="E1:E4"/>
    <mergeCell ref="F1:S1"/>
    <mergeCell ref="F2:S4"/>
    <mergeCell ref="B6:B8"/>
    <mergeCell ref="C6:C8"/>
    <mergeCell ref="D6:D8"/>
    <mergeCell ref="E6:E8"/>
    <mergeCell ref="F6:F8"/>
    <mergeCell ref="G6:G8"/>
    <mergeCell ref="H6:H8"/>
    <mergeCell ref="I6:O6"/>
    <mergeCell ref="Q6:AA6"/>
    <mergeCell ref="AB6:AB8"/>
    <mergeCell ref="AC6:AC8"/>
    <mergeCell ref="I7:J7"/>
    <mergeCell ref="K7:L7"/>
    <mergeCell ref="M7:N7"/>
    <mergeCell ref="O7:P7"/>
    <mergeCell ref="Q7:S7"/>
    <mergeCell ref="T7:U7"/>
    <mergeCell ref="AA9:AA11"/>
    <mergeCell ref="V7:W7"/>
    <mergeCell ref="X7:Y7"/>
    <mergeCell ref="Z7:AA7"/>
    <mergeCell ref="T9:T11"/>
    <mergeCell ref="U9:U11"/>
    <mergeCell ref="V9:V11"/>
    <mergeCell ref="W9:W11"/>
    <mergeCell ref="X9:X11"/>
    <mergeCell ref="Y9:Y11"/>
    <mergeCell ref="Z9:Z11"/>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C9"/>
  <sheetViews>
    <sheetView topLeftCell="R1" workbookViewId="0">
      <selection activeCell="R1"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21" style="86" customWidth="1"/>
    <col min="5" max="5" width="20.109375" style="86" customWidth="1"/>
    <col min="6" max="6" width="14.5546875" style="86" customWidth="1"/>
    <col min="7" max="7" width="13.88671875" style="86" bestFit="1" customWidth="1"/>
    <col min="8"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1.33203125" style="86" bestFit="1" customWidth="1"/>
    <col min="18" max="18" width="18.33203125" style="86" bestFit="1" customWidth="1"/>
    <col min="19" max="19" width="11.33203125" style="86" bestFit="1" customWidth="1"/>
    <col min="20" max="27" width="14" style="86" customWidth="1"/>
    <col min="28" max="28" width="27.88671875" style="86" customWidth="1"/>
    <col min="29" max="29" width="28.44140625" style="86" customWidth="1"/>
    <col min="30" max="16384" width="11.5546875" style="86"/>
  </cols>
  <sheetData>
    <row r="1" spans="2:29" ht="15.6" x14ac:dyDescent="0.25">
      <c r="E1" s="144"/>
      <c r="F1" s="132" t="s">
        <v>0</v>
      </c>
      <c r="G1" s="132"/>
      <c r="H1" s="132"/>
      <c r="I1" s="132"/>
      <c r="J1" s="132"/>
      <c r="K1" s="132"/>
      <c r="L1" s="132"/>
      <c r="M1" s="132"/>
      <c r="N1" s="132"/>
      <c r="O1" s="132"/>
      <c r="P1" s="132"/>
      <c r="Q1" s="132"/>
      <c r="R1" s="132"/>
      <c r="S1" s="132"/>
      <c r="T1" s="1" t="s">
        <v>1</v>
      </c>
      <c r="U1" s="1" t="s">
        <v>2</v>
      </c>
    </row>
    <row r="2" spans="2:29" x14ac:dyDescent="0.25">
      <c r="E2" s="144"/>
      <c r="F2" s="133" t="s">
        <v>3</v>
      </c>
      <c r="G2" s="133"/>
      <c r="H2" s="133"/>
      <c r="I2" s="133"/>
      <c r="J2" s="133"/>
      <c r="K2" s="133"/>
      <c r="L2" s="133"/>
      <c r="M2" s="133"/>
      <c r="N2" s="133"/>
      <c r="O2" s="133"/>
      <c r="P2" s="133"/>
      <c r="Q2" s="133"/>
      <c r="R2" s="133"/>
      <c r="S2" s="133"/>
      <c r="T2" s="2" t="s">
        <v>4</v>
      </c>
      <c r="U2" s="3">
        <v>1</v>
      </c>
    </row>
    <row r="3" spans="2:29" x14ac:dyDescent="0.25">
      <c r="E3" s="144"/>
      <c r="F3" s="133"/>
      <c r="G3" s="133"/>
      <c r="H3" s="133"/>
      <c r="I3" s="133"/>
      <c r="J3" s="133"/>
      <c r="K3" s="133"/>
      <c r="L3" s="133"/>
      <c r="M3" s="133"/>
      <c r="N3" s="133"/>
      <c r="O3" s="133"/>
      <c r="P3" s="133"/>
      <c r="Q3" s="133"/>
      <c r="R3" s="133"/>
      <c r="S3" s="133"/>
      <c r="T3" s="2" t="s">
        <v>5</v>
      </c>
      <c r="U3" s="4">
        <v>44651</v>
      </c>
    </row>
    <row r="4" spans="2:29" x14ac:dyDescent="0.25">
      <c r="E4" s="144"/>
      <c r="F4" s="133"/>
      <c r="G4" s="133"/>
      <c r="H4" s="133"/>
      <c r="I4" s="133"/>
      <c r="J4" s="133"/>
      <c r="K4" s="133"/>
      <c r="L4" s="133"/>
      <c r="M4" s="133"/>
      <c r="N4" s="133"/>
      <c r="O4" s="133"/>
      <c r="P4" s="133"/>
      <c r="Q4" s="133"/>
      <c r="R4" s="133"/>
      <c r="S4" s="133"/>
      <c r="T4" s="2" t="s">
        <v>6</v>
      </c>
      <c r="U4" s="5" t="s">
        <v>7</v>
      </c>
    </row>
    <row r="6" spans="2:29"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29"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row>
    <row r="9" spans="2:29" ht="91.2" x14ac:dyDescent="0.25">
      <c r="B9" s="10">
        <v>1</v>
      </c>
      <c r="C9" s="11" t="s">
        <v>25</v>
      </c>
      <c r="D9" s="11" t="s">
        <v>26</v>
      </c>
      <c r="E9" s="11" t="s">
        <v>27</v>
      </c>
      <c r="F9" s="11" t="s">
        <v>28</v>
      </c>
      <c r="G9" s="10" t="s">
        <v>29</v>
      </c>
      <c r="H9" s="11" t="s">
        <v>30</v>
      </c>
      <c r="I9" s="92">
        <f>+'[11]PLAN DE ACCION'!I8</f>
        <v>30</v>
      </c>
      <c r="J9" s="92"/>
      <c r="K9" s="92">
        <f>+'[11]PLAN DE ACCION'!J8</f>
        <v>30</v>
      </c>
      <c r="L9" s="92">
        <v>29</v>
      </c>
      <c r="M9" s="92">
        <f>+'[11]PLAN DE ACCION'!K8</f>
        <v>30</v>
      </c>
      <c r="N9" s="92">
        <v>16</v>
      </c>
      <c r="O9" s="92">
        <f>+'[11]PLAN DE ACCION'!L8</f>
        <v>30</v>
      </c>
      <c r="P9" s="93"/>
      <c r="Q9" s="93"/>
      <c r="R9" s="93"/>
      <c r="S9" s="92" t="s">
        <v>31</v>
      </c>
      <c r="T9" s="94">
        <f>+'[11]PLAN DE ACCION'!P8</f>
        <v>195850000</v>
      </c>
      <c r="U9" s="94"/>
      <c r="V9" s="94">
        <f>+'[11]PLAN DE ACCION'!Q8</f>
        <v>226000000</v>
      </c>
      <c r="W9" s="94">
        <v>165069211</v>
      </c>
      <c r="X9" s="94">
        <f>+'[11]PLAN DE ACCION'!R8</f>
        <v>254663620</v>
      </c>
      <c r="Y9" s="94">
        <v>51230000</v>
      </c>
      <c r="Z9" s="94">
        <f>+'[11]PLAN DE ACCION'!S8</f>
        <v>407382303</v>
      </c>
      <c r="AA9" s="93"/>
      <c r="AB9" s="15" t="s">
        <v>32</v>
      </c>
      <c r="AC9" s="100" t="s">
        <v>33</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14"/>
  <sheetViews>
    <sheetView topLeftCell="B4" zoomScale="80" zoomScaleNormal="80" workbookViewId="0">
      <pane xSplit="7" ySplit="5" topLeftCell="T11" activePane="bottomRight" state="frozen"/>
      <selection activeCell="B4" sqref="B4"/>
      <selection pane="topRight" activeCell="I4" sqref="I4"/>
      <selection pane="bottomLeft" activeCell="B9" sqref="B9"/>
      <selection pane="bottomRight" activeCell="B4" sqref="A1:XFD1048576"/>
    </sheetView>
  </sheetViews>
  <sheetFormatPr baseColWidth="10" defaultRowHeight="14.4" x14ac:dyDescent="0.3"/>
  <cols>
    <col min="1" max="1" width="1.88671875" customWidth="1"/>
    <col min="2" max="2" width="5.88671875" customWidth="1"/>
    <col min="3" max="3" width="28.88671875" customWidth="1"/>
    <col min="4" max="4" width="24.33203125" customWidth="1"/>
    <col min="5" max="5" width="27" customWidth="1"/>
    <col min="6" max="6" width="14.5546875" customWidth="1"/>
    <col min="7" max="8" width="16.109375" customWidth="1"/>
    <col min="9" max="9" width="8.6640625" customWidth="1"/>
    <col min="10" max="10" width="9.88671875" customWidth="1"/>
    <col min="11" max="11" width="8.33203125" customWidth="1"/>
    <col min="12" max="12" width="11.33203125" customWidth="1"/>
    <col min="13" max="13" width="8.109375" customWidth="1"/>
    <col min="14" max="14" width="8" customWidth="1"/>
    <col min="15" max="15" width="7.44140625" customWidth="1"/>
    <col min="16" max="16" width="9.6640625" customWidth="1"/>
    <col min="17" max="17" width="11.5546875" customWidth="1"/>
    <col min="18" max="18" width="13" customWidth="1"/>
    <col min="19" max="19" width="12.109375" bestFit="1" customWidth="1"/>
    <col min="20" max="21" width="14" customWidth="1"/>
    <col min="22" max="22" width="15" bestFit="1" customWidth="1"/>
    <col min="23" max="23" width="19.44140625" bestFit="1" customWidth="1"/>
    <col min="24" max="24" width="15" bestFit="1" customWidth="1"/>
    <col min="25" max="25" width="17.88671875" bestFit="1" customWidth="1"/>
    <col min="26" max="26" width="15" bestFit="1" customWidth="1"/>
    <col min="27" max="27" width="14" customWidth="1"/>
    <col min="28" max="28" width="26" bestFit="1" customWidth="1"/>
    <col min="29" max="29" width="28.44140625" customWidth="1"/>
    <col min="30" max="30" width="20.33203125" customWidth="1"/>
  </cols>
  <sheetData>
    <row r="1" spans="2:30" ht="19.95" customHeight="1" x14ac:dyDescent="0.3">
      <c r="E1" s="131"/>
      <c r="F1" s="132" t="s">
        <v>0</v>
      </c>
      <c r="G1" s="132"/>
      <c r="H1" s="132"/>
      <c r="I1" s="132"/>
      <c r="J1" s="132"/>
      <c r="K1" s="132"/>
      <c r="L1" s="132"/>
      <c r="M1" s="132"/>
      <c r="N1" s="132"/>
      <c r="O1" s="132"/>
      <c r="P1" s="132"/>
      <c r="Q1" s="132"/>
      <c r="R1" s="132"/>
      <c r="S1" s="132"/>
      <c r="T1" s="1" t="s">
        <v>1</v>
      </c>
      <c r="U1" s="1" t="s">
        <v>2</v>
      </c>
    </row>
    <row r="2" spans="2:30" ht="19.95" customHeight="1" x14ac:dyDescent="0.3">
      <c r="E2" s="131"/>
      <c r="F2" s="133" t="s">
        <v>3</v>
      </c>
      <c r="G2" s="133"/>
      <c r="H2" s="133"/>
      <c r="I2" s="133"/>
      <c r="J2" s="133"/>
      <c r="K2" s="133"/>
      <c r="L2" s="133"/>
      <c r="M2" s="133"/>
      <c r="N2" s="133"/>
      <c r="O2" s="133"/>
      <c r="P2" s="133"/>
      <c r="Q2" s="133"/>
      <c r="R2" s="133"/>
      <c r="S2" s="133"/>
      <c r="T2" s="2" t="s">
        <v>4</v>
      </c>
      <c r="U2" s="3">
        <v>1</v>
      </c>
    </row>
    <row r="3" spans="2:30" ht="19.95" customHeight="1" x14ac:dyDescent="0.3">
      <c r="E3" s="131"/>
      <c r="F3" s="133"/>
      <c r="G3" s="133"/>
      <c r="H3" s="133"/>
      <c r="I3" s="133"/>
      <c r="J3" s="133"/>
      <c r="K3" s="133"/>
      <c r="L3" s="133"/>
      <c r="M3" s="133"/>
      <c r="N3" s="133"/>
      <c r="O3" s="133"/>
      <c r="P3" s="133"/>
      <c r="Q3" s="133"/>
      <c r="R3" s="133"/>
      <c r="S3" s="133"/>
      <c r="T3" s="2" t="s">
        <v>5</v>
      </c>
      <c r="U3" s="4">
        <v>44651</v>
      </c>
    </row>
    <row r="4" spans="2:30" ht="19.95" customHeight="1" x14ac:dyDescent="0.3">
      <c r="E4" s="131"/>
      <c r="F4" s="133"/>
      <c r="G4" s="133"/>
      <c r="H4" s="133"/>
      <c r="I4" s="133"/>
      <c r="J4" s="133"/>
      <c r="K4" s="133"/>
      <c r="L4" s="133"/>
      <c r="M4" s="133"/>
      <c r="N4" s="133"/>
      <c r="O4" s="133"/>
      <c r="P4" s="133"/>
      <c r="Q4" s="133"/>
      <c r="R4" s="133"/>
      <c r="S4" s="133"/>
      <c r="T4" s="2" t="s">
        <v>6</v>
      </c>
      <c r="U4" s="5" t="s">
        <v>7</v>
      </c>
    </row>
    <row r="6" spans="2:30" x14ac:dyDescent="0.3">
      <c r="B6" s="134" t="s">
        <v>8</v>
      </c>
      <c r="C6" s="134" t="s">
        <v>9</v>
      </c>
      <c r="D6" s="134" t="s">
        <v>10</v>
      </c>
      <c r="E6" s="134" t="s">
        <v>11</v>
      </c>
      <c r="F6" s="134" t="s">
        <v>12</v>
      </c>
      <c r="G6" s="134" t="s">
        <v>13</v>
      </c>
      <c r="H6" s="134" t="s">
        <v>14</v>
      </c>
      <c r="I6" s="140" t="s">
        <v>15</v>
      </c>
      <c r="J6" s="140"/>
      <c r="K6" s="141"/>
      <c r="L6" s="141"/>
      <c r="M6" s="141"/>
      <c r="N6" s="141"/>
      <c r="O6" s="141"/>
      <c r="P6" s="70"/>
      <c r="Q6" s="142" t="s">
        <v>16</v>
      </c>
      <c r="R6" s="143"/>
      <c r="S6" s="143"/>
      <c r="T6" s="143"/>
      <c r="U6" s="143"/>
      <c r="V6" s="143"/>
      <c r="W6" s="143"/>
      <c r="X6" s="143"/>
      <c r="Y6" s="143"/>
      <c r="Z6" s="143"/>
      <c r="AA6" s="140"/>
      <c r="AB6" s="134" t="s">
        <v>17</v>
      </c>
      <c r="AC6" s="134" t="s">
        <v>18</v>
      </c>
    </row>
    <row r="7" spans="2:30" x14ac:dyDescent="0.3">
      <c r="B7" s="134"/>
      <c r="C7" s="134"/>
      <c r="D7" s="134"/>
      <c r="E7" s="134"/>
      <c r="F7" s="134"/>
      <c r="G7" s="134"/>
      <c r="H7" s="134"/>
      <c r="I7" s="135">
        <v>2020</v>
      </c>
      <c r="J7" s="136"/>
      <c r="K7" s="135">
        <v>2021</v>
      </c>
      <c r="L7" s="136"/>
      <c r="M7" s="137">
        <v>2022</v>
      </c>
      <c r="N7" s="138"/>
      <c r="O7" s="134">
        <v>2023</v>
      </c>
      <c r="P7" s="134"/>
      <c r="Q7" s="137" t="s">
        <v>19</v>
      </c>
      <c r="R7" s="139"/>
      <c r="S7" s="138"/>
      <c r="T7" s="134">
        <v>2020</v>
      </c>
      <c r="U7" s="134"/>
      <c r="V7" s="134">
        <v>2021</v>
      </c>
      <c r="W7" s="134"/>
      <c r="X7" s="134">
        <v>2022</v>
      </c>
      <c r="Y7" s="134"/>
      <c r="Z7" s="134">
        <v>2023</v>
      </c>
      <c r="AA7" s="134"/>
      <c r="AB7" s="134"/>
      <c r="AC7" s="134"/>
    </row>
    <row r="8" spans="2:30" x14ac:dyDescent="0.3">
      <c r="B8" s="134"/>
      <c r="C8" s="134"/>
      <c r="D8" s="134"/>
      <c r="E8" s="134"/>
      <c r="F8" s="134"/>
      <c r="G8" s="134"/>
      <c r="H8" s="134"/>
      <c r="I8" s="69" t="s">
        <v>20</v>
      </c>
      <c r="J8" s="69" t="s">
        <v>21</v>
      </c>
      <c r="K8" s="69" t="s">
        <v>20</v>
      </c>
      <c r="L8" s="69" t="s">
        <v>21</v>
      </c>
      <c r="M8" s="69" t="s">
        <v>20</v>
      </c>
      <c r="N8" s="69" t="s">
        <v>21</v>
      </c>
      <c r="O8" s="69" t="s">
        <v>20</v>
      </c>
      <c r="P8" s="69" t="s">
        <v>21</v>
      </c>
      <c r="Q8" s="8" t="s">
        <v>22</v>
      </c>
      <c r="R8" s="9" t="s">
        <v>23</v>
      </c>
      <c r="S8" s="9" t="s">
        <v>24</v>
      </c>
      <c r="T8" s="69" t="s">
        <v>20</v>
      </c>
      <c r="U8" s="69" t="s">
        <v>21</v>
      </c>
      <c r="V8" s="69" t="s">
        <v>20</v>
      </c>
      <c r="W8" s="69" t="s">
        <v>21</v>
      </c>
      <c r="X8" s="69" t="s">
        <v>20</v>
      </c>
      <c r="Y8" s="69" t="s">
        <v>21</v>
      </c>
      <c r="Z8" s="69" t="s">
        <v>20</v>
      </c>
      <c r="AA8" s="69" t="s">
        <v>21</v>
      </c>
      <c r="AB8" s="134"/>
      <c r="AC8" s="134"/>
    </row>
    <row r="9" spans="2:30" ht="144" x14ac:dyDescent="0.3">
      <c r="B9" s="31">
        <v>1</v>
      </c>
      <c r="C9" s="29" t="s">
        <v>25</v>
      </c>
      <c r="D9" s="29" t="s">
        <v>301</v>
      </c>
      <c r="E9" s="29" t="s">
        <v>302</v>
      </c>
      <c r="F9" s="29" t="s">
        <v>303</v>
      </c>
      <c r="G9" s="31" t="s">
        <v>29</v>
      </c>
      <c r="H9" s="29" t="s">
        <v>304</v>
      </c>
      <c r="I9" s="12">
        <v>1</v>
      </c>
      <c r="J9" s="13"/>
      <c r="K9" s="12">
        <v>1</v>
      </c>
      <c r="L9" s="12">
        <v>1</v>
      </c>
      <c r="M9" s="12">
        <v>1</v>
      </c>
      <c r="N9" s="12">
        <v>1</v>
      </c>
      <c r="O9" s="12">
        <v>1</v>
      </c>
      <c r="P9" s="13"/>
      <c r="Q9" s="31"/>
      <c r="R9" s="31" t="s">
        <v>31</v>
      </c>
      <c r="S9" s="31"/>
      <c r="T9" s="14">
        <f>+'[2]PLAN DE ACCION'!P8</f>
        <v>0</v>
      </c>
      <c r="U9" s="13"/>
      <c r="V9" s="14">
        <f>+'[2]PLAN DE ACCION'!Q8</f>
        <v>0</v>
      </c>
      <c r="W9" s="13"/>
      <c r="X9" s="14">
        <f>+'[2]PLAN DE ACCION'!R8</f>
        <v>0</v>
      </c>
      <c r="Y9" s="13"/>
      <c r="Z9" s="14">
        <f>+'[2]PLAN DE ACCION'!S8</f>
        <v>0</v>
      </c>
      <c r="AA9" s="13"/>
      <c r="AB9" s="56" t="s">
        <v>305</v>
      </c>
      <c r="AC9" s="60" t="s">
        <v>306</v>
      </c>
      <c r="AD9" s="75" t="s">
        <v>357</v>
      </c>
    </row>
    <row r="10" spans="2:30" ht="201.6" x14ac:dyDescent="0.3">
      <c r="B10" s="10">
        <v>2</v>
      </c>
      <c r="C10" s="11" t="s">
        <v>25</v>
      </c>
      <c r="D10" s="30" t="s">
        <v>307</v>
      </c>
      <c r="E10" s="30" t="s">
        <v>308</v>
      </c>
      <c r="F10" s="11" t="s">
        <v>309</v>
      </c>
      <c r="G10" s="10" t="s">
        <v>29</v>
      </c>
      <c r="H10" s="29" t="s">
        <v>310</v>
      </c>
      <c r="I10" s="61">
        <v>1</v>
      </c>
      <c r="J10" s="13"/>
      <c r="K10" s="61">
        <v>1</v>
      </c>
      <c r="L10" s="61">
        <v>1</v>
      </c>
      <c r="M10" s="61">
        <v>1</v>
      </c>
      <c r="N10" s="61">
        <v>0.95</v>
      </c>
      <c r="O10" s="61">
        <v>1</v>
      </c>
      <c r="P10" s="13"/>
      <c r="Q10" s="23"/>
      <c r="R10" s="23"/>
      <c r="S10" s="10" t="s">
        <v>31</v>
      </c>
      <c r="T10" s="14">
        <f>+'[2]PLAN DE ACCION'!P9</f>
        <v>0</v>
      </c>
      <c r="U10" s="13"/>
      <c r="V10" s="14">
        <f>+'[2]PLAN DE ACCION'!Q9</f>
        <v>671000000</v>
      </c>
      <c r="W10" s="14">
        <v>671000000</v>
      </c>
      <c r="X10" s="14">
        <f>+'[2]PLAN DE ACCION'!R9</f>
        <v>704000000</v>
      </c>
      <c r="Y10" s="62">
        <v>113160000</v>
      </c>
      <c r="Z10" s="14">
        <f>+'[2]PLAN DE ACCION'!S9</f>
        <v>739200000</v>
      </c>
      <c r="AA10" s="13"/>
      <c r="AB10" s="18" t="s">
        <v>305</v>
      </c>
      <c r="AC10" s="60" t="s">
        <v>311</v>
      </c>
      <c r="AD10" s="76" t="s">
        <v>358</v>
      </c>
    </row>
    <row r="11" spans="2:30" ht="158.4" x14ac:dyDescent="0.3">
      <c r="B11" s="10">
        <v>3</v>
      </c>
      <c r="C11" s="11" t="s">
        <v>25</v>
      </c>
      <c r="D11" s="30" t="s">
        <v>312</v>
      </c>
      <c r="E11" s="30" t="s">
        <v>313</v>
      </c>
      <c r="F11" s="11" t="s">
        <v>314</v>
      </c>
      <c r="G11" s="10" t="s">
        <v>29</v>
      </c>
      <c r="H11" s="29" t="s">
        <v>315</v>
      </c>
      <c r="I11" s="12">
        <v>0</v>
      </c>
      <c r="J11" s="13"/>
      <c r="K11" s="12">
        <v>3</v>
      </c>
      <c r="L11" s="12">
        <v>3</v>
      </c>
      <c r="M11" s="12">
        <v>3</v>
      </c>
      <c r="N11" s="12">
        <v>1</v>
      </c>
      <c r="O11" s="12">
        <v>3</v>
      </c>
      <c r="P11" s="12"/>
      <c r="Q11" s="23"/>
      <c r="R11" s="23"/>
      <c r="S11" s="10" t="s">
        <v>31</v>
      </c>
      <c r="T11" s="14">
        <f>+'[2]PLAN DE ACCION'!P10</f>
        <v>0</v>
      </c>
      <c r="U11" s="13"/>
      <c r="V11" s="14">
        <f>+'[2]PLAN DE ACCION'!Q10</f>
        <v>135000000</v>
      </c>
      <c r="W11" s="63">
        <v>135000000</v>
      </c>
      <c r="X11" s="14">
        <f>+'[2]PLAN DE ACCION'!R10</f>
        <v>141750000</v>
      </c>
      <c r="Y11" s="62">
        <v>113160000</v>
      </c>
      <c r="Z11" s="14">
        <f>+'[2]PLAN DE ACCION'!S10</f>
        <v>148837500</v>
      </c>
      <c r="AA11" s="13"/>
      <c r="AB11" s="18" t="s">
        <v>305</v>
      </c>
      <c r="AC11" s="60"/>
      <c r="AD11" s="77" t="s">
        <v>359</v>
      </c>
    </row>
    <row r="12" spans="2:30" ht="244.8" x14ac:dyDescent="0.3">
      <c r="B12" s="10">
        <v>4</v>
      </c>
      <c r="C12" s="11" t="s">
        <v>25</v>
      </c>
      <c r="D12" s="30" t="s">
        <v>312</v>
      </c>
      <c r="E12" s="30" t="s">
        <v>316</v>
      </c>
      <c r="F12" s="11" t="s">
        <v>317</v>
      </c>
      <c r="G12" s="28" t="s">
        <v>45</v>
      </c>
      <c r="H12" s="29" t="s">
        <v>318</v>
      </c>
      <c r="I12" s="61">
        <v>0.2</v>
      </c>
      <c r="J12" s="64"/>
      <c r="K12" s="61">
        <v>0.3</v>
      </c>
      <c r="L12" s="61">
        <f>9737452822.4/19215877903</f>
        <v>0.50673994035316905</v>
      </c>
      <c r="M12" s="61">
        <v>0.3</v>
      </c>
      <c r="N12" s="61">
        <f>2112273198.4/5220925877</f>
        <v>0.404578277524548</v>
      </c>
      <c r="O12" s="61">
        <v>0.35</v>
      </c>
      <c r="P12" s="13"/>
      <c r="Q12" s="25"/>
      <c r="R12" s="25"/>
      <c r="S12" s="28" t="s">
        <v>31</v>
      </c>
      <c r="T12" s="14">
        <f>+'[2]PLAN DE ACCION'!P11</f>
        <v>0</v>
      </c>
      <c r="U12" s="13"/>
      <c r="V12" s="14">
        <f>+'[2]PLAN DE ACCION'!Q11</f>
        <v>50000000</v>
      </c>
      <c r="W12" s="36">
        <v>12171816028</v>
      </c>
      <c r="X12" s="14">
        <f>+'[2]PLAN DE ACCION'!R11</f>
        <v>52500000</v>
      </c>
      <c r="Y12" s="36">
        <v>2640341498</v>
      </c>
      <c r="Z12" s="14">
        <f>+'[2]PLAN DE ACCION'!S11</f>
        <v>55125000</v>
      </c>
      <c r="AA12" s="22"/>
      <c r="AB12" s="18" t="s">
        <v>305</v>
      </c>
      <c r="AC12" s="60"/>
      <c r="AD12" s="77" t="s">
        <v>360</v>
      </c>
    </row>
    <row r="13" spans="2:30" ht="187.2" x14ac:dyDescent="0.3">
      <c r="B13" s="10">
        <v>5</v>
      </c>
      <c r="C13" s="71" t="s">
        <v>220</v>
      </c>
      <c r="D13" s="71" t="s">
        <v>243</v>
      </c>
      <c r="E13" s="71" t="s">
        <v>244</v>
      </c>
      <c r="F13" s="71" t="s">
        <v>245</v>
      </c>
      <c r="G13" s="10" t="s">
        <v>29</v>
      </c>
      <c r="H13" s="71" t="s">
        <v>246</v>
      </c>
      <c r="I13" s="12">
        <v>0</v>
      </c>
      <c r="J13" s="13"/>
      <c r="K13" s="12">
        <v>1</v>
      </c>
      <c r="L13" s="13"/>
      <c r="M13" s="12">
        <v>1</v>
      </c>
      <c r="N13" s="13"/>
      <c r="O13" s="12">
        <v>1</v>
      </c>
      <c r="P13" s="13"/>
      <c r="Q13" s="10"/>
      <c r="R13" s="10" t="s">
        <v>31</v>
      </c>
      <c r="S13" s="10"/>
      <c r="T13" s="14">
        <f>+'[2]PLAN DE ACCION'!P12</f>
        <v>0</v>
      </c>
      <c r="U13" s="13"/>
      <c r="V13" s="14">
        <f>+'[2]PLAN DE ACCION'!Q12</f>
        <v>0</v>
      </c>
      <c r="W13" s="13"/>
      <c r="X13" s="14">
        <f>+'[2]PLAN DE ACCION'!R12</f>
        <v>0</v>
      </c>
      <c r="Y13" s="13"/>
      <c r="Z13" s="14">
        <f>+'[2]PLAN DE ACCION'!S12</f>
        <v>0</v>
      </c>
      <c r="AA13" s="13"/>
      <c r="AB13" s="57" t="s">
        <v>247</v>
      </c>
      <c r="AC13" s="60" t="s">
        <v>319</v>
      </c>
      <c r="AD13" s="78" t="s">
        <v>361</v>
      </c>
    </row>
    <row r="14" spans="2:30" x14ac:dyDescent="0.3">
      <c r="AC14" s="65"/>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8"/>
  <sheetViews>
    <sheetView topLeftCell="E1" workbookViewId="0">
      <selection activeCell="V1"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34.88671875" style="86" customWidth="1"/>
    <col min="5" max="5" width="31" style="86" customWidth="1"/>
    <col min="6" max="6" width="14.5546875" style="86" customWidth="1"/>
    <col min="7" max="7" width="13.88671875" style="86" bestFit="1" customWidth="1"/>
    <col min="8"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1.33203125" style="86" bestFit="1" customWidth="1"/>
    <col min="18" max="18" width="18.33203125" style="86" bestFit="1" customWidth="1"/>
    <col min="19" max="19" width="11.33203125" style="86" bestFit="1" customWidth="1"/>
    <col min="20" max="21" width="14" style="86" customWidth="1"/>
    <col min="22" max="24" width="14.5546875" style="86" bestFit="1" customWidth="1"/>
    <col min="25" max="25" width="14" style="86" customWidth="1"/>
    <col min="26" max="26" width="14.5546875" style="86" bestFit="1" customWidth="1"/>
    <col min="27" max="27" width="14" style="86" customWidth="1"/>
    <col min="28" max="28" width="27.88671875" style="86" customWidth="1"/>
    <col min="29" max="29" width="28.44140625" style="86" customWidth="1"/>
    <col min="30" max="30" width="39.5546875" style="86" bestFit="1" customWidth="1"/>
    <col min="31" max="16384" width="11.5546875" style="86"/>
  </cols>
  <sheetData>
    <row r="1" spans="2:30" ht="15.6" x14ac:dyDescent="0.25">
      <c r="E1" s="144"/>
      <c r="F1" s="132" t="s">
        <v>0</v>
      </c>
      <c r="G1" s="132"/>
      <c r="H1" s="132"/>
      <c r="I1" s="132"/>
      <c r="J1" s="132"/>
      <c r="K1" s="132"/>
      <c r="L1" s="132"/>
      <c r="M1" s="132"/>
      <c r="N1" s="132"/>
      <c r="O1" s="132"/>
      <c r="P1" s="132"/>
      <c r="Q1" s="132"/>
      <c r="R1" s="132"/>
      <c r="S1" s="132"/>
      <c r="T1" s="1" t="s">
        <v>1</v>
      </c>
      <c r="U1" s="1" t="s">
        <v>2</v>
      </c>
    </row>
    <row r="2" spans="2:30" x14ac:dyDescent="0.25">
      <c r="E2" s="144"/>
      <c r="F2" s="133" t="s">
        <v>3</v>
      </c>
      <c r="G2" s="133"/>
      <c r="H2" s="133"/>
      <c r="I2" s="133"/>
      <c r="J2" s="133"/>
      <c r="K2" s="133"/>
      <c r="L2" s="133"/>
      <c r="M2" s="133"/>
      <c r="N2" s="133"/>
      <c r="O2" s="133"/>
      <c r="P2" s="133"/>
      <c r="Q2" s="133"/>
      <c r="R2" s="133"/>
      <c r="S2" s="133"/>
      <c r="T2" s="2" t="s">
        <v>4</v>
      </c>
      <c r="U2" s="3">
        <v>1</v>
      </c>
    </row>
    <row r="3" spans="2:30" x14ac:dyDescent="0.25">
      <c r="E3" s="144"/>
      <c r="F3" s="133"/>
      <c r="G3" s="133"/>
      <c r="H3" s="133"/>
      <c r="I3" s="133"/>
      <c r="J3" s="133"/>
      <c r="K3" s="133"/>
      <c r="L3" s="133"/>
      <c r="M3" s="133"/>
      <c r="N3" s="133"/>
      <c r="O3" s="133"/>
      <c r="P3" s="133"/>
      <c r="Q3" s="133"/>
      <c r="R3" s="133"/>
      <c r="S3" s="133"/>
      <c r="T3" s="2" t="s">
        <v>5</v>
      </c>
      <c r="U3" s="4">
        <v>44651</v>
      </c>
    </row>
    <row r="4" spans="2:30" x14ac:dyDescent="0.25">
      <c r="E4" s="144"/>
      <c r="F4" s="133"/>
      <c r="G4" s="133"/>
      <c r="H4" s="133"/>
      <c r="I4" s="133"/>
      <c r="J4" s="133"/>
      <c r="K4" s="133"/>
      <c r="L4" s="133"/>
      <c r="M4" s="133"/>
      <c r="N4" s="133"/>
      <c r="O4" s="133"/>
      <c r="P4" s="133"/>
      <c r="Q4" s="133"/>
      <c r="R4" s="133"/>
      <c r="S4" s="133"/>
      <c r="T4" s="2" t="s">
        <v>6</v>
      </c>
      <c r="U4" s="5" t="s">
        <v>7</v>
      </c>
    </row>
    <row r="6" spans="2:30"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c r="AD6" s="150" t="s">
        <v>345</v>
      </c>
    </row>
    <row r="7" spans="2:30"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c r="AD7" s="151"/>
    </row>
    <row r="8" spans="2:30"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c r="AD8" s="152"/>
    </row>
    <row r="9" spans="2:30" ht="91.2" x14ac:dyDescent="0.25">
      <c r="B9" s="10">
        <v>1</v>
      </c>
      <c r="C9" s="11" t="s">
        <v>25</v>
      </c>
      <c r="D9" s="11" t="s">
        <v>346</v>
      </c>
      <c r="E9" s="158" t="s">
        <v>346</v>
      </c>
      <c r="F9" s="158" t="s">
        <v>61</v>
      </c>
      <c r="G9" s="160" t="s">
        <v>29</v>
      </c>
      <c r="H9" s="158" t="s">
        <v>61</v>
      </c>
      <c r="I9" s="158">
        <f>+'[3]PLAN DE ACCION'!I8</f>
        <v>0</v>
      </c>
      <c r="J9" s="158">
        <v>0</v>
      </c>
      <c r="K9" s="158">
        <f>+'[3]PLAN DE ACCION'!J8</f>
        <v>1</v>
      </c>
      <c r="L9" s="158">
        <v>1</v>
      </c>
      <c r="M9" s="158">
        <f>+'[3]PLAN DE ACCION'!K8</f>
        <v>1</v>
      </c>
      <c r="N9" s="158">
        <v>0.25</v>
      </c>
      <c r="O9" s="158">
        <f>+'[3]PLAN DE ACCION'!L8</f>
        <v>1</v>
      </c>
      <c r="P9" s="158">
        <v>0</v>
      </c>
      <c r="Q9" s="158"/>
      <c r="R9" s="158"/>
      <c r="S9" s="158" t="s">
        <v>31</v>
      </c>
      <c r="T9" s="158">
        <f>+'[3]PLAN DE ACCION'!P8</f>
        <v>0</v>
      </c>
      <c r="U9" s="158">
        <v>0</v>
      </c>
      <c r="V9" s="162">
        <f>+'[3]PLAN DE ACCION'!Q8</f>
        <v>33000000</v>
      </c>
      <c r="W9" s="162">
        <v>33000000</v>
      </c>
      <c r="X9" s="162">
        <f>+'[3]PLAN DE ACCION'!R8</f>
        <v>33000000</v>
      </c>
      <c r="Y9" s="162">
        <v>8250000</v>
      </c>
      <c r="Z9" s="162">
        <f>+'[3]PLAN DE ACCION'!S8</f>
        <v>33000000</v>
      </c>
      <c r="AA9" s="162">
        <v>0</v>
      </c>
      <c r="AB9" s="158" t="s">
        <v>347</v>
      </c>
      <c r="AC9" s="158" t="s">
        <v>348</v>
      </c>
      <c r="AD9" s="91" t="s">
        <v>349</v>
      </c>
    </row>
    <row r="10" spans="2:30" ht="27.6" x14ac:dyDescent="0.25">
      <c r="B10" s="10"/>
      <c r="C10" s="11"/>
      <c r="D10" s="11"/>
      <c r="E10" s="159"/>
      <c r="F10" s="159"/>
      <c r="G10" s="161"/>
      <c r="H10" s="159"/>
      <c r="I10" s="159"/>
      <c r="J10" s="159"/>
      <c r="K10" s="159"/>
      <c r="L10" s="159"/>
      <c r="M10" s="159"/>
      <c r="N10" s="159"/>
      <c r="O10" s="159"/>
      <c r="P10" s="159"/>
      <c r="Q10" s="159"/>
      <c r="R10" s="159"/>
      <c r="S10" s="159"/>
      <c r="T10" s="159"/>
      <c r="U10" s="159"/>
      <c r="V10" s="163"/>
      <c r="W10" s="163"/>
      <c r="X10" s="163"/>
      <c r="Y10" s="163"/>
      <c r="Z10" s="163"/>
      <c r="AA10" s="163"/>
      <c r="AB10" s="159"/>
      <c r="AC10" s="159"/>
      <c r="AD10" s="91" t="s">
        <v>350</v>
      </c>
    </row>
    <row r="11" spans="2:30" ht="91.2" x14ac:dyDescent="0.25">
      <c r="B11" s="10">
        <v>2</v>
      </c>
      <c r="C11" s="11" t="s">
        <v>25</v>
      </c>
      <c r="D11" s="11" t="s">
        <v>351</v>
      </c>
      <c r="E11" s="11" t="s">
        <v>352</v>
      </c>
      <c r="F11" s="11" t="s">
        <v>353</v>
      </c>
      <c r="G11" s="21" t="s">
        <v>29</v>
      </c>
      <c r="H11" s="11" t="s">
        <v>354</v>
      </c>
      <c r="I11" s="92">
        <f>+'[3]PLAN DE ACCION'!I9</f>
        <v>0</v>
      </c>
      <c r="J11" s="92">
        <v>0</v>
      </c>
      <c r="K11" s="92">
        <f>+'[3]PLAN DE ACCION'!J9</f>
        <v>1</v>
      </c>
      <c r="L11" s="92">
        <v>1</v>
      </c>
      <c r="M11" s="92">
        <f>+'[3]PLAN DE ACCION'!K9</f>
        <v>1</v>
      </c>
      <c r="N11" s="92">
        <v>0.25</v>
      </c>
      <c r="O11" s="92">
        <f>+'[3]PLAN DE ACCION'!L9</f>
        <v>1</v>
      </c>
      <c r="P11" s="92">
        <v>0</v>
      </c>
      <c r="Q11" s="93"/>
      <c r="R11" s="93"/>
      <c r="S11" s="10" t="s">
        <v>31</v>
      </c>
      <c r="T11" s="94">
        <f>+'[3]PLAN DE ACCION'!P9</f>
        <v>0</v>
      </c>
      <c r="U11" s="94">
        <v>0</v>
      </c>
      <c r="V11" s="94">
        <f>+'[3]PLAN DE ACCION'!Q9</f>
        <v>33000000</v>
      </c>
      <c r="W11" s="94">
        <v>33000000</v>
      </c>
      <c r="X11" s="94">
        <f>+'[3]PLAN DE ACCION'!R9</f>
        <v>33000000</v>
      </c>
      <c r="Y11" s="94">
        <v>8250000</v>
      </c>
      <c r="Z11" s="94">
        <f>+'[3]PLAN DE ACCION'!S9</f>
        <v>33000000</v>
      </c>
      <c r="AA11" s="94">
        <v>0</v>
      </c>
      <c r="AB11" s="24" t="s">
        <v>347</v>
      </c>
      <c r="AC11" s="11" t="s">
        <v>355</v>
      </c>
      <c r="AD11" s="92" t="s">
        <v>356</v>
      </c>
    </row>
    <row r="17" spans="8:8" x14ac:dyDescent="0.25">
      <c r="H17" s="95"/>
    </row>
    <row r="18" spans="8:8" x14ac:dyDescent="0.25">
      <c r="H18" s="95"/>
    </row>
  </sheetData>
  <mergeCells count="49">
    <mergeCell ref="AC9:AC10"/>
    <mergeCell ref="W9:W10"/>
    <mergeCell ref="X9:X10"/>
    <mergeCell ref="Y9:Y10"/>
    <mergeCell ref="Z9:Z10"/>
    <mergeCell ref="AA9:AA10"/>
    <mergeCell ref="AB9:AB10"/>
    <mergeCell ref="J9:J10"/>
    <mergeCell ref="V9:V10"/>
    <mergeCell ref="K9:K10"/>
    <mergeCell ref="L9:L10"/>
    <mergeCell ref="M9:M10"/>
    <mergeCell ref="N9:N10"/>
    <mergeCell ref="O9:O10"/>
    <mergeCell ref="P9:P10"/>
    <mergeCell ref="Q9:Q10"/>
    <mergeCell ref="R9:R10"/>
    <mergeCell ref="S9:S10"/>
    <mergeCell ref="T9:T10"/>
    <mergeCell ref="U9:U10"/>
    <mergeCell ref="E9:E10"/>
    <mergeCell ref="F9:F10"/>
    <mergeCell ref="G9:G10"/>
    <mergeCell ref="H9:H10"/>
    <mergeCell ref="I9:I10"/>
    <mergeCell ref="AB6:AB8"/>
    <mergeCell ref="AC6:AC8"/>
    <mergeCell ref="AD6:AD8"/>
    <mergeCell ref="I7:J7"/>
    <mergeCell ref="K7:L7"/>
    <mergeCell ref="M7:N7"/>
    <mergeCell ref="O7:P7"/>
    <mergeCell ref="Q7:S7"/>
    <mergeCell ref="T7:U7"/>
    <mergeCell ref="V7:W7"/>
    <mergeCell ref="X7:Y7"/>
    <mergeCell ref="Z7:AA7"/>
    <mergeCell ref="E1:E4"/>
    <mergeCell ref="F1:S1"/>
    <mergeCell ref="F2:S4"/>
    <mergeCell ref="B6:B8"/>
    <mergeCell ref="C6:C8"/>
    <mergeCell ref="D6:D8"/>
    <mergeCell ref="E6:E8"/>
    <mergeCell ref="F6:F8"/>
    <mergeCell ref="G6:G8"/>
    <mergeCell ref="H6:H8"/>
    <mergeCell ref="I6:O6"/>
    <mergeCell ref="Q6:AA6"/>
  </mergeCells>
  <hyperlinks>
    <hyperlink ref="AD9" r:id="rId1" xr:uid="{00000000-0004-0000-0200-000000000000}"/>
  </hyperlinks>
  <pageMargins left="0.7" right="0.7" top="0.75" bottom="0.75" header="0.3" footer="0.3"/>
  <pageSetup paperSize="175" orientation="landscape"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3"/>
  <sheetViews>
    <sheetView topLeftCell="S6" zoomScale="87" zoomScaleNormal="87" workbookViewId="0">
      <selection activeCell="S6"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44.33203125" style="86" customWidth="1"/>
    <col min="5" max="5" width="35.44140625" style="86" customWidth="1"/>
    <col min="6" max="6" width="14.5546875" style="86" customWidth="1"/>
    <col min="7" max="7" width="13.88671875" style="86" bestFit="1" customWidth="1"/>
    <col min="8" max="8" width="21.44140625" style="86" customWidth="1"/>
    <col min="9" max="9" width="8.6640625" style="107" customWidth="1"/>
    <col min="10" max="10" width="9.88671875" style="107" customWidth="1"/>
    <col min="11" max="11" width="8.33203125" style="107" customWidth="1"/>
    <col min="12" max="12" width="10.109375" style="107" customWidth="1"/>
    <col min="13" max="13" width="8.109375" style="107" customWidth="1"/>
    <col min="14" max="14" width="9.44140625" style="107" customWidth="1"/>
    <col min="15" max="15" width="7.44140625" style="107" customWidth="1"/>
    <col min="16" max="16" width="9.6640625" style="107" customWidth="1"/>
    <col min="17" max="17" width="22.109375" style="86" bestFit="1" customWidth="1"/>
    <col min="18" max="18" width="19.33203125" style="86" bestFit="1" customWidth="1"/>
    <col min="19" max="19" width="12.109375" style="86" bestFit="1" customWidth="1"/>
    <col min="20" max="21" width="14" style="86" customWidth="1"/>
    <col min="22" max="22" width="18.5546875" style="86" customWidth="1"/>
    <col min="23" max="23" width="18.109375" style="86" customWidth="1"/>
    <col min="24" max="24" width="17.5546875" style="86" customWidth="1"/>
    <col min="25" max="25" width="14" style="86" customWidth="1"/>
    <col min="26" max="26" width="16.5546875" style="86" customWidth="1"/>
    <col min="27" max="27" width="14" style="86" customWidth="1"/>
    <col min="28" max="28" width="27.88671875" style="86" customWidth="1"/>
    <col min="29" max="29" width="40.88671875" style="86" customWidth="1"/>
    <col min="30" max="16384" width="11.5546875" style="86"/>
  </cols>
  <sheetData>
    <row r="1" spans="1:29" ht="19.95" customHeight="1" x14ac:dyDescent="0.25">
      <c r="A1" s="86" t="s">
        <v>344</v>
      </c>
      <c r="E1" s="144"/>
      <c r="F1" s="132" t="s">
        <v>0</v>
      </c>
      <c r="G1" s="132"/>
      <c r="H1" s="132"/>
      <c r="I1" s="132"/>
      <c r="J1" s="132"/>
      <c r="K1" s="132"/>
      <c r="L1" s="132"/>
      <c r="M1" s="132"/>
      <c r="N1" s="132"/>
      <c r="O1" s="132"/>
      <c r="P1" s="132"/>
      <c r="Q1" s="132"/>
      <c r="R1" s="132"/>
      <c r="S1" s="132"/>
      <c r="T1" s="1" t="s">
        <v>1</v>
      </c>
      <c r="U1" s="1" t="s">
        <v>2</v>
      </c>
    </row>
    <row r="2" spans="1:29" ht="19.95" customHeight="1" x14ac:dyDescent="0.25">
      <c r="E2" s="144"/>
      <c r="F2" s="133" t="s">
        <v>3</v>
      </c>
      <c r="G2" s="133"/>
      <c r="H2" s="133"/>
      <c r="I2" s="133"/>
      <c r="J2" s="133"/>
      <c r="K2" s="133"/>
      <c r="L2" s="133"/>
      <c r="M2" s="133"/>
      <c r="N2" s="133"/>
      <c r="O2" s="133"/>
      <c r="P2" s="133"/>
      <c r="Q2" s="133"/>
      <c r="R2" s="133"/>
      <c r="S2" s="133"/>
      <c r="T2" s="2" t="s">
        <v>4</v>
      </c>
      <c r="U2" s="3">
        <v>1</v>
      </c>
    </row>
    <row r="3" spans="1:29" ht="19.95" customHeight="1" x14ac:dyDescent="0.25">
      <c r="E3" s="144"/>
      <c r="F3" s="133"/>
      <c r="G3" s="133"/>
      <c r="H3" s="133"/>
      <c r="I3" s="133"/>
      <c r="J3" s="133"/>
      <c r="K3" s="133"/>
      <c r="L3" s="133"/>
      <c r="M3" s="133"/>
      <c r="N3" s="133"/>
      <c r="O3" s="133"/>
      <c r="P3" s="133"/>
      <c r="Q3" s="133"/>
      <c r="R3" s="133"/>
      <c r="S3" s="133"/>
      <c r="T3" s="2" t="s">
        <v>5</v>
      </c>
      <c r="U3" s="4">
        <v>44651</v>
      </c>
    </row>
    <row r="4" spans="1:29" ht="19.95" customHeight="1" x14ac:dyDescent="0.25">
      <c r="E4" s="144"/>
      <c r="F4" s="133"/>
      <c r="G4" s="133"/>
      <c r="H4" s="133"/>
      <c r="I4" s="133"/>
      <c r="J4" s="133"/>
      <c r="K4" s="133"/>
      <c r="L4" s="133"/>
      <c r="M4" s="133"/>
      <c r="N4" s="133"/>
      <c r="O4" s="133"/>
      <c r="P4" s="133"/>
      <c r="Q4" s="133"/>
      <c r="R4" s="133"/>
      <c r="S4" s="133"/>
      <c r="T4" s="2" t="s">
        <v>6</v>
      </c>
      <c r="U4" s="5" t="s">
        <v>7</v>
      </c>
    </row>
    <row r="6" spans="1:29" x14ac:dyDescent="0.25">
      <c r="B6" s="145" t="s">
        <v>8</v>
      </c>
      <c r="C6" s="145" t="s">
        <v>9</v>
      </c>
      <c r="D6" s="145" t="s">
        <v>10</v>
      </c>
      <c r="E6" s="145" t="s">
        <v>11</v>
      </c>
      <c r="F6" s="145" t="s">
        <v>12</v>
      </c>
      <c r="G6" s="145" t="s">
        <v>13</v>
      </c>
      <c r="H6" s="145" t="s">
        <v>14</v>
      </c>
      <c r="I6" s="156" t="s">
        <v>15</v>
      </c>
      <c r="J6" s="156"/>
      <c r="K6" s="145"/>
      <c r="L6" s="145"/>
      <c r="M6" s="145"/>
      <c r="N6" s="145"/>
      <c r="O6" s="145"/>
      <c r="P6" s="96"/>
      <c r="Q6" s="148" t="s">
        <v>16</v>
      </c>
      <c r="R6" s="149"/>
      <c r="S6" s="149"/>
      <c r="T6" s="149"/>
      <c r="U6" s="149"/>
      <c r="V6" s="149"/>
      <c r="W6" s="149"/>
      <c r="X6" s="149"/>
      <c r="Y6" s="149"/>
      <c r="Z6" s="149"/>
      <c r="AA6" s="146"/>
      <c r="AB6" s="145" t="s">
        <v>17</v>
      </c>
      <c r="AC6" s="145" t="s">
        <v>18</v>
      </c>
    </row>
    <row r="7" spans="1: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1:29"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0" t="s">
        <v>23</v>
      </c>
      <c r="S8" s="90" t="s">
        <v>24</v>
      </c>
      <c r="T8" s="88" t="s">
        <v>20</v>
      </c>
      <c r="U8" s="88" t="s">
        <v>21</v>
      </c>
      <c r="V8" s="88" t="s">
        <v>20</v>
      </c>
      <c r="W8" s="88" t="s">
        <v>21</v>
      </c>
      <c r="X8" s="88" t="s">
        <v>20</v>
      </c>
      <c r="Y8" s="88" t="s">
        <v>21</v>
      </c>
      <c r="Z8" s="88" t="s">
        <v>20</v>
      </c>
      <c r="AA8" s="88" t="s">
        <v>21</v>
      </c>
      <c r="AB8" s="145"/>
      <c r="AC8" s="145"/>
    </row>
    <row r="9" spans="1:29" ht="262.2" x14ac:dyDescent="0.25">
      <c r="B9" s="10">
        <v>1</v>
      </c>
      <c r="C9" s="85" t="s">
        <v>25</v>
      </c>
      <c r="D9" s="85" t="s">
        <v>94</v>
      </c>
      <c r="E9" s="85" t="s">
        <v>95</v>
      </c>
      <c r="F9" s="85" t="s">
        <v>96</v>
      </c>
      <c r="G9" s="10" t="s">
        <v>29</v>
      </c>
      <c r="H9" s="85" t="s">
        <v>97</v>
      </c>
      <c r="I9" s="92">
        <v>12</v>
      </c>
      <c r="J9" s="92">
        <v>12</v>
      </c>
      <c r="K9" s="92">
        <v>12</v>
      </c>
      <c r="L9" s="92">
        <v>12</v>
      </c>
      <c r="M9" s="92">
        <v>12</v>
      </c>
      <c r="N9" s="92">
        <v>0</v>
      </c>
      <c r="O9" s="92">
        <v>12</v>
      </c>
      <c r="P9" s="92"/>
      <c r="Q9" s="10" t="s">
        <v>31</v>
      </c>
      <c r="R9" s="10" t="s">
        <v>31</v>
      </c>
      <c r="S9" s="23"/>
      <c r="T9" s="97">
        <v>1500000</v>
      </c>
      <c r="U9" s="97">
        <v>1500000</v>
      </c>
      <c r="V9" s="97">
        <f>4400000+14925000</f>
        <v>19325000</v>
      </c>
      <c r="W9" s="97">
        <f>+V9</f>
        <v>19325000</v>
      </c>
      <c r="X9" s="97">
        <v>36000000</v>
      </c>
      <c r="Y9" s="97">
        <f>+(11540000/4*3)+900000</f>
        <v>9555000</v>
      </c>
      <c r="Z9" s="98">
        <f>+'[4]PLAN DE ACCION'!S8</f>
        <v>134263366.49000001</v>
      </c>
      <c r="AA9" s="99"/>
      <c r="AB9" s="85" t="s">
        <v>98</v>
      </c>
      <c r="AC9" s="100" t="s">
        <v>99</v>
      </c>
    </row>
    <row r="10" spans="1:29" ht="119.4" customHeight="1" x14ac:dyDescent="0.25">
      <c r="B10" s="10">
        <v>2</v>
      </c>
      <c r="C10" s="51" t="s">
        <v>34</v>
      </c>
      <c r="D10" s="11" t="s">
        <v>343</v>
      </c>
      <c r="E10" s="24" t="s">
        <v>342</v>
      </c>
      <c r="F10" s="29" t="s">
        <v>341</v>
      </c>
      <c r="G10" s="10" t="s">
        <v>29</v>
      </c>
      <c r="H10" s="29" t="s">
        <v>340</v>
      </c>
      <c r="I10" s="92">
        <v>0</v>
      </c>
      <c r="J10" s="92"/>
      <c r="K10" s="92">
        <v>2</v>
      </c>
      <c r="L10" s="92"/>
      <c r="M10" s="92">
        <v>2</v>
      </c>
      <c r="N10" s="92"/>
      <c r="O10" s="92">
        <v>2</v>
      </c>
      <c r="P10" s="92"/>
      <c r="Q10" s="10" t="s">
        <v>31</v>
      </c>
      <c r="R10" s="23"/>
      <c r="S10" s="23"/>
      <c r="T10" s="99">
        <v>0</v>
      </c>
      <c r="U10" s="99"/>
      <c r="V10" s="99">
        <v>0</v>
      </c>
      <c r="W10" s="99"/>
      <c r="X10" s="99">
        <v>0</v>
      </c>
      <c r="Y10" s="99"/>
      <c r="Z10" s="99">
        <v>0</v>
      </c>
      <c r="AA10" s="99"/>
      <c r="AB10" s="11" t="s">
        <v>334</v>
      </c>
      <c r="AC10" s="100" t="s">
        <v>339</v>
      </c>
    </row>
    <row r="11" spans="1:29" ht="76.95" customHeight="1" x14ac:dyDescent="0.25">
      <c r="B11" s="10">
        <v>3</v>
      </c>
      <c r="C11" s="85" t="s">
        <v>25</v>
      </c>
      <c r="D11" s="11" t="s">
        <v>338</v>
      </c>
      <c r="E11" s="11" t="s">
        <v>337</v>
      </c>
      <c r="F11" s="30" t="s">
        <v>336</v>
      </c>
      <c r="G11" s="10" t="s">
        <v>29</v>
      </c>
      <c r="H11" s="30" t="s">
        <v>335</v>
      </c>
      <c r="I11" s="68">
        <v>0</v>
      </c>
      <c r="J11" s="68"/>
      <c r="K11" s="68">
        <v>4</v>
      </c>
      <c r="L11" s="68"/>
      <c r="M11" s="92">
        <v>4</v>
      </c>
      <c r="N11" s="92"/>
      <c r="O11" s="92">
        <v>4</v>
      </c>
      <c r="P11" s="92"/>
      <c r="Q11" s="10"/>
      <c r="R11" s="10" t="s">
        <v>31</v>
      </c>
      <c r="S11" s="10"/>
      <c r="T11" s="99">
        <v>0</v>
      </c>
      <c r="U11" s="99"/>
      <c r="V11" s="99">
        <v>0</v>
      </c>
      <c r="W11" s="99"/>
      <c r="X11" s="99">
        <v>0</v>
      </c>
      <c r="Y11" s="99"/>
      <c r="Z11" s="99">
        <v>0</v>
      </c>
      <c r="AA11" s="99"/>
      <c r="AB11" s="11" t="s">
        <v>334</v>
      </c>
      <c r="AC11" s="100" t="s">
        <v>333</v>
      </c>
    </row>
    <row r="12" spans="1:29" s="101" customFormat="1" ht="330" customHeight="1" x14ac:dyDescent="0.25">
      <c r="B12" s="46">
        <v>4</v>
      </c>
      <c r="C12" s="11" t="s">
        <v>115</v>
      </c>
      <c r="D12" s="11" t="s">
        <v>332</v>
      </c>
      <c r="E12" s="11" t="s">
        <v>331</v>
      </c>
      <c r="F12" s="29" t="s">
        <v>330</v>
      </c>
      <c r="G12" s="31" t="s">
        <v>29</v>
      </c>
      <c r="H12" s="29" t="s">
        <v>329</v>
      </c>
      <c r="I12" s="67">
        <v>0</v>
      </c>
      <c r="J12" s="67">
        <v>0</v>
      </c>
      <c r="K12" s="67">
        <v>1</v>
      </c>
      <c r="L12" s="67">
        <v>1</v>
      </c>
      <c r="M12" s="102">
        <v>1</v>
      </c>
      <c r="N12" s="102">
        <v>1</v>
      </c>
      <c r="O12" s="102">
        <v>1</v>
      </c>
      <c r="P12" s="102">
        <v>0</v>
      </c>
      <c r="Q12" s="46" t="s">
        <v>31</v>
      </c>
      <c r="R12" s="29"/>
      <c r="S12" s="46"/>
      <c r="T12" s="103">
        <v>0</v>
      </c>
      <c r="U12" s="103">
        <v>0</v>
      </c>
      <c r="V12" s="103">
        <v>0</v>
      </c>
      <c r="W12" s="103">
        <v>0</v>
      </c>
      <c r="X12" s="103">
        <v>0</v>
      </c>
      <c r="Y12" s="103">
        <v>0</v>
      </c>
      <c r="Z12" s="103">
        <v>0</v>
      </c>
      <c r="AA12" s="103">
        <v>0</v>
      </c>
      <c r="AB12" s="29" t="s">
        <v>328</v>
      </c>
      <c r="AC12" s="104" t="s">
        <v>327</v>
      </c>
    </row>
    <row r="13" spans="1:29" ht="342.75" customHeight="1" x14ac:dyDescent="0.25">
      <c r="B13" s="48">
        <v>5</v>
      </c>
      <c r="C13" s="85" t="s">
        <v>326</v>
      </c>
      <c r="D13" s="85" t="s">
        <v>325</v>
      </c>
      <c r="E13" s="85" t="s">
        <v>324</v>
      </c>
      <c r="F13" s="85" t="s">
        <v>323</v>
      </c>
      <c r="G13" s="48" t="s">
        <v>29</v>
      </c>
      <c r="H13" s="85" t="s">
        <v>322</v>
      </c>
      <c r="I13" s="66">
        <v>30</v>
      </c>
      <c r="J13" s="66">
        <v>33</v>
      </c>
      <c r="K13" s="66">
        <v>30</v>
      </c>
      <c r="L13" s="66">
        <v>30</v>
      </c>
      <c r="M13" s="92">
        <v>30</v>
      </c>
      <c r="N13" s="92">
        <v>4</v>
      </c>
      <c r="O13" s="92">
        <v>30</v>
      </c>
      <c r="P13" s="92"/>
      <c r="Q13" s="85"/>
      <c r="R13" s="85"/>
      <c r="S13" s="48" t="s">
        <v>31</v>
      </c>
      <c r="T13" s="99">
        <v>60000000</v>
      </c>
      <c r="U13" s="99">
        <v>39216663</v>
      </c>
      <c r="V13" s="99">
        <v>145000000</v>
      </c>
      <c r="W13" s="105">
        <v>144287499.97999999</v>
      </c>
      <c r="X13" s="99">
        <v>150000000</v>
      </c>
      <c r="Y13" s="99"/>
      <c r="Z13" s="99">
        <v>153830500</v>
      </c>
      <c r="AA13" s="99"/>
      <c r="AB13" s="85" t="s">
        <v>321</v>
      </c>
      <c r="AC13" s="106" t="s">
        <v>320</v>
      </c>
    </row>
  </sheetData>
  <mergeCells count="23">
    <mergeCell ref="AB6:AB8"/>
    <mergeCell ref="AC6:AC8"/>
    <mergeCell ref="I7:J7"/>
    <mergeCell ref="K7:L7"/>
    <mergeCell ref="M7:N7"/>
    <mergeCell ref="O7:P7"/>
    <mergeCell ref="I6:O6"/>
    <mergeCell ref="Q6:AA6"/>
    <mergeCell ref="Q7:S7"/>
    <mergeCell ref="T7:U7"/>
    <mergeCell ref="G6:G8"/>
    <mergeCell ref="V7:W7"/>
    <mergeCell ref="X7:Y7"/>
    <mergeCell ref="Z7:AA7"/>
    <mergeCell ref="E1:E4"/>
    <mergeCell ref="F1:S1"/>
    <mergeCell ref="F2:S4"/>
    <mergeCell ref="H6:H8"/>
    <mergeCell ref="B6:B8"/>
    <mergeCell ref="C6:C8"/>
    <mergeCell ref="D6:D8"/>
    <mergeCell ref="E6:E8"/>
    <mergeCell ref="F6:F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5"/>
  <sheetViews>
    <sheetView topLeftCell="H1" workbookViewId="0">
      <selection activeCell="H1" sqref="A1:XFD1048576"/>
    </sheetView>
  </sheetViews>
  <sheetFormatPr baseColWidth="10" defaultRowHeight="13.8" x14ac:dyDescent="0.25"/>
  <cols>
    <col min="1" max="1" width="4.21875" style="86" bestFit="1" customWidth="1"/>
    <col min="2" max="2" width="10.33203125" style="86" customWidth="1"/>
    <col min="3" max="3" width="11.5546875" style="86"/>
    <col min="4" max="4" width="13" style="86" customWidth="1"/>
    <col min="5" max="5" width="11.5546875" style="86"/>
    <col min="6" max="6" width="8.88671875" style="86" customWidth="1"/>
    <col min="7" max="7" width="10.5546875" style="86" bestFit="1" customWidth="1"/>
    <col min="8" max="8" width="4" style="86" customWidth="1"/>
    <col min="9" max="9" width="4.44140625" style="86" customWidth="1"/>
    <col min="10" max="10" width="6.5546875" style="86" customWidth="1"/>
    <col min="11" max="11" width="5.6640625" style="86" customWidth="1"/>
    <col min="12" max="12" width="5.44140625" style="86" customWidth="1"/>
    <col min="13" max="13" width="6.44140625" style="86" customWidth="1"/>
    <col min="14" max="14" width="6.88671875" style="86" customWidth="1"/>
    <col min="15" max="15" width="7.33203125" style="86" customWidth="1"/>
    <col min="16" max="16" width="10.109375" style="86" bestFit="1" customWidth="1"/>
    <col min="17" max="17" width="12" style="86" customWidth="1"/>
    <col min="18" max="18" width="11.33203125" style="86" bestFit="1" customWidth="1"/>
    <col min="19" max="19" width="8" style="86" bestFit="1" customWidth="1"/>
    <col min="20" max="20" width="11.5546875" style="86" customWidth="1"/>
    <col min="21" max="23" width="14.44140625" style="86" bestFit="1" customWidth="1"/>
    <col min="24" max="24" width="14" style="86" bestFit="1" customWidth="1"/>
    <col min="25" max="25" width="11.6640625" style="86" bestFit="1" customWidth="1"/>
    <col min="26" max="26" width="11.5546875" style="86"/>
    <col min="27" max="27" width="12.109375" style="86" customWidth="1"/>
    <col min="28" max="28" width="15.5546875" style="86" customWidth="1"/>
    <col min="29" max="16384" width="11.5546875" style="86"/>
  </cols>
  <sheetData>
    <row r="1" spans="1:28" ht="15.6" x14ac:dyDescent="0.25">
      <c r="D1" s="144"/>
      <c r="E1" s="132" t="s">
        <v>0</v>
      </c>
      <c r="F1" s="132"/>
      <c r="G1" s="132"/>
      <c r="H1" s="132"/>
      <c r="I1" s="132"/>
      <c r="J1" s="132"/>
      <c r="K1" s="132"/>
      <c r="L1" s="132"/>
      <c r="M1" s="132"/>
      <c r="N1" s="132"/>
      <c r="O1" s="132"/>
      <c r="P1" s="132"/>
      <c r="Q1" s="132"/>
      <c r="R1" s="132"/>
      <c r="S1" s="1" t="s">
        <v>1</v>
      </c>
      <c r="T1" s="1" t="s">
        <v>2</v>
      </c>
    </row>
    <row r="2" spans="1:28" x14ac:dyDescent="0.25">
      <c r="D2" s="144"/>
      <c r="E2" s="170" t="s">
        <v>3</v>
      </c>
      <c r="F2" s="170"/>
      <c r="G2" s="170"/>
      <c r="H2" s="170"/>
      <c r="I2" s="170"/>
      <c r="J2" s="170"/>
      <c r="K2" s="170"/>
      <c r="L2" s="170"/>
      <c r="M2" s="170"/>
      <c r="N2" s="170"/>
      <c r="O2" s="170"/>
      <c r="P2" s="170"/>
      <c r="Q2" s="170"/>
      <c r="R2" s="170"/>
      <c r="S2" s="2" t="s">
        <v>4</v>
      </c>
      <c r="T2" s="3">
        <v>1</v>
      </c>
    </row>
    <row r="3" spans="1:28" x14ac:dyDescent="0.25">
      <c r="D3" s="144"/>
      <c r="E3" s="170"/>
      <c r="F3" s="170"/>
      <c r="G3" s="170"/>
      <c r="H3" s="170"/>
      <c r="I3" s="170"/>
      <c r="J3" s="170"/>
      <c r="K3" s="170"/>
      <c r="L3" s="170"/>
      <c r="M3" s="170"/>
      <c r="N3" s="170"/>
      <c r="O3" s="170"/>
      <c r="P3" s="170"/>
      <c r="Q3" s="170"/>
      <c r="R3" s="170"/>
      <c r="S3" s="2" t="s">
        <v>5</v>
      </c>
      <c r="T3" s="4">
        <v>44651</v>
      </c>
    </row>
    <row r="4" spans="1:28" x14ac:dyDescent="0.25">
      <c r="D4" s="144"/>
      <c r="E4" s="170"/>
      <c r="F4" s="170"/>
      <c r="G4" s="170"/>
      <c r="H4" s="170"/>
      <c r="I4" s="170"/>
      <c r="J4" s="170"/>
      <c r="K4" s="170"/>
      <c r="L4" s="170"/>
      <c r="M4" s="170"/>
      <c r="N4" s="170"/>
      <c r="O4" s="170"/>
      <c r="P4" s="170"/>
      <c r="Q4" s="170"/>
      <c r="R4" s="170"/>
      <c r="S4" s="2" t="s">
        <v>6</v>
      </c>
      <c r="T4" s="5" t="s">
        <v>7</v>
      </c>
    </row>
    <row r="5" spans="1:28" x14ac:dyDescent="0.25">
      <c r="A5" s="171"/>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3"/>
    </row>
    <row r="6" spans="1:28" x14ac:dyDescent="0.25">
      <c r="A6" s="145" t="s">
        <v>8</v>
      </c>
      <c r="B6" s="169" t="s">
        <v>9</v>
      </c>
      <c r="C6" s="145" t="s">
        <v>10</v>
      </c>
      <c r="D6" s="145" t="s">
        <v>11</v>
      </c>
      <c r="E6" s="145" t="s">
        <v>12</v>
      </c>
      <c r="F6" s="169" t="s">
        <v>13</v>
      </c>
      <c r="G6" s="169" t="s">
        <v>14</v>
      </c>
      <c r="H6" s="146" t="s">
        <v>15</v>
      </c>
      <c r="I6" s="146"/>
      <c r="J6" s="147"/>
      <c r="K6" s="147"/>
      <c r="L6" s="147"/>
      <c r="M6" s="147"/>
      <c r="N6" s="147"/>
      <c r="O6" s="87"/>
      <c r="P6" s="148" t="s">
        <v>16</v>
      </c>
      <c r="Q6" s="149"/>
      <c r="R6" s="149"/>
      <c r="S6" s="149"/>
      <c r="T6" s="149"/>
      <c r="U6" s="149"/>
      <c r="V6" s="149"/>
      <c r="W6" s="149"/>
      <c r="X6" s="149"/>
      <c r="Y6" s="149"/>
      <c r="Z6" s="146"/>
      <c r="AA6" s="169" t="s">
        <v>17</v>
      </c>
      <c r="AB6" s="145" t="s">
        <v>18</v>
      </c>
    </row>
    <row r="7" spans="1:28" x14ac:dyDescent="0.25">
      <c r="A7" s="145"/>
      <c r="B7" s="169"/>
      <c r="C7" s="145"/>
      <c r="D7" s="145"/>
      <c r="E7" s="145"/>
      <c r="F7" s="169"/>
      <c r="G7" s="169"/>
      <c r="H7" s="153">
        <v>2020</v>
      </c>
      <c r="I7" s="154"/>
      <c r="J7" s="153">
        <v>2021</v>
      </c>
      <c r="K7" s="154"/>
      <c r="L7" s="155">
        <v>2022</v>
      </c>
      <c r="M7" s="156"/>
      <c r="N7" s="145">
        <v>2023</v>
      </c>
      <c r="O7" s="145"/>
      <c r="P7" s="155" t="s">
        <v>19</v>
      </c>
      <c r="Q7" s="157"/>
      <c r="R7" s="156"/>
      <c r="S7" s="145">
        <v>2020</v>
      </c>
      <c r="T7" s="145"/>
      <c r="U7" s="145">
        <v>2021</v>
      </c>
      <c r="V7" s="145"/>
      <c r="W7" s="145">
        <v>2022</v>
      </c>
      <c r="X7" s="145"/>
      <c r="Y7" s="145">
        <v>2023</v>
      </c>
      <c r="Z7" s="145"/>
      <c r="AA7" s="169"/>
      <c r="AB7" s="145"/>
    </row>
    <row r="8" spans="1:28" ht="40.5" customHeight="1" x14ac:dyDescent="0.25">
      <c r="A8" s="145"/>
      <c r="B8" s="169"/>
      <c r="C8" s="145"/>
      <c r="D8" s="145"/>
      <c r="E8" s="145"/>
      <c r="F8" s="169"/>
      <c r="G8" s="169"/>
      <c r="H8" s="88" t="s">
        <v>20</v>
      </c>
      <c r="I8" s="88" t="s">
        <v>21</v>
      </c>
      <c r="J8" s="88" t="s">
        <v>20</v>
      </c>
      <c r="K8" s="88" t="s">
        <v>21</v>
      </c>
      <c r="L8" s="88" t="s">
        <v>20</v>
      </c>
      <c r="M8" s="88" t="s">
        <v>21</v>
      </c>
      <c r="N8" s="88" t="s">
        <v>20</v>
      </c>
      <c r="O8" s="88" t="s">
        <v>21</v>
      </c>
      <c r="P8" s="108" t="s">
        <v>286</v>
      </c>
      <c r="Q8" s="109" t="s">
        <v>23</v>
      </c>
      <c r="R8" s="90" t="s">
        <v>24</v>
      </c>
      <c r="S8" s="88" t="s">
        <v>20</v>
      </c>
      <c r="T8" s="88" t="s">
        <v>21</v>
      </c>
      <c r="U8" s="88" t="s">
        <v>20</v>
      </c>
      <c r="V8" s="88" t="s">
        <v>21</v>
      </c>
      <c r="W8" s="88" t="s">
        <v>20</v>
      </c>
      <c r="X8" s="88" t="s">
        <v>21</v>
      </c>
      <c r="Y8" s="88" t="s">
        <v>20</v>
      </c>
      <c r="Z8" s="88" t="s">
        <v>21</v>
      </c>
      <c r="AA8" s="169"/>
      <c r="AB8" s="145"/>
    </row>
    <row r="9" spans="1:28" ht="231" customHeight="1" x14ac:dyDescent="0.25">
      <c r="A9" s="10">
        <v>1</v>
      </c>
      <c r="B9" s="11" t="s">
        <v>287</v>
      </c>
      <c r="C9" s="30" t="s">
        <v>288</v>
      </c>
      <c r="D9" s="30" t="s">
        <v>289</v>
      </c>
      <c r="E9" s="11" t="s">
        <v>290</v>
      </c>
      <c r="F9" s="10" t="s">
        <v>29</v>
      </c>
      <c r="G9" s="29" t="s">
        <v>291</v>
      </c>
      <c r="H9" s="92">
        <v>0</v>
      </c>
      <c r="I9" s="92"/>
      <c r="J9" s="92">
        <v>50</v>
      </c>
      <c r="K9" s="92">
        <v>69</v>
      </c>
      <c r="L9" s="92">
        <v>50</v>
      </c>
      <c r="M9" s="92">
        <v>19</v>
      </c>
      <c r="N9" s="92">
        <v>50</v>
      </c>
      <c r="O9" s="92"/>
      <c r="P9" s="93"/>
      <c r="Q9" s="92" t="s">
        <v>31</v>
      </c>
      <c r="R9" s="93"/>
      <c r="S9" s="94">
        <v>0</v>
      </c>
      <c r="T9" s="94"/>
      <c r="U9" s="110">
        <v>133944000</v>
      </c>
      <c r="V9" s="110">
        <v>133944000</v>
      </c>
      <c r="W9" s="110">
        <v>144996000</v>
      </c>
      <c r="X9" s="94">
        <f>(W9/12)*6</f>
        <v>72498000</v>
      </c>
      <c r="Y9" s="94">
        <v>0</v>
      </c>
      <c r="Z9" s="94"/>
      <c r="AA9" s="59" t="s">
        <v>292</v>
      </c>
      <c r="AB9" s="111" t="s">
        <v>293</v>
      </c>
    </row>
    <row r="13" spans="1:28" x14ac:dyDescent="0.25">
      <c r="B13" s="166" t="s">
        <v>294</v>
      </c>
      <c r="C13" s="166"/>
      <c r="D13" s="166"/>
      <c r="P13" s="167" t="s">
        <v>295</v>
      </c>
      <c r="Q13" s="167"/>
      <c r="R13" s="167"/>
      <c r="W13" s="168" t="s">
        <v>296</v>
      </c>
      <c r="X13" s="168"/>
      <c r="Y13" s="168"/>
    </row>
    <row r="14" spans="1:28" x14ac:dyDescent="0.25">
      <c r="B14" s="164" t="s">
        <v>297</v>
      </c>
      <c r="C14" s="164"/>
      <c r="D14" s="164"/>
      <c r="P14" s="165" t="s">
        <v>298</v>
      </c>
      <c r="Q14" s="165"/>
      <c r="R14" s="165"/>
      <c r="W14" s="164" t="s">
        <v>299</v>
      </c>
      <c r="X14" s="164"/>
      <c r="Y14" s="164"/>
    </row>
    <row r="15" spans="1:28" x14ac:dyDescent="0.25">
      <c r="P15" s="164" t="s">
        <v>300</v>
      </c>
      <c r="Q15" s="164"/>
      <c r="R15" s="164"/>
    </row>
  </sheetData>
  <mergeCells count="31">
    <mergeCell ref="D1:D4"/>
    <mergeCell ref="E1:R1"/>
    <mergeCell ref="E2:R4"/>
    <mergeCell ref="A5:AB5"/>
    <mergeCell ref="A6:A8"/>
    <mergeCell ref="B6:B8"/>
    <mergeCell ref="C6:C8"/>
    <mergeCell ref="D6:D8"/>
    <mergeCell ref="E6:E8"/>
    <mergeCell ref="F6:F8"/>
    <mergeCell ref="AA6:AA8"/>
    <mergeCell ref="AB6:AB8"/>
    <mergeCell ref="H7:I7"/>
    <mergeCell ref="J7:K7"/>
    <mergeCell ref="L7:M7"/>
    <mergeCell ref="N7:O7"/>
    <mergeCell ref="P7:R7"/>
    <mergeCell ref="B14:D14"/>
    <mergeCell ref="P14:R14"/>
    <mergeCell ref="W14:Y14"/>
    <mergeCell ref="P15:R15"/>
    <mergeCell ref="S7:T7"/>
    <mergeCell ref="U7:V7"/>
    <mergeCell ref="W7:X7"/>
    <mergeCell ref="Y7:Z7"/>
    <mergeCell ref="B13:D13"/>
    <mergeCell ref="P13:R13"/>
    <mergeCell ref="W13:Y13"/>
    <mergeCell ref="G6:G8"/>
    <mergeCell ref="H6:N6"/>
    <mergeCell ref="P6:Z6"/>
  </mergeCells>
  <pageMargins left="0.70866141732283472" right="0.70866141732283472" top="0.74803149606299213" bottom="0.74803149606299213" header="0.31496062992125984" footer="0.31496062992125984"/>
  <pageSetup paperSize="9" scale="85" orientation="landscape"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C9"/>
  <sheetViews>
    <sheetView topLeftCell="J1" workbookViewId="0">
      <selection activeCell="J1" sqref="A1:XFD1048576"/>
    </sheetView>
  </sheetViews>
  <sheetFormatPr baseColWidth="10" defaultRowHeight="13.8" x14ac:dyDescent="0.25"/>
  <cols>
    <col min="1" max="1" width="1.88671875" style="86" customWidth="1"/>
    <col min="2" max="2" width="5.88671875" style="86" customWidth="1"/>
    <col min="3" max="3" width="28.88671875" style="86" customWidth="1"/>
    <col min="4" max="4" width="21" style="86" customWidth="1"/>
    <col min="5" max="5" width="26.44140625" style="86" customWidth="1"/>
    <col min="6" max="6" width="14.5546875" style="86" customWidth="1"/>
    <col min="7" max="8" width="16.109375" style="86" customWidth="1"/>
    <col min="9" max="9" width="8.6640625" style="86" customWidth="1"/>
    <col min="10" max="10" width="9.88671875" style="86" customWidth="1"/>
    <col min="11" max="11" width="8.33203125" style="86" customWidth="1"/>
    <col min="12" max="12" width="10.109375" style="86" customWidth="1"/>
    <col min="13" max="13" width="8.109375" style="86" customWidth="1"/>
    <col min="14" max="14" width="9.44140625" style="86" customWidth="1"/>
    <col min="15" max="15" width="7.44140625" style="86" customWidth="1"/>
    <col min="16" max="16" width="9.6640625" style="86" customWidth="1"/>
    <col min="17" max="17" width="21.33203125" style="86" bestFit="1" customWidth="1"/>
    <col min="18" max="18" width="18.33203125" style="86" bestFit="1" customWidth="1"/>
    <col min="19" max="19" width="11.33203125" style="86" bestFit="1" customWidth="1"/>
    <col min="20" max="20" width="17" style="86" customWidth="1"/>
    <col min="21" max="21" width="14" style="86" customWidth="1"/>
    <col min="22" max="22" width="19" style="86" customWidth="1"/>
    <col min="23" max="27" width="14" style="86" customWidth="1"/>
    <col min="28" max="28" width="27.88671875" style="86" customWidth="1"/>
    <col min="29" max="29" width="28.44140625" style="86" customWidth="1"/>
    <col min="30" max="16384" width="11.5546875" style="86"/>
  </cols>
  <sheetData>
    <row r="1" spans="2:29" ht="19.2" customHeight="1" x14ac:dyDescent="0.25">
      <c r="E1" s="144"/>
      <c r="F1" s="132" t="s">
        <v>0</v>
      </c>
      <c r="G1" s="132"/>
      <c r="H1" s="132"/>
      <c r="I1" s="132"/>
      <c r="J1" s="132"/>
      <c r="K1" s="132"/>
      <c r="L1" s="132"/>
      <c r="M1" s="132"/>
      <c r="N1" s="132"/>
      <c r="O1" s="132"/>
      <c r="P1" s="132"/>
      <c r="Q1" s="132"/>
      <c r="R1" s="132"/>
      <c r="S1" s="132"/>
      <c r="T1" s="1" t="s">
        <v>1</v>
      </c>
      <c r="U1" s="1" t="s">
        <v>2</v>
      </c>
    </row>
    <row r="2" spans="2:29" ht="18.600000000000001" customHeight="1" x14ac:dyDescent="0.25">
      <c r="E2" s="144"/>
      <c r="F2" s="133" t="s">
        <v>3</v>
      </c>
      <c r="G2" s="133"/>
      <c r="H2" s="133"/>
      <c r="I2" s="133"/>
      <c r="J2" s="133"/>
      <c r="K2" s="133"/>
      <c r="L2" s="133"/>
      <c r="M2" s="133"/>
      <c r="N2" s="133"/>
      <c r="O2" s="133"/>
      <c r="P2" s="133"/>
      <c r="Q2" s="133"/>
      <c r="R2" s="133"/>
      <c r="S2" s="133"/>
      <c r="T2" s="2" t="s">
        <v>4</v>
      </c>
      <c r="U2" s="3">
        <v>1</v>
      </c>
    </row>
    <row r="3" spans="2:29" ht="16.2" customHeight="1" x14ac:dyDescent="0.25">
      <c r="E3" s="144"/>
      <c r="F3" s="133"/>
      <c r="G3" s="133"/>
      <c r="H3" s="133"/>
      <c r="I3" s="133"/>
      <c r="J3" s="133"/>
      <c r="K3" s="133"/>
      <c r="L3" s="133"/>
      <c r="M3" s="133"/>
      <c r="N3" s="133"/>
      <c r="O3" s="133"/>
      <c r="P3" s="133"/>
      <c r="Q3" s="133"/>
      <c r="R3" s="133"/>
      <c r="S3" s="133"/>
      <c r="T3" s="2" t="s">
        <v>5</v>
      </c>
      <c r="U3" s="4">
        <v>44651</v>
      </c>
    </row>
    <row r="4" spans="2:29" ht="17.399999999999999" customHeight="1" x14ac:dyDescent="0.25">
      <c r="E4" s="144"/>
      <c r="F4" s="133"/>
      <c r="G4" s="133"/>
      <c r="H4" s="133"/>
      <c r="I4" s="133"/>
      <c r="J4" s="133"/>
      <c r="K4" s="133"/>
      <c r="L4" s="133"/>
      <c r="M4" s="133"/>
      <c r="N4" s="133"/>
      <c r="O4" s="133"/>
      <c r="P4" s="133"/>
      <c r="Q4" s="133"/>
      <c r="R4" s="133"/>
      <c r="S4" s="133"/>
      <c r="T4" s="2" t="s">
        <v>6</v>
      </c>
      <c r="U4" s="5" t="s">
        <v>7</v>
      </c>
    </row>
    <row r="6" spans="2:29" x14ac:dyDescent="0.25">
      <c r="B6" s="145" t="s">
        <v>8</v>
      </c>
      <c r="C6" s="145" t="s">
        <v>9</v>
      </c>
      <c r="D6" s="145" t="s">
        <v>10</v>
      </c>
      <c r="E6" s="145" t="s">
        <v>11</v>
      </c>
      <c r="F6" s="145" t="s">
        <v>12</v>
      </c>
      <c r="G6" s="145" t="s">
        <v>13</v>
      </c>
      <c r="H6" s="145" t="s">
        <v>14</v>
      </c>
      <c r="I6" s="146" t="s">
        <v>15</v>
      </c>
      <c r="J6" s="146"/>
      <c r="K6" s="147"/>
      <c r="L6" s="147"/>
      <c r="M6" s="147"/>
      <c r="N6" s="147"/>
      <c r="O6" s="147"/>
      <c r="P6" s="87"/>
      <c r="Q6" s="148" t="s">
        <v>16</v>
      </c>
      <c r="R6" s="149"/>
      <c r="S6" s="149"/>
      <c r="T6" s="149"/>
      <c r="U6" s="149"/>
      <c r="V6" s="149"/>
      <c r="W6" s="149"/>
      <c r="X6" s="149"/>
      <c r="Y6" s="149"/>
      <c r="Z6" s="149"/>
      <c r="AA6" s="146"/>
      <c r="AB6" s="145" t="s">
        <v>17</v>
      </c>
      <c r="AC6" s="145" t="s">
        <v>18</v>
      </c>
    </row>
    <row r="7" spans="2:29" x14ac:dyDescent="0.25">
      <c r="B7" s="145"/>
      <c r="C7" s="145"/>
      <c r="D7" s="145"/>
      <c r="E7" s="145"/>
      <c r="F7" s="145"/>
      <c r="G7" s="145"/>
      <c r="H7" s="145"/>
      <c r="I7" s="153">
        <v>2020</v>
      </c>
      <c r="J7" s="154"/>
      <c r="K7" s="153">
        <v>2021</v>
      </c>
      <c r="L7" s="154"/>
      <c r="M7" s="155">
        <v>2022</v>
      </c>
      <c r="N7" s="156"/>
      <c r="O7" s="145">
        <v>2023</v>
      </c>
      <c r="P7" s="145"/>
      <c r="Q7" s="155" t="s">
        <v>19</v>
      </c>
      <c r="R7" s="157"/>
      <c r="S7" s="156"/>
      <c r="T7" s="145">
        <v>2020</v>
      </c>
      <c r="U7" s="145"/>
      <c r="V7" s="145">
        <v>2021</v>
      </c>
      <c r="W7" s="145"/>
      <c r="X7" s="145">
        <v>2022</v>
      </c>
      <c r="Y7" s="145"/>
      <c r="Z7" s="145">
        <v>2023</v>
      </c>
      <c r="AA7" s="145"/>
      <c r="AB7" s="145"/>
      <c r="AC7" s="145"/>
    </row>
    <row r="8" spans="2:29" x14ac:dyDescent="0.25">
      <c r="B8" s="145"/>
      <c r="C8" s="145"/>
      <c r="D8" s="145"/>
      <c r="E8" s="145"/>
      <c r="F8" s="145"/>
      <c r="G8" s="145"/>
      <c r="H8" s="145"/>
      <c r="I8" s="88" t="s">
        <v>20</v>
      </c>
      <c r="J8" s="88" t="s">
        <v>21</v>
      </c>
      <c r="K8" s="88" t="s">
        <v>20</v>
      </c>
      <c r="L8" s="88" t="s">
        <v>21</v>
      </c>
      <c r="M8" s="88" t="s">
        <v>20</v>
      </c>
      <c r="N8" s="88" t="s">
        <v>21</v>
      </c>
      <c r="O8" s="88" t="s">
        <v>20</v>
      </c>
      <c r="P8" s="88" t="s">
        <v>21</v>
      </c>
      <c r="Q8" s="89" t="s">
        <v>22</v>
      </c>
      <c r="R8" s="93" t="s">
        <v>23</v>
      </c>
      <c r="S8" s="93" t="s">
        <v>24</v>
      </c>
      <c r="T8" s="88" t="s">
        <v>20</v>
      </c>
      <c r="U8" s="88" t="s">
        <v>21</v>
      </c>
      <c r="V8" s="88" t="s">
        <v>20</v>
      </c>
      <c r="W8" s="88" t="s">
        <v>21</v>
      </c>
      <c r="X8" s="88" t="s">
        <v>20</v>
      </c>
      <c r="Y8" s="88" t="s">
        <v>21</v>
      </c>
      <c r="Z8" s="88" t="s">
        <v>20</v>
      </c>
      <c r="AA8" s="88" t="s">
        <v>21</v>
      </c>
      <c r="AB8" s="145"/>
      <c r="AC8" s="145"/>
    </row>
    <row r="9" spans="2:29" ht="91.2" x14ac:dyDescent="0.25">
      <c r="B9" s="10">
        <v>1</v>
      </c>
      <c r="C9" s="11" t="s">
        <v>25</v>
      </c>
      <c r="D9" s="29" t="s">
        <v>278</v>
      </c>
      <c r="E9" s="29" t="s">
        <v>279</v>
      </c>
      <c r="F9" s="29" t="s">
        <v>280</v>
      </c>
      <c r="G9" s="10" t="s">
        <v>29</v>
      </c>
      <c r="H9" s="11" t="s">
        <v>281</v>
      </c>
      <c r="I9" s="92">
        <v>4</v>
      </c>
      <c r="J9" s="92">
        <v>4</v>
      </c>
      <c r="K9" s="92">
        <v>4</v>
      </c>
      <c r="L9" s="92">
        <v>4</v>
      </c>
      <c r="M9" s="92">
        <v>4</v>
      </c>
      <c r="N9" s="92">
        <v>1</v>
      </c>
      <c r="O9" s="92">
        <v>4</v>
      </c>
      <c r="P9" s="92">
        <v>0</v>
      </c>
      <c r="Q9" s="93"/>
      <c r="R9" s="92" t="s">
        <v>31</v>
      </c>
      <c r="S9" s="93"/>
      <c r="T9" s="94">
        <v>1933936000</v>
      </c>
      <c r="U9" s="94" t="s">
        <v>282</v>
      </c>
      <c r="V9" s="94">
        <v>3500000000</v>
      </c>
      <c r="W9" s="94">
        <v>397367952</v>
      </c>
      <c r="X9" s="94" t="s">
        <v>283</v>
      </c>
      <c r="Y9" s="94">
        <v>215678595</v>
      </c>
      <c r="Z9" s="94">
        <v>0</v>
      </c>
      <c r="AA9" s="94"/>
      <c r="AB9" s="56" t="s">
        <v>284</v>
      </c>
      <c r="AC9" s="112" t="s">
        <v>285</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25"/>
  <sheetViews>
    <sheetView topLeftCell="Q1" workbookViewId="0">
      <selection activeCell="T9" sqref="T9"/>
    </sheetView>
  </sheetViews>
  <sheetFormatPr baseColWidth="10" defaultRowHeight="14.4" x14ac:dyDescent="0.3"/>
  <cols>
    <col min="1" max="1" width="1.88671875" customWidth="1"/>
    <col min="2" max="2" width="5.88671875" customWidth="1"/>
    <col min="3" max="3" width="28.88671875" customWidth="1"/>
    <col min="4" max="4" width="35.33203125" customWidth="1"/>
    <col min="5" max="5" width="31.66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0" width="13.88671875" bestFit="1" customWidth="1"/>
    <col min="21" max="21" width="14" customWidth="1"/>
    <col min="22" max="22" width="16.44140625" bestFit="1" customWidth="1"/>
    <col min="23" max="23" width="16.44140625" customWidth="1"/>
    <col min="24" max="24" width="16.33203125" customWidth="1"/>
    <col min="25" max="25" width="14" customWidth="1"/>
    <col min="26" max="26" width="16.88671875" customWidth="1"/>
    <col min="27" max="27" width="14" customWidth="1"/>
    <col min="28" max="28" width="27.88671875" customWidth="1"/>
    <col min="29" max="29" width="127.5546875" customWidth="1"/>
  </cols>
  <sheetData>
    <row r="1" spans="2:29" ht="15.6" x14ac:dyDescent="0.3">
      <c r="E1" s="131"/>
      <c r="F1" s="132" t="s">
        <v>0</v>
      </c>
      <c r="G1" s="132"/>
      <c r="H1" s="132"/>
      <c r="I1" s="132"/>
      <c r="J1" s="132"/>
      <c r="K1" s="132"/>
      <c r="L1" s="132"/>
      <c r="M1" s="132"/>
      <c r="N1" s="132"/>
      <c r="O1" s="132"/>
      <c r="P1" s="132"/>
      <c r="Q1" s="132"/>
      <c r="R1" s="132"/>
      <c r="S1" s="132"/>
      <c r="T1" s="1" t="s">
        <v>1</v>
      </c>
      <c r="U1" s="1" t="s">
        <v>2</v>
      </c>
    </row>
    <row r="2" spans="2:29" x14ac:dyDescent="0.3">
      <c r="E2" s="131"/>
      <c r="F2" s="133" t="s">
        <v>3</v>
      </c>
      <c r="G2" s="133"/>
      <c r="H2" s="133"/>
      <c r="I2" s="133"/>
      <c r="J2" s="133"/>
      <c r="K2" s="133"/>
      <c r="L2" s="133"/>
      <c r="M2" s="133"/>
      <c r="N2" s="133"/>
      <c r="O2" s="133"/>
      <c r="P2" s="133"/>
      <c r="Q2" s="133"/>
      <c r="R2" s="133"/>
      <c r="S2" s="133"/>
      <c r="T2" s="2" t="s">
        <v>4</v>
      </c>
      <c r="U2" s="3">
        <v>1</v>
      </c>
    </row>
    <row r="3" spans="2:29" x14ac:dyDescent="0.3">
      <c r="E3" s="131"/>
      <c r="F3" s="133"/>
      <c r="G3" s="133"/>
      <c r="H3" s="133"/>
      <c r="I3" s="133"/>
      <c r="J3" s="133"/>
      <c r="K3" s="133"/>
      <c r="L3" s="133"/>
      <c r="M3" s="133"/>
      <c r="N3" s="133"/>
      <c r="O3" s="133"/>
      <c r="P3" s="133"/>
      <c r="Q3" s="133"/>
      <c r="R3" s="133"/>
      <c r="S3" s="133"/>
      <c r="T3" s="2" t="s">
        <v>5</v>
      </c>
      <c r="U3" s="4">
        <v>44651</v>
      </c>
    </row>
    <row r="4" spans="2:29" x14ac:dyDescent="0.3">
      <c r="E4" s="131"/>
      <c r="F4" s="133"/>
      <c r="G4" s="133"/>
      <c r="H4" s="133"/>
      <c r="I4" s="133"/>
      <c r="J4" s="133"/>
      <c r="K4" s="133"/>
      <c r="L4" s="133"/>
      <c r="M4" s="133"/>
      <c r="N4" s="133"/>
      <c r="O4" s="133"/>
      <c r="P4" s="133"/>
      <c r="Q4" s="133"/>
      <c r="R4" s="133"/>
      <c r="S4" s="133"/>
      <c r="T4" s="2" t="s">
        <v>6</v>
      </c>
      <c r="U4" s="5" t="s">
        <v>7</v>
      </c>
    </row>
    <row r="6" spans="2:29" x14ac:dyDescent="0.3">
      <c r="B6" s="134" t="s">
        <v>8</v>
      </c>
      <c r="C6" s="134" t="s">
        <v>9</v>
      </c>
      <c r="D6" s="134" t="s">
        <v>10</v>
      </c>
      <c r="E6" s="134" t="s">
        <v>11</v>
      </c>
      <c r="F6" s="134" t="s">
        <v>12</v>
      </c>
      <c r="G6" s="134" t="s">
        <v>13</v>
      </c>
      <c r="H6" s="134" t="s">
        <v>14</v>
      </c>
      <c r="I6" s="140" t="s">
        <v>15</v>
      </c>
      <c r="J6" s="140"/>
      <c r="K6" s="141"/>
      <c r="L6" s="141"/>
      <c r="M6" s="141"/>
      <c r="N6" s="141"/>
      <c r="O6" s="141"/>
      <c r="P6" s="6"/>
      <c r="Q6" s="142" t="s">
        <v>16</v>
      </c>
      <c r="R6" s="143"/>
      <c r="S6" s="143"/>
      <c r="T6" s="143"/>
      <c r="U6" s="143"/>
      <c r="V6" s="143"/>
      <c r="W6" s="143"/>
      <c r="X6" s="143"/>
      <c r="Y6" s="143"/>
      <c r="Z6" s="143"/>
      <c r="AA6" s="140"/>
      <c r="AB6" s="134" t="s">
        <v>17</v>
      </c>
      <c r="AC6" s="134" t="s">
        <v>18</v>
      </c>
    </row>
    <row r="7" spans="2:29" x14ac:dyDescent="0.3">
      <c r="B7" s="134"/>
      <c r="C7" s="134"/>
      <c r="D7" s="134"/>
      <c r="E7" s="134"/>
      <c r="F7" s="134"/>
      <c r="G7" s="134"/>
      <c r="H7" s="134"/>
      <c r="I7" s="135">
        <v>2020</v>
      </c>
      <c r="J7" s="136"/>
      <c r="K7" s="135">
        <v>2021</v>
      </c>
      <c r="L7" s="136"/>
      <c r="M7" s="137">
        <v>2022</v>
      </c>
      <c r="N7" s="138"/>
      <c r="O7" s="134">
        <v>2023</v>
      </c>
      <c r="P7" s="134"/>
      <c r="Q7" s="137" t="s">
        <v>19</v>
      </c>
      <c r="R7" s="139"/>
      <c r="S7" s="138"/>
      <c r="T7" s="134">
        <v>2020</v>
      </c>
      <c r="U7" s="134"/>
      <c r="V7" s="134">
        <v>2021</v>
      </c>
      <c r="W7" s="134"/>
      <c r="X7" s="134">
        <v>2022</v>
      </c>
      <c r="Y7" s="134"/>
      <c r="Z7" s="134">
        <v>2023</v>
      </c>
      <c r="AA7" s="134"/>
      <c r="AB7" s="134"/>
      <c r="AC7" s="134"/>
    </row>
    <row r="8" spans="2:29" x14ac:dyDescent="0.3">
      <c r="B8" s="134"/>
      <c r="C8" s="134"/>
      <c r="D8" s="134"/>
      <c r="E8" s="134"/>
      <c r="F8" s="134"/>
      <c r="G8" s="134"/>
      <c r="H8" s="134"/>
      <c r="I8" s="7" t="s">
        <v>20</v>
      </c>
      <c r="J8" s="7" t="s">
        <v>21</v>
      </c>
      <c r="K8" s="7" t="s">
        <v>20</v>
      </c>
      <c r="L8" s="7" t="s">
        <v>21</v>
      </c>
      <c r="M8" s="7" t="s">
        <v>20</v>
      </c>
      <c r="N8" s="7" t="s">
        <v>21</v>
      </c>
      <c r="O8" s="7" t="s">
        <v>20</v>
      </c>
      <c r="P8" s="7" t="s">
        <v>21</v>
      </c>
      <c r="Q8" s="8" t="s">
        <v>22</v>
      </c>
      <c r="R8" s="9" t="s">
        <v>23</v>
      </c>
      <c r="S8" s="9" t="s">
        <v>24</v>
      </c>
      <c r="T8" s="7" t="s">
        <v>20</v>
      </c>
      <c r="U8" s="7" t="s">
        <v>21</v>
      </c>
      <c r="V8" s="7" t="s">
        <v>20</v>
      </c>
      <c r="W8" s="7" t="s">
        <v>21</v>
      </c>
      <c r="X8" s="7" t="s">
        <v>20</v>
      </c>
      <c r="Y8" s="7" t="s">
        <v>21</v>
      </c>
      <c r="Z8" s="7" t="s">
        <v>20</v>
      </c>
      <c r="AA8" s="7" t="s">
        <v>21</v>
      </c>
      <c r="AB8" s="134"/>
      <c r="AC8" s="134"/>
    </row>
    <row r="9" spans="2:29" ht="79.8" x14ac:dyDescent="0.3">
      <c r="B9" s="10">
        <v>1</v>
      </c>
      <c r="C9" s="17" t="s">
        <v>25</v>
      </c>
      <c r="D9" s="17" t="s">
        <v>88</v>
      </c>
      <c r="E9" s="17" t="s">
        <v>89</v>
      </c>
      <c r="F9" s="17" t="s">
        <v>90</v>
      </c>
      <c r="G9" s="10" t="s">
        <v>29</v>
      </c>
      <c r="H9" s="17" t="s">
        <v>91</v>
      </c>
      <c r="I9" s="12">
        <f>+'[5]PLAN DE ACCION'!I8</f>
        <v>1</v>
      </c>
      <c r="J9" s="12">
        <v>1</v>
      </c>
      <c r="K9" s="12">
        <f>+'[5]PLAN DE ACCION'!J8</f>
        <v>1</v>
      </c>
      <c r="L9" s="12">
        <v>1</v>
      </c>
      <c r="M9" s="12">
        <f>+'[5]PLAN DE ACCION'!K8</f>
        <v>1</v>
      </c>
      <c r="N9" s="13"/>
      <c r="O9" s="12">
        <f>+'[5]PLAN DE ACCION'!L8</f>
        <v>1</v>
      </c>
      <c r="P9" s="13"/>
      <c r="Q9" s="23"/>
      <c r="R9" s="10" t="s">
        <v>31</v>
      </c>
      <c r="S9" s="23"/>
      <c r="T9" s="113">
        <f>+'[5]PLAN DE ACCION'!P8</f>
        <v>26400000</v>
      </c>
      <c r="U9" s="13"/>
      <c r="V9" s="79">
        <f>+'[5]PLAN DE ACCION'!Q8</f>
        <v>27192000</v>
      </c>
      <c r="W9" s="79">
        <v>27192000</v>
      </c>
      <c r="X9" s="53">
        <f>+'[5]PLAN DE ACCION'!R8</f>
        <v>28007760</v>
      </c>
      <c r="Y9" s="13"/>
      <c r="Z9" s="53">
        <f>+'[5]PLAN DE ACCION'!S8</f>
        <v>28847992.800000001</v>
      </c>
      <c r="AA9" s="13"/>
      <c r="AB9" s="17" t="s">
        <v>92</v>
      </c>
      <c r="AC9" s="17" t="s">
        <v>209</v>
      </c>
    </row>
    <row r="10" spans="2:29" ht="102.6" x14ac:dyDescent="0.3">
      <c r="B10" s="10">
        <v>2</v>
      </c>
      <c r="C10" s="17" t="s">
        <v>25</v>
      </c>
      <c r="D10" s="18" t="s">
        <v>210</v>
      </c>
      <c r="E10" s="18" t="s">
        <v>211</v>
      </c>
      <c r="F10" s="18" t="s">
        <v>212</v>
      </c>
      <c r="G10" s="10" t="s">
        <v>29</v>
      </c>
      <c r="H10" s="17" t="s">
        <v>213</v>
      </c>
      <c r="I10" s="12">
        <f>+'[5]PLAN DE ACCION'!I9</f>
        <v>0</v>
      </c>
      <c r="J10" s="13"/>
      <c r="K10" s="12">
        <f>+'[5]PLAN DE ACCION'!J9</f>
        <v>1</v>
      </c>
      <c r="L10" s="12">
        <v>1</v>
      </c>
      <c r="M10" s="12">
        <f>+'[5]PLAN DE ACCION'!K9</f>
        <v>1</v>
      </c>
      <c r="N10" s="13"/>
      <c r="O10" s="12">
        <f>+'[5]PLAN DE ACCION'!L9</f>
        <v>1</v>
      </c>
      <c r="P10" s="13"/>
      <c r="Q10" s="10" t="s">
        <v>31</v>
      </c>
      <c r="R10" s="23"/>
      <c r="S10" s="10"/>
      <c r="T10" s="53">
        <f>+'[5]PLAN DE ACCION'!P9</f>
        <v>0</v>
      </c>
      <c r="U10" s="13"/>
      <c r="V10" s="79">
        <f>+'[5]PLAN DE ACCION'!Q9</f>
        <v>0</v>
      </c>
      <c r="W10" s="79"/>
      <c r="X10" s="53">
        <f>+'[5]PLAN DE ACCION'!R9</f>
        <v>0</v>
      </c>
      <c r="Y10" s="13"/>
      <c r="Z10" s="53">
        <f>+'[5]PLAN DE ACCION'!S9</f>
        <v>0</v>
      </c>
      <c r="AA10" s="13"/>
      <c r="AB10" s="18" t="s">
        <v>214</v>
      </c>
      <c r="AC10" s="17" t="s">
        <v>215</v>
      </c>
    </row>
    <row r="11" spans="2:29" ht="172.8" x14ac:dyDescent="0.3">
      <c r="B11" s="10">
        <v>3</v>
      </c>
      <c r="C11" s="17" t="s">
        <v>34</v>
      </c>
      <c r="D11" s="18" t="s">
        <v>35</v>
      </c>
      <c r="E11" s="18" t="s">
        <v>36</v>
      </c>
      <c r="F11" s="18" t="s">
        <v>37</v>
      </c>
      <c r="G11" s="19" t="s">
        <v>29</v>
      </c>
      <c r="H11" s="11" t="s">
        <v>38</v>
      </c>
      <c r="I11" s="12">
        <f>+'[5]PLAN DE ACCION'!I10</f>
        <v>0</v>
      </c>
      <c r="J11" s="13"/>
      <c r="K11" s="12">
        <f>+'[5]PLAN DE ACCION'!J10</f>
        <v>1</v>
      </c>
      <c r="L11" s="12">
        <v>1</v>
      </c>
      <c r="M11" s="12">
        <f>+'[5]PLAN DE ACCION'!K10</f>
        <v>0</v>
      </c>
      <c r="N11" s="13"/>
      <c r="O11" s="12">
        <f>+'[5]PLAN DE ACCION'!L10</f>
        <v>0</v>
      </c>
      <c r="P11" s="13"/>
      <c r="Q11" s="23"/>
      <c r="R11" s="23"/>
      <c r="S11" s="10" t="s">
        <v>31</v>
      </c>
      <c r="T11" s="53">
        <f>+'[5]PLAN DE ACCION'!P10</f>
        <v>0</v>
      </c>
      <c r="U11" s="13"/>
      <c r="V11" s="79" t="str">
        <f>+'[5]PLAN DE ACCION'!Q10</f>
        <v>$ 28.500.000</v>
      </c>
      <c r="W11" s="79">
        <v>28500000</v>
      </c>
      <c r="X11" s="53" t="str">
        <f>+'[5]PLAN DE ACCION'!R10</f>
        <v>$ 48.255.000</v>
      </c>
      <c r="Y11" s="13"/>
      <c r="Z11" s="53" t="str">
        <f>+'[5]PLAN DE ACCION'!S10</f>
        <v>$58.398.000</v>
      </c>
      <c r="AA11" s="13"/>
      <c r="AB11" s="18" t="s">
        <v>40</v>
      </c>
      <c r="AC11" s="17" t="s">
        <v>216</v>
      </c>
    </row>
    <row r="12" spans="2:29" ht="57" x14ac:dyDescent="0.3">
      <c r="B12" s="10">
        <v>4</v>
      </c>
      <c r="C12" s="17" t="s">
        <v>34</v>
      </c>
      <c r="D12" s="18" t="s">
        <v>42</v>
      </c>
      <c r="E12" s="20" t="s">
        <v>43</v>
      </c>
      <c r="F12" s="18" t="s">
        <v>44</v>
      </c>
      <c r="G12" s="19" t="s">
        <v>45</v>
      </c>
      <c r="H12" s="17" t="s">
        <v>44</v>
      </c>
      <c r="I12" s="12">
        <f>+'[5]PLAN DE ACCION'!I11</f>
        <v>0</v>
      </c>
      <c r="J12" s="13"/>
      <c r="K12" s="12">
        <f>+'[5]PLAN DE ACCION'!J11</f>
        <v>1</v>
      </c>
      <c r="L12" s="12">
        <v>1</v>
      </c>
      <c r="M12" s="12">
        <f>+'[5]PLAN DE ACCION'!K11</f>
        <v>2</v>
      </c>
      <c r="N12" s="13"/>
      <c r="O12" s="12">
        <f>+'[5]PLAN DE ACCION'!L11</f>
        <v>1</v>
      </c>
      <c r="P12" s="13"/>
      <c r="Q12" s="23"/>
      <c r="R12" s="23"/>
      <c r="S12" s="10" t="s">
        <v>31</v>
      </c>
      <c r="T12" s="53">
        <f>+'[5]PLAN DE ACCION'!P11</f>
        <v>0</v>
      </c>
      <c r="U12" s="13"/>
      <c r="V12" s="79">
        <f>+'[5]PLAN DE ACCION'!Q11</f>
        <v>0</v>
      </c>
      <c r="W12" s="79"/>
      <c r="X12" s="53">
        <f>+'[5]PLAN DE ACCION'!R11</f>
        <v>0</v>
      </c>
      <c r="Y12" s="13"/>
      <c r="Z12" s="53">
        <f>+'[5]PLAN DE ACCION'!S11</f>
        <v>0</v>
      </c>
      <c r="AA12" s="13"/>
      <c r="AB12" s="18" t="s">
        <v>40</v>
      </c>
      <c r="AC12" s="26" t="s">
        <v>217</v>
      </c>
    </row>
    <row r="13" spans="2:29" ht="68.400000000000006" x14ac:dyDescent="0.3">
      <c r="B13" s="10">
        <v>5</v>
      </c>
      <c r="C13" s="17" t="s">
        <v>34</v>
      </c>
      <c r="D13" s="11" t="s">
        <v>48</v>
      </c>
      <c r="E13" s="11" t="s">
        <v>49</v>
      </c>
      <c r="F13" s="11" t="s">
        <v>218</v>
      </c>
      <c r="G13" s="10" t="s">
        <v>29</v>
      </c>
      <c r="H13" s="17" t="s">
        <v>219</v>
      </c>
      <c r="I13" s="12">
        <f>+'[5]PLAN DE ACCION'!I12</f>
        <v>0</v>
      </c>
      <c r="J13" s="13"/>
      <c r="K13" s="12">
        <f>+'[5]PLAN DE ACCION'!J12</f>
        <v>1</v>
      </c>
      <c r="L13" s="13"/>
      <c r="M13" s="12">
        <f>+'[5]PLAN DE ACCION'!K12</f>
        <v>1</v>
      </c>
      <c r="N13" s="13"/>
      <c r="O13" s="12">
        <f>+'[5]PLAN DE ACCION'!L12</f>
        <v>1</v>
      </c>
      <c r="P13" s="13"/>
      <c r="Q13" s="23"/>
      <c r="R13" s="23"/>
      <c r="S13" s="10" t="s">
        <v>31</v>
      </c>
      <c r="T13" s="53">
        <f>+'[5]PLAN DE ACCION'!P12</f>
        <v>0</v>
      </c>
      <c r="U13" s="13"/>
      <c r="V13" s="79">
        <f>+'[5]PLAN DE ACCION'!Q12</f>
        <v>0</v>
      </c>
      <c r="W13" s="79"/>
      <c r="X13" s="53">
        <f>+'[5]PLAN DE ACCION'!R12</f>
        <v>0</v>
      </c>
      <c r="Y13" s="13"/>
      <c r="Z13" s="53">
        <f>+'[5]PLAN DE ACCION'!S12</f>
        <v>0</v>
      </c>
      <c r="AA13" s="13"/>
      <c r="AB13" s="18" t="s">
        <v>40</v>
      </c>
      <c r="AC13" s="54"/>
    </row>
    <row r="14" spans="2:29" ht="34.200000000000003" x14ac:dyDescent="0.3">
      <c r="B14" s="31">
        <v>6</v>
      </c>
      <c r="C14" s="11" t="s">
        <v>220</v>
      </c>
      <c r="D14" s="11" t="s">
        <v>221</v>
      </c>
      <c r="E14" s="11" t="s">
        <v>222</v>
      </c>
      <c r="F14" s="29" t="s">
        <v>223</v>
      </c>
      <c r="G14" s="31" t="s">
        <v>29</v>
      </c>
      <c r="H14" s="30" t="s">
        <v>224</v>
      </c>
      <c r="I14" s="12">
        <f>+'[5]PLAN DE ACCION'!I13</f>
        <v>0</v>
      </c>
      <c r="J14" s="13"/>
      <c r="K14" s="12">
        <f>+'[5]PLAN DE ACCION'!J13</f>
        <v>1</v>
      </c>
      <c r="L14" s="12"/>
      <c r="M14" s="12">
        <f>+'[5]PLAN DE ACCION'!K13</f>
        <v>1</v>
      </c>
      <c r="N14" s="13"/>
      <c r="O14" s="12">
        <f>+'[5]PLAN DE ACCION'!L13</f>
        <v>1</v>
      </c>
      <c r="P14" s="13"/>
      <c r="Q14" s="31"/>
      <c r="R14" s="31" t="s">
        <v>31</v>
      </c>
      <c r="S14" s="55"/>
      <c r="T14" s="53">
        <f>+'[5]PLAN DE ACCION'!P13</f>
        <v>0</v>
      </c>
      <c r="U14" s="13"/>
      <c r="V14" s="79">
        <f>+'[5]PLAN DE ACCION'!Q13</f>
        <v>33600000</v>
      </c>
      <c r="W14" s="79"/>
      <c r="X14" s="53">
        <f>+'[5]PLAN DE ACCION'!R13</f>
        <v>34608000</v>
      </c>
      <c r="Y14" s="13"/>
      <c r="Z14" s="53">
        <f>+'[5]PLAN DE ACCION'!S13</f>
        <v>35646240</v>
      </c>
      <c r="AA14" s="13"/>
      <c r="AB14" s="56" t="s">
        <v>214</v>
      </c>
      <c r="AC14" s="16" t="s">
        <v>225</v>
      </c>
    </row>
    <row r="15" spans="2:29" ht="68.400000000000006" x14ac:dyDescent="0.3">
      <c r="B15" s="10">
        <v>7</v>
      </c>
      <c r="C15" s="17" t="s">
        <v>220</v>
      </c>
      <c r="D15" s="18" t="s">
        <v>226</v>
      </c>
      <c r="E15" s="18" t="s">
        <v>227</v>
      </c>
      <c r="F15" s="18" t="s">
        <v>228</v>
      </c>
      <c r="G15" s="19" t="s">
        <v>29</v>
      </c>
      <c r="H15" s="11" t="s">
        <v>229</v>
      </c>
      <c r="I15" s="12">
        <f>+'[5]PLAN DE ACCION'!I14</f>
        <v>0</v>
      </c>
      <c r="J15" s="13"/>
      <c r="K15" s="12">
        <f>+'[5]PLAN DE ACCION'!J14</f>
        <v>1</v>
      </c>
      <c r="L15" s="12">
        <v>1</v>
      </c>
      <c r="M15" s="12">
        <f>+'[5]PLAN DE ACCION'!K14</f>
        <v>1</v>
      </c>
      <c r="N15" s="13"/>
      <c r="O15" s="12">
        <f>+'[5]PLAN DE ACCION'!L14</f>
        <v>1</v>
      </c>
      <c r="P15" s="13"/>
      <c r="Q15" s="23"/>
      <c r="R15" s="23"/>
      <c r="S15" s="10" t="s">
        <v>31</v>
      </c>
      <c r="T15" s="53">
        <f>+'[5]PLAN DE ACCION'!P14</f>
        <v>0</v>
      </c>
      <c r="U15" s="13"/>
      <c r="V15" s="79">
        <f>+'[5]PLAN DE ACCION'!Q14</f>
        <v>2800000</v>
      </c>
      <c r="W15" s="79"/>
      <c r="X15" s="53">
        <f>+'[5]PLAN DE ACCION'!R14</f>
        <v>2884000</v>
      </c>
      <c r="Y15" s="13"/>
      <c r="Z15" s="53">
        <f>+'[5]PLAN DE ACCION'!S14</f>
        <v>2970520</v>
      </c>
      <c r="AA15" s="13"/>
      <c r="AB15" s="56" t="s">
        <v>214</v>
      </c>
      <c r="AC15" s="16" t="s">
        <v>230</v>
      </c>
    </row>
    <row r="16" spans="2:29" ht="57" x14ac:dyDescent="0.3">
      <c r="B16" s="31">
        <v>8</v>
      </c>
      <c r="C16" s="176" t="s">
        <v>220</v>
      </c>
      <c r="D16" s="176" t="s">
        <v>231</v>
      </c>
      <c r="E16" s="17" t="s">
        <v>232</v>
      </c>
      <c r="F16" s="17" t="s">
        <v>233</v>
      </c>
      <c r="G16" s="10" t="s">
        <v>29</v>
      </c>
      <c r="H16" s="17" t="s">
        <v>234</v>
      </c>
      <c r="I16" s="12">
        <f>+'[5]PLAN DE ACCION'!I16</f>
        <v>0</v>
      </c>
      <c r="J16" s="13"/>
      <c r="K16" s="12">
        <f>+'[5]PLAN DE ACCION'!J16</f>
        <v>1</v>
      </c>
      <c r="L16" s="12">
        <v>1</v>
      </c>
      <c r="M16" s="12">
        <f>+'[5]PLAN DE ACCION'!K16</f>
        <v>1</v>
      </c>
      <c r="N16" s="13"/>
      <c r="O16" s="12">
        <f>+'[5]PLAN DE ACCION'!L16</f>
        <v>1</v>
      </c>
      <c r="P16" s="13"/>
      <c r="Q16" s="23"/>
      <c r="R16" s="23"/>
      <c r="S16" s="10" t="s">
        <v>31</v>
      </c>
      <c r="T16" s="53">
        <f>+'[5]PLAN DE ACCION'!P16</f>
        <v>0</v>
      </c>
      <c r="U16" s="13"/>
      <c r="V16" s="79">
        <v>18000000</v>
      </c>
      <c r="W16" s="79">
        <v>17760833</v>
      </c>
      <c r="X16" s="53">
        <v>18000000</v>
      </c>
      <c r="Y16" s="53">
        <v>5770000</v>
      </c>
      <c r="Z16" s="53">
        <v>18000000</v>
      </c>
      <c r="AA16" s="13"/>
      <c r="AB16" s="18" t="s">
        <v>235</v>
      </c>
      <c r="AC16" s="174" t="s">
        <v>236</v>
      </c>
    </row>
    <row r="17" spans="2:29" ht="57" x14ac:dyDescent="0.3">
      <c r="B17" s="10">
        <v>9</v>
      </c>
      <c r="C17" s="176"/>
      <c r="D17" s="176"/>
      <c r="E17" s="17" t="s">
        <v>237</v>
      </c>
      <c r="F17" s="17" t="s">
        <v>238</v>
      </c>
      <c r="G17" s="10" t="s">
        <v>29</v>
      </c>
      <c r="H17" s="17" t="s">
        <v>234</v>
      </c>
      <c r="I17" s="12">
        <f>+'[5]PLAN DE ACCION'!I17</f>
        <v>0</v>
      </c>
      <c r="J17" s="13"/>
      <c r="K17" s="12">
        <f>+'[5]PLAN DE ACCION'!J17</f>
        <v>1</v>
      </c>
      <c r="L17" s="12">
        <v>1</v>
      </c>
      <c r="M17" s="12">
        <f>+'[5]PLAN DE ACCION'!K17</f>
        <v>1</v>
      </c>
      <c r="N17" s="13"/>
      <c r="O17" s="12">
        <f>+'[5]PLAN DE ACCION'!L17</f>
        <v>1</v>
      </c>
      <c r="P17" s="13"/>
      <c r="Q17" s="23"/>
      <c r="R17" s="23"/>
      <c r="S17" s="10" t="s">
        <v>31</v>
      </c>
      <c r="T17" s="53">
        <v>0</v>
      </c>
      <c r="U17" s="13"/>
      <c r="V17" s="79">
        <v>18000000</v>
      </c>
      <c r="W17" s="79">
        <v>17760833</v>
      </c>
      <c r="X17" s="53">
        <v>18000000</v>
      </c>
      <c r="Y17" s="53">
        <v>5770000</v>
      </c>
      <c r="Z17" s="53">
        <v>18000000</v>
      </c>
      <c r="AA17" s="13"/>
      <c r="AB17" s="18" t="s">
        <v>235</v>
      </c>
      <c r="AC17" s="175"/>
    </row>
    <row r="18" spans="2:29" ht="129.6" x14ac:dyDescent="0.3">
      <c r="B18" s="31">
        <v>10</v>
      </c>
      <c r="C18" s="17" t="s">
        <v>220</v>
      </c>
      <c r="D18" s="18" t="s">
        <v>239</v>
      </c>
      <c r="E18" s="18" t="s">
        <v>240</v>
      </c>
      <c r="F18" s="18" t="s">
        <v>241</v>
      </c>
      <c r="G18" s="10" t="s">
        <v>45</v>
      </c>
      <c r="H18" s="17" t="s">
        <v>79</v>
      </c>
      <c r="I18" s="12">
        <f>+'[5]PLAN DE ACCION'!I18</f>
        <v>0</v>
      </c>
      <c r="J18" s="13"/>
      <c r="K18" s="12">
        <f>+'[5]PLAN DE ACCION'!J18</f>
        <v>2</v>
      </c>
      <c r="L18" s="12">
        <v>2</v>
      </c>
      <c r="M18" s="12">
        <f>+'[5]PLAN DE ACCION'!K18</f>
        <v>3</v>
      </c>
      <c r="N18" s="13"/>
      <c r="O18" s="12">
        <f>+'[5]PLAN DE ACCION'!L18</f>
        <v>3</v>
      </c>
      <c r="P18" s="13"/>
      <c r="Q18" s="23"/>
      <c r="R18" s="23"/>
      <c r="S18" s="10" t="s">
        <v>31</v>
      </c>
      <c r="T18" s="53">
        <f>+'[5]PLAN DE ACCION'!P18</f>
        <v>0</v>
      </c>
      <c r="U18" s="13"/>
      <c r="V18" s="79">
        <f>+'[5]PLAN DE ACCION'!Q18</f>
        <v>120000000</v>
      </c>
      <c r="W18" s="79">
        <v>101332999</v>
      </c>
      <c r="X18" s="53">
        <v>120000000</v>
      </c>
      <c r="Y18" s="53">
        <v>3300000</v>
      </c>
      <c r="Z18" s="53">
        <v>120000000</v>
      </c>
      <c r="AA18" s="13"/>
      <c r="AB18" s="18" t="s">
        <v>235</v>
      </c>
      <c r="AC18" s="40" t="s">
        <v>242</v>
      </c>
    </row>
    <row r="19" spans="2:29" ht="68.400000000000006" x14ac:dyDescent="0.3">
      <c r="B19" s="10">
        <v>11</v>
      </c>
      <c r="C19" s="17" t="s">
        <v>220</v>
      </c>
      <c r="D19" s="17" t="s">
        <v>243</v>
      </c>
      <c r="E19" s="17" t="s">
        <v>244</v>
      </c>
      <c r="F19" s="17" t="s">
        <v>245</v>
      </c>
      <c r="G19" s="10" t="s">
        <v>29</v>
      </c>
      <c r="H19" s="17" t="s">
        <v>246</v>
      </c>
      <c r="I19" s="12">
        <f>+'[5]PLAN DE ACCION'!I19</f>
        <v>0</v>
      </c>
      <c r="J19" s="13"/>
      <c r="K19" s="12">
        <f>+'[5]PLAN DE ACCION'!J19</f>
        <v>1</v>
      </c>
      <c r="L19" s="13"/>
      <c r="M19" s="12">
        <f>+'[5]PLAN DE ACCION'!K19</f>
        <v>1</v>
      </c>
      <c r="N19" s="13"/>
      <c r="O19" s="12">
        <f>+'[5]PLAN DE ACCION'!L19</f>
        <v>1</v>
      </c>
      <c r="P19" s="13"/>
      <c r="Q19" s="10"/>
      <c r="R19" s="10" t="s">
        <v>31</v>
      </c>
      <c r="S19" s="10"/>
      <c r="T19" s="53">
        <f>+'[5]PLAN DE ACCION'!P19</f>
        <v>0</v>
      </c>
      <c r="U19" s="13"/>
      <c r="V19" s="79">
        <f>+'[5]PLAN DE ACCION'!Q19</f>
        <v>0</v>
      </c>
      <c r="W19" s="79"/>
      <c r="X19" s="53">
        <f>+'[5]PLAN DE ACCION'!R19</f>
        <v>0</v>
      </c>
      <c r="Y19" s="13"/>
      <c r="Z19" s="53">
        <f>+'[5]PLAN DE ACCION'!S19</f>
        <v>0</v>
      </c>
      <c r="AA19" s="13"/>
      <c r="AB19" s="57" t="s">
        <v>247</v>
      </c>
      <c r="AC19" s="26" t="s">
        <v>248</v>
      </c>
    </row>
    <row r="20" spans="2:29" ht="68.400000000000006" x14ac:dyDescent="0.3">
      <c r="B20" s="31">
        <v>12</v>
      </c>
      <c r="C20" s="11" t="s">
        <v>249</v>
      </c>
      <c r="D20" s="11" t="s">
        <v>250</v>
      </c>
      <c r="E20" s="11" t="s">
        <v>251</v>
      </c>
      <c r="F20" s="11" t="s">
        <v>252</v>
      </c>
      <c r="G20" s="10" t="s">
        <v>29</v>
      </c>
      <c r="H20" s="17" t="s">
        <v>253</v>
      </c>
      <c r="I20" s="12">
        <f>+'[5]PLAN DE ACCION'!I20</f>
        <v>0</v>
      </c>
      <c r="J20" s="13"/>
      <c r="K20" s="12">
        <f>+'[5]PLAN DE ACCION'!J20</f>
        <v>1</v>
      </c>
      <c r="L20" s="12">
        <v>1</v>
      </c>
      <c r="M20" s="12">
        <f>+'[5]PLAN DE ACCION'!K20</f>
        <v>1</v>
      </c>
      <c r="N20" s="12">
        <v>1</v>
      </c>
      <c r="O20" s="12">
        <f>+'[5]PLAN DE ACCION'!L20</f>
        <v>1</v>
      </c>
      <c r="P20" s="13"/>
      <c r="Q20" s="10"/>
      <c r="R20" s="10" t="s">
        <v>31</v>
      </c>
      <c r="S20" s="10"/>
      <c r="T20" s="53">
        <f>+'[5]PLAN DE ACCION'!P20</f>
        <v>0</v>
      </c>
      <c r="U20" s="13"/>
      <c r="V20" s="79">
        <v>268668974</v>
      </c>
      <c r="W20" s="79">
        <v>198698974</v>
      </c>
      <c r="X20" s="53">
        <v>227454457</v>
      </c>
      <c r="Y20" s="53">
        <v>90981782</v>
      </c>
      <c r="Z20" s="53">
        <f>+'[5]PLAN DE ACCION'!S20</f>
        <v>0</v>
      </c>
      <c r="AA20" s="13"/>
      <c r="AB20" s="18" t="s">
        <v>235</v>
      </c>
      <c r="AC20" s="40" t="s">
        <v>254</v>
      </c>
    </row>
    <row r="21" spans="2:29" ht="79.8" x14ac:dyDescent="0.3">
      <c r="B21" s="10">
        <v>13</v>
      </c>
      <c r="C21" s="11" t="s">
        <v>249</v>
      </c>
      <c r="D21" s="29" t="s">
        <v>255</v>
      </c>
      <c r="E21" s="29" t="s">
        <v>256</v>
      </c>
      <c r="F21" s="29" t="s">
        <v>257</v>
      </c>
      <c r="G21" s="10" t="s">
        <v>29</v>
      </c>
      <c r="H21" s="11" t="s">
        <v>258</v>
      </c>
      <c r="I21" s="12">
        <f>+'[5]PLAN DE ACCION'!I21</f>
        <v>0</v>
      </c>
      <c r="J21" s="13"/>
      <c r="K21" s="12">
        <f>+'[5]PLAN DE ACCION'!J21</f>
        <v>15</v>
      </c>
      <c r="L21" s="12">
        <v>15</v>
      </c>
      <c r="M21" s="12">
        <f>+'[5]PLAN DE ACCION'!K21</f>
        <v>15</v>
      </c>
      <c r="N21" s="13"/>
      <c r="O21" s="12">
        <f>+'[5]PLAN DE ACCION'!L21</f>
        <v>15</v>
      </c>
      <c r="P21" s="13"/>
      <c r="Q21" s="23"/>
      <c r="R21" s="10"/>
      <c r="S21" s="10" t="s">
        <v>31</v>
      </c>
      <c r="T21" s="53">
        <f>+'[5]PLAN DE ACCION'!P21</f>
        <v>0</v>
      </c>
      <c r="U21" s="13"/>
      <c r="V21" s="79">
        <v>18000000</v>
      </c>
      <c r="W21" s="79">
        <v>18000000</v>
      </c>
      <c r="X21" s="53">
        <v>18000000</v>
      </c>
      <c r="Y21" s="13"/>
      <c r="Z21" s="53">
        <v>18000000</v>
      </c>
      <c r="AA21" s="13"/>
      <c r="AB21" s="18" t="s">
        <v>235</v>
      </c>
      <c r="AC21" s="40" t="s">
        <v>259</v>
      </c>
    </row>
    <row r="22" spans="2:29" ht="100.8" x14ac:dyDescent="0.3">
      <c r="B22" s="31">
        <v>14</v>
      </c>
      <c r="C22" s="11" t="s">
        <v>249</v>
      </c>
      <c r="D22" s="30" t="s">
        <v>260</v>
      </c>
      <c r="E22" s="30" t="s">
        <v>261</v>
      </c>
      <c r="F22" s="11" t="s">
        <v>262</v>
      </c>
      <c r="G22" s="10" t="s">
        <v>45</v>
      </c>
      <c r="H22" s="11" t="s">
        <v>263</v>
      </c>
      <c r="I22" s="12">
        <f>+'[5]PLAN DE ACCION'!I22</f>
        <v>0</v>
      </c>
      <c r="J22" s="13"/>
      <c r="K22" s="12">
        <f>+'[5]PLAN DE ACCION'!J22</f>
        <v>300</v>
      </c>
      <c r="L22" s="12">
        <v>300</v>
      </c>
      <c r="M22" s="12">
        <f>+'[5]PLAN DE ACCION'!K22</f>
        <v>300</v>
      </c>
      <c r="N22" s="12">
        <v>109</v>
      </c>
      <c r="O22" s="12">
        <f>+'[5]PLAN DE ACCION'!L22</f>
        <v>400</v>
      </c>
      <c r="P22" s="13"/>
      <c r="Q22" s="23"/>
      <c r="R22" s="23"/>
      <c r="S22" s="10" t="s">
        <v>31</v>
      </c>
      <c r="T22" s="53">
        <f>+'[5]PLAN DE ACCION'!P22</f>
        <v>0</v>
      </c>
      <c r="U22" s="13"/>
      <c r="V22" s="79">
        <f>+'[5]PLAN DE ACCION'!Q22</f>
        <v>20000000</v>
      </c>
      <c r="W22" s="79">
        <v>20000000</v>
      </c>
      <c r="X22" s="53">
        <v>20000000</v>
      </c>
      <c r="Y22" s="13"/>
      <c r="Z22" s="53">
        <v>20000000</v>
      </c>
      <c r="AA22" s="13"/>
      <c r="AB22" s="18" t="s">
        <v>235</v>
      </c>
      <c r="AC22" s="40" t="s">
        <v>264</v>
      </c>
    </row>
    <row r="23" spans="2:29" ht="302.39999999999998" x14ac:dyDescent="0.3">
      <c r="B23" s="10">
        <v>15</v>
      </c>
      <c r="C23" s="11" t="s">
        <v>249</v>
      </c>
      <c r="D23" s="30" t="s">
        <v>265</v>
      </c>
      <c r="E23" s="30" t="s">
        <v>266</v>
      </c>
      <c r="F23" s="11" t="s">
        <v>267</v>
      </c>
      <c r="G23" s="10" t="s">
        <v>45</v>
      </c>
      <c r="H23" s="11" t="s">
        <v>263</v>
      </c>
      <c r="I23" s="12">
        <f>+'[5]PLAN DE ACCION'!I23</f>
        <v>500</v>
      </c>
      <c r="J23" s="12">
        <v>500</v>
      </c>
      <c r="K23" s="12">
        <f>+'[5]PLAN DE ACCION'!J23</f>
        <v>2500</v>
      </c>
      <c r="L23" s="12">
        <v>3571</v>
      </c>
      <c r="M23" s="12">
        <f>+'[5]PLAN DE ACCION'!K23</f>
        <v>7000</v>
      </c>
      <c r="N23" s="12">
        <v>1416</v>
      </c>
      <c r="O23" s="12">
        <f>+'[5]PLAN DE ACCION'!L23</f>
        <v>7000</v>
      </c>
      <c r="P23" s="13"/>
      <c r="Q23" s="23"/>
      <c r="R23" s="23"/>
      <c r="S23" s="10" t="s">
        <v>31</v>
      </c>
      <c r="T23" s="53">
        <f>+'[5]PLAN DE ACCION'!P23</f>
        <v>25000000</v>
      </c>
      <c r="U23" s="53">
        <v>24158930</v>
      </c>
      <c r="V23" s="79">
        <v>258540000</v>
      </c>
      <c r="W23" s="79">
        <v>252752401</v>
      </c>
      <c r="X23" s="53">
        <v>310975000</v>
      </c>
      <c r="Y23" s="53">
        <v>72115000</v>
      </c>
      <c r="Z23" s="53">
        <v>310975000</v>
      </c>
      <c r="AA23" s="13"/>
      <c r="AB23" s="18" t="s">
        <v>235</v>
      </c>
      <c r="AC23" s="26" t="s">
        <v>268</v>
      </c>
    </row>
    <row r="24" spans="2:29" ht="68.400000000000006" x14ac:dyDescent="0.3">
      <c r="B24" s="31">
        <v>16</v>
      </c>
      <c r="C24" s="29" t="s">
        <v>249</v>
      </c>
      <c r="D24" s="29" t="s">
        <v>269</v>
      </c>
      <c r="E24" s="29" t="s">
        <v>270</v>
      </c>
      <c r="F24" s="29" t="s">
        <v>271</v>
      </c>
      <c r="G24" s="31" t="s">
        <v>29</v>
      </c>
      <c r="H24" s="29" t="s">
        <v>272</v>
      </c>
      <c r="I24" s="12">
        <f>+'[5]PLAN DE ACCION'!I24</f>
        <v>0</v>
      </c>
      <c r="J24" s="13"/>
      <c r="K24" s="12">
        <f>+'[5]PLAN DE ACCION'!J24</f>
        <v>1</v>
      </c>
      <c r="L24" s="13"/>
      <c r="M24" s="12">
        <f>+'[5]PLAN DE ACCION'!K24</f>
        <v>1</v>
      </c>
      <c r="N24" s="13"/>
      <c r="O24" s="12">
        <f>+'[5]PLAN DE ACCION'!L24</f>
        <v>1</v>
      </c>
      <c r="P24" s="13"/>
      <c r="Q24" s="58"/>
      <c r="R24" s="31" t="s">
        <v>31</v>
      </c>
      <c r="S24" s="58"/>
      <c r="T24" s="53">
        <f>+'[5]PLAN DE ACCION'!P24</f>
        <v>0</v>
      </c>
      <c r="U24" s="13"/>
      <c r="V24" s="79">
        <f>+'[5]PLAN DE ACCION'!Q24</f>
        <v>0</v>
      </c>
      <c r="W24" s="79"/>
      <c r="X24" s="53">
        <f>+'[5]PLAN DE ACCION'!R24</f>
        <v>0</v>
      </c>
      <c r="Y24" s="13"/>
      <c r="Z24" s="53">
        <f>+'[5]PLAN DE ACCION'!S24</f>
        <v>0</v>
      </c>
      <c r="AA24" s="13"/>
      <c r="AB24" s="18" t="s">
        <v>235</v>
      </c>
      <c r="AC24" s="174" t="s">
        <v>273</v>
      </c>
    </row>
    <row r="25" spans="2:29" ht="79.8" x14ac:dyDescent="0.3">
      <c r="B25" s="10">
        <v>17</v>
      </c>
      <c r="C25" s="11" t="s">
        <v>220</v>
      </c>
      <c r="D25" s="29" t="s">
        <v>274</v>
      </c>
      <c r="E25" s="29" t="s">
        <v>275</v>
      </c>
      <c r="F25" s="29" t="s">
        <v>276</v>
      </c>
      <c r="G25" s="10" t="s">
        <v>29</v>
      </c>
      <c r="H25" s="11" t="s">
        <v>277</v>
      </c>
      <c r="I25" s="12">
        <f>+'[5]PLAN DE ACCION'!I25</f>
        <v>0</v>
      </c>
      <c r="J25" s="13"/>
      <c r="K25" s="12">
        <f>+'[5]PLAN DE ACCION'!J25</f>
        <v>1</v>
      </c>
      <c r="L25" s="13"/>
      <c r="M25" s="12">
        <f>+'[5]PLAN DE ACCION'!K25</f>
        <v>1</v>
      </c>
      <c r="N25" s="13"/>
      <c r="O25" s="12">
        <f>+'[5]PLAN DE ACCION'!L25</f>
        <v>1</v>
      </c>
      <c r="P25" s="13"/>
      <c r="Q25" s="23"/>
      <c r="R25" s="10" t="s">
        <v>31</v>
      </c>
      <c r="S25" s="23"/>
      <c r="T25" s="53">
        <f>+'[5]PLAN DE ACCION'!P25</f>
        <v>0</v>
      </c>
      <c r="U25" s="13"/>
      <c r="V25" s="79">
        <f>+'[5]PLAN DE ACCION'!Q25</f>
        <v>0</v>
      </c>
      <c r="W25" s="79"/>
      <c r="X25" s="53">
        <f>+'[5]PLAN DE ACCION'!R25</f>
        <v>0</v>
      </c>
      <c r="Y25" s="13"/>
      <c r="Z25" s="53">
        <f>+'[5]PLAN DE ACCION'!S25</f>
        <v>0</v>
      </c>
      <c r="AA25" s="13"/>
      <c r="AB25" s="18" t="s">
        <v>235</v>
      </c>
      <c r="AC25" s="175"/>
    </row>
  </sheetData>
  <mergeCells count="27">
    <mergeCell ref="E1:E4"/>
    <mergeCell ref="F1:S1"/>
    <mergeCell ref="F2:S4"/>
    <mergeCell ref="B6:B8"/>
    <mergeCell ref="C6:C8"/>
    <mergeCell ref="D6:D8"/>
    <mergeCell ref="E6:E8"/>
    <mergeCell ref="F6:F8"/>
    <mergeCell ref="G6:G8"/>
    <mergeCell ref="H6:H8"/>
    <mergeCell ref="I6:O6"/>
    <mergeCell ref="Q6:AA6"/>
    <mergeCell ref="AC24:AC25"/>
    <mergeCell ref="V7:W7"/>
    <mergeCell ref="X7:Y7"/>
    <mergeCell ref="Z7:AA7"/>
    <mergeCell ref="C16:C17"/>
    <mergeCell ref="D16:D17"/>
    <mergeCell ref="AC16:AC17"/>
    <mergeCell ref="AB6:AB8"/>
    <mergeCell ref="AC6:AC8"/>
    <mergeCell ref="I7:J7"/>
    <mergeCell ref="K7:L7"/>
    <mergeCell ref="M7:N7"/>
    <mergeCell ref="O7:P7"/>
    <mergeCell ref="Q7:S7"/>
    <mergeCell ref="T7:U7"/>
  </mergeCells>
  <pageMargins left="0.7" right="0.7" top="0.75" bottom="0.75" header="0.3" footer="0.3"/>
  <pageSetup orientation="portrait"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2"/>
  <sheetViews>
    <sheetView topLeftCell="W11" zoomScale="106" zoomScaleNormal="106" workbookViewId="0">
      <selection activeCell="Y12" sqref="Y12"/>
    </sheetView>
  </sheetViews>
  <sheetFormatPr baseColWidth="10" defaultRowHeight="14.4" x14ac:dyDescent="0.3"/>
  <cols>
    <col min="1" max="1" width="1.88671875" customWidth="1"/>
    <col min="2" max="2" width="5.88671875" customWidth="1"/>
    <col min="3" max="3" width="28.8867187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2" width="14.6640625" bestFit="1" customWidth="1"/>
    <col min="23" max="23" width="14" customWidth="1"/>
    <col min="24" max="24" width="14.6640625" bestFit="1" customWidth="1"/>
    <col min="25" max="27" width="14" customWidth="1"/>
    <col min="28" max="28" width="27.88671875" customWidth="1"/>
    <col min="29" max="29" width="17.6640625" customWidth="1"/>
    <col min="30" max="30" width="16.44140625" bestFit="1" customWidth="1"/>
  </cols>
  <sheetData>
    <row r="1" spans="2:30" ht="15.6" x14ac:dyDescent="0.3">
      <c r="E1" s="131"/>
      <c r="F1" s="132" t="s">
        <v>0</v>
      </c>
      <c r="G1" s="132"/>
      <c r="H1" s="132"/>
      <c r="I1" s="132"/>
      <c r="J1" s="132"/>
      <c r="K1" s="132"/>
      <c r="L1" s="132"/>
      <c r="M1" s="132"/>
      <c r="N1" s="132"/>
      <c r="O1" s="132"/>
      <c r="P1" s="132"/>
      <c r="Q1" s="132"/>
      <c r="R1" s="132"/>
      <c r="S1" s="132"/>
      <c r="T1" s="1" t="s">
        <v>1</v>
      </c>
      <c r="U1" s="1" t="s">
        <v>2</v>
      </c>
    </row>
    <row r="2" spans="2:30" x14ac:dyDescent="0.3">
      <c r="E2" s="131"/>
      <c r="F2" s="133" t="s">
        <v>3</v>
      </c>
      <c r="G2" s="133"/>
      <c r="H2" s="133"/>
      <c r="I2" s="133"/>
      <c r="J2" s="133"/>
      <c r="K2" s="133"/>
      <c r="L2" s="133"/>
      <c r="M2" s="133"/>
      <c r="N2" s="133"/>
      <c r="O2" s="133"/>
      <c r="P2" s="133"/>
      <c r="Q2" s="133"/>
      <c r="R2" s="133"/>
      <c r="S2" s="133"/>
      <c r="T2" s="2" t="s">
        <v>4</v>
      </c>
      <c r="U2" s="3">
        <v>1</v>
      </c>
    </row>
    <row r="3" spans="2:30" x14ac:dyDescent="0.3">
      <c r="E3" s="131"/>
      <c r="F3" s="133"/>
      <c r="G3" s="133"/>
      <c r="H3" s="133"/>
      <c r="I3" s="133"/>
      <c r="J3" s="133"/>
      <c r="K3" s="133"/>
      <c r="L3" s="133"/>
      <c r="M3" s="133"/>
      <c r="N3" s="133"/>
      <c r="O3" s="133"/>
      <c r="P3" s="133"/>
      <c r="Q3" s="133"/>
      <c r="R3" s="133"/>
      <c r="S3" s="133"/>
      <c r="T3" s="2" t="s">
        <v>5</v>
      </c>
      <c r="U3" s="4">
        <v>44651</v>
      </c>
    </row>
    <row r="4" spans="2:30" ht="20.399999999999999" customHeight="1" x14ac:dyDescent="0.3">
      <c r="E4" s="131"/>
      <c r="F4" s="133"/>
      <c r="G4" s="133"/>
      <c r="H4" s="133"/>
      <c r="I4" s="133"/>
      <c r="J4" s="133"/>
      <c r="K4" s="133"/>
      <c r="L4" s="133"/>
      <c r="M4" s="133"/>
      <c r="N4" s="133"/>
      <c r="O4" s="133"/>
      <c r="P4" s="133"/>
      <c r="Q4" s="133"/>
      <c r="R4" s="133"/>
      <c r="S4" s="133"/>
      <c r="T4" s="2" t="s">
        <v>6</v>
      </c>
      <c r="U4" s="5" t="s">
        <v>7</v>
      </c>
    </row>
    <row r="6" spans="2:30" x14ac:dyDescent="0.3">
      <c r="B6" s="134" t="s">
        <v>8</v>
      </c>
      <c r="C6" s="134" t="s">
        <v>9</v>
      </c>
      <c r="D6" s="134" t="s">
        <v>10</v>
      </c>
      <c r="E6" s="134" t="s">
        <v>11</v>
      </c>
      <c r="F6" s="134" t="s">
        <v>12</v>
      </c>
      <c r="G6" s="134" t="s">
        <v>13</v>
      </c>
      <c r="H6" s="134" t="s">
        <v>14</v>
      </c>
      <c r="I6" s="140" t="s">
        <v>15</v>
      </c>
      <c r="J6" s="140"/>
      <c r="K6" s="141"/>
      <c r="L6" s="141"/>
      <c r="M6" s="141"/>
      <c r="N6" s="141"/>
      <c r="O6" s="141"/>
      <c r="P6" s="6"/>
      <c r="Q6" s="142" t="s">
        <v>16</v>
      </c>
      <c r="R6" s="143"/>
      <c r="S6" s="143"/>
      <c r="T6" s="143"/>
      <c r="U6" s="143"/>
      <c r="V6" s="143"/>
      <c r="W6" s="143"/>
      <c r="X6" s="143"/>
      <c r="Y6" s="143"/>
      <c r="Z6" s="143"/>
      <c r="AA6" s="140"/>
      <c r="AB6" s="134" t="s">
        <v>17</v>
      </c>
      <c r="AC6" s="177" t="s">
        <v>179</v>
      </c>
      <c r="AD6" s="177" t="s">
        <v>180</v>
      </c>
    </row>
    <row r="7" spans="2:30" x14ac:dyDescent="0.3">
      <c r="B7" s="134"/>
      <c r="C7" s="134"/>
      <c r="D7" s="134"/>
      <c r="E7" s="134"/>
      <c r="F7" s="134"/>
      <c r="G7" s="134"/>
      <c r="H7" s="134"/>
      <c r="I7" s="135">
        <v>2020</v>
      </c>
      <c r="J7" s="136"/>
      <c r="K7" s="135">
        <v>2021</v>
      </c>
      <c r="L7" s="136"/>
      <c r="M7" s="137">
        <v>2022</v>
      </c>
      <c r="N7" s="138"/>
      <c r="O7" s="134">
        <v>2023</v>
      </c>
      <c r="P7" s="134"/>
      <c r="Q7" s="137" t="s">
        <v>19</v>
      </c>
      <c r="R7" s="139"/>
      <c r="S7" s="138"/>
      <c r="T7" s="134">
        <v>2020</v>
      </c>
      <c r="U7" s="134"/>
      <c r="V7" s="134">
        <v>2021</v>
      </c>
      <c r="W7" s="134"/>
      <c r="X7" s="134">
        <v>2022</v>
      </c>
      <c r="Y7" s="134"/>
      <c r="Z7" s="134">
        <v>2023</v>
      </c>
      <c r="AA7" s="134"/>
      <c r="AB7" s="134"/>
      <c r="AC7" s="177"/>
      <c r="AD7" s="177"/>
    </row>
    <row r="8" spans="2:30" x14ac:dyDescent="0.3">
      <c r="B8" s="134"/>
      <c r="C8" s="134"/>
      <c r="D8" s="134"/>
      <c r="E8" s="134"/>
      <c r="F8" s="134"/>
      <c r="G8" s="134"/>
      <c r="H8" s="134"/>
      <c r="I8" s="7" t="s">
        <v>20</v>
      </c>
      <c r="J8" s="7" t="s">
        <v>21</v>
      </c>
      <c r="K8" s="7" t="s">
        <v>20</v>
      </c>
      <c r="L8" s="7" t="s">
        <v>21</v>
      </c>
      <c r="M8" s="7" t="s">
        <v>20</v>
      </c>
      <c r="N8" s="7" t="s">
        <v>21</v>
      </c>
      <c r="O8" s="7" t="s">
        <v>20</v>
      </c>
      <c r="P8" s="7" t="s">
        <v>21</v>
      </c>
      <c r="Q8" s="8" t="s">
        <v>138</v>
      </c>
      <c r="R8" s="9" t="s">
        <v>23</v>
      </c>
      <c r="S8" s="9" t="s">
        <v>24</v>
      </c>
      <c r="T8" s="7" t="s">
        <v>20</v>
      </c>
      <c r="U8" s="7" t="s">
        <v>21</v>
      </c>
      <c r="V8" s="7" t="s">
        <v>20</v>
      </c>
      <c r="W8" s="7" t="s">
        <v>21</v>
      </c>
      <c r="X8" s="7" t="s">
        <v>20</v>
      </c>
      <c r="Y8" s="7" t="s">
        <v>21</v>
      </c>
      <c r="Z8" s="7" t="s">
        <v>20</v>
      </c>
      <c r="AA8" s="7" t="s">
        <v>21</v>
      </c>
      <c r="AB8" s="134"/>
      <c r="AC8" s="177"/>
      <c r="AD8" s="177"/>
    </row>
    <row r="9" spans="2:30" ht="108.6" customHeight="1" x14ac:dyDescent="0.3">
      <c r="B9" s="21">
        <v>1</v>
      </c>
      <c r="C9" s="11" t="s">
        <v>25</v>
      </c>
      <c r="D9" s="30" t="s">
        <v>181</v>
      </c>
      <c r="E9" s="30" t="s">
        <v>182</v>
      </c>
      <c r="F9" s="11" t="s">
        <v>183</v>
      </c>
      <c r="G9" s="10" t="s">
        <v>29</v>
      </c>
      <c r="H9" s="11" t="s">
        <v>184</v>
      </c>
      <c r="I9" s="12">
        <f>+'[6]PLAN DE ACCION'!I8</f>
        <v>0</v>
      </c>
      <c r="J9" s="13"/>
      <c r="K9" s="12">
        <v>500</v>
      </c>
      <c r="L9" s="12">
        <v>500</v>
      </c>
      <c r="M9" s="12">
        <v>500</v>
      </c>
      <c r="N9" s="12">
        <v>2058</v>
      </c>
      <c r="O9" s="12">
        <v>500</v>
      </c>
      <c r="P9" s="13"/>
      <c r="Q9" s="42"/>
      <c r="R9" s="42"/>
      <c r="S9" s="10" t="s">
        <v>31</v>
      </c>
      <c r="T9" s="14">
        <f>+'[6]PLAN DE ACCION'!P8</f>
        <v>0</v>
      </c>
      <c r="U9" s="13"/>
      <c r="V9" s="14">
        <v>84000000</v>
      </c>
      <c r="W9" s="43">
        <v>74990333</v>
      </c>
      <c r="X9" s="14">
        <v>90000000</v>
      </c>
      <c r="Y9" s="43">
        <v>50334000</v>
      </c>
      <c r="Z9" s="14">
        <v>65000000</v>
      </c>
      <c r="AA9" s="13"/>
      <c r="AB9" s="42" t="s">
        <v>185</v>
      </c>
      <c r="AC9" s="44" t="s">
        <v>186</v>
      </c>
      <c r="AD9" s="45" t="s">
        <v>187</v>
      </c>
    </row>
    <row r="10" spans="2:30" ht="147" customHeight="1" x14ac:dyDescent="0.3">
      <c r="B10" s="46">
        <v>2</v>
      </c>
      <c r="C10" s="17" t="s">
        <v>188</v>
      </c>
      <c r="D10" s="29" t="s">
        <v>189</v>
      </c>
      <c r="E10" s="29" t="s">
        <v>190</v>
      </c>
      <c r="F10" s="17" t="s">
        <v>191</v>
      </c>
      <c r="G10" s="19" t="s">
        <v>29</v>
      </c>
      <c r="H10" s="17" t="s">
        <v>192</v>
      </c>
      <c r="I10" s="12">
        <v>0</v>
      </c>
      <c r="J10" s="13"/>
      <c r="K10" s="28">
        <v>30</v>
      </c>
      <c r="L10" s="28">
        <v>156</v>
      </c>
      <c r="M10" s="28">
        <v>35</v>
      </c>
      <c r="N10" s="28">
        <v>72</v>
      </c>
      <c r="O10" s="28">
        <v>40</v>
      </c>
      <c r="P10" s="13"/>
      <c r="Q10" s="47"/>
      <c r="R10" s="47"/>
      <c r="S10" s="19" t="s">
        <v>31</v>
      </c>
      <c r="T10" s="27">
        <v>284455598</v>
      </c>
      <c r="U10" s="27">
        <v>212238801</v>
      </c>
      <c r="V10" s="27">
        <v>400809656</v>
      </c>
      <c r="W10" s="27" t="s">
        <v>193</v>
      </c>
      <c r="X10" s="27">
        <v>261578200</v>
      </c>
      <c r="Y10" s="27">
        <v>76065000</v>
      </c>
      <c r="Z10" s="27">
        <f>+'[6]PLAN DE ACCION'!S9</f>
        <v>25200000</v>
      </c>
      <c r="AA10" s="25"/>
      <c r="AB10" s="47" t="s">
        <v>185</v>
      </c>
      <c r="AC10" s="32" t="s">
        <v>194</v>
      </c>
      <c r="AD10" s="32" t="s">
        <v>195</v>
      </c>
    </row>
    <row r="11" spans="2:30" ht="115.2" customHeight="1" x14ac:dyDescent="0.3">
      <c r="B11" s="48">
        <v>3</v>
      </c>
      <c r="C11" s="17" t="s">
        <v>25</v>
      </c>
      <c r="D11" s="17" t="s">
        <v>196</v>
      </c>
      <c r="E11" s="17" t="s">
        <v>196</v>
      </c>
      <c r="F11" s="17" t="s">
        <v>197</v>
      </c>
      <c r="G11" s="48" t="s">
        <v>29</v>
      </c>
      <c r="H11" s="17" t="s">
        <v>198</v>
      </c>
      <c r="I11" s="12">
        <v>1</v>
      </c>
      <c r="J11" s="13"/>
      <c r="K11" s="12">
        <v>1</v>
      </c>
      <c r="L11" s="12">
        <v>1</v>
      </c>
      <c r="M11" s="12">
        <v>1</v>
      </c>
      <c r="N11" s="12">
        <v>1</v>
      </c>
      <c r="O11" s="12">
        <v>1</v>
      </c>
      <c r="P11" s="13"/>
      <c r="Q11" s="48"/>
      <c r="R11" s="49" t="s">
        <v>199</v>
      </c>
      <c r="S11" s="19" t="s">
        <v>31</v>
      </c>
      <c r="T11" s="14" t="s">
        <v>200</v>
      </c>
      <c r="U11" s="50"/>
      <c r="V11" s="14">
        <v>2500000</v>
      </c>
      <c r="W11" s="50">
        <v>2500000</v>
      </c>
      <c r="X11" s="14">
        <v>3000000</v>
      </c>
      <c r="Y11" s="50">
        <v>3000000</v>
      </c>
      <c r="Z11" s="14">
        <v>4000000</v>
      </c>
      <c r="AA11" s="13"/>
      <c r="AB11" s="51" t="s">
        <v>185</v>
      </c>
      <c r="AC11" s="16" t="s">
        <v>201</v>
      </c>
      <c r="AD11" s="16" t="s">
        <v>202</v>
      </c>
    </row>
    <row r="12" spans="2:30" ht="129.6" x14ac:dyDescent="0.3">
      <c r="B12" s="48">
        <v>4</v>
      </c>
      <c r="C12" s="17" t="s">
        <v>25</v>
      </c>
      <c r="D12" s="17" t="s">
        <v>203</v>
      </c>
      <c r="E12" s="17" t="s">
        <v>204</v>
      </c>
      <c r="F12" s="17" t="s">
        <v>205</v>
      </c>
      <c r="G12" s="48" t="s">
        <v>29</v>
      </c>
      <c r="H12" s="17" t="s">
        <v>206</v>
      </c>
      <c r="I12" s="12">
        <v>0</v>
      </c>
      <c r="J12" s="13"/>
      <c r="K12" s="12">
        <v>3</v>
      </c>
      <c r="L12" s="12">
        <v>3</v>
      </c>
      <c r="M12" s="12">
        <v>3</v>
      </c>
      <c r="N12" s="12">
        <v>0</v>
      </c>
      <c r="O12" s="12">
        <v>3</v>
      </c>
      <c r="P12" s="13"/>
      <c r="Q12" s="48"/>
      <c r="R12" s="48"/>
      <c r="S12" s="48" t="s">
        <v>31</v>
      </c>
      <c r="T12" s="14">
        <f>+'[6]PLAN DE ACCION'!P11</f>
        <v>5000000</v>
      </c>
      <c r="U12" s="13"/>
      <c r="V12" s="14">
        <f>+'[6]PLAN DE ACCION'!Q11</f>
        <v>5600000</v>
      </c>
      <c r="W12" s="52">
        <v>0</v>
      </c>
      <c r="X12" s="14">
        <f>+'[6]PLAN DE ACCION'!R11</f>
        <v>6000000</v>
      </c>
      <c r="Y12" s="114">
        <v>0</v>
      </c>
      <c r="Z12" s="14">
        <f>+'[6]PLAN DE ACCION'!S11</f>
        <v>6500000</v>
      </c>
      <c r="AA12" s="13"/>
      <c r="AB12" s="51" t="s">
        <v>185</v>
      </c>
      <c r="AC12" s="26" t="s">
        <v>207</v>
      </c>
      <c r="AD12" s="40" t="s">
        <v>208</v>
      </c>
    </row>
  </sheetData>
  <mergeCells count="24">
    <mergeCell ref="E1:E4"/>
    <mergeCell ref="F1:S1"/>
    <mergeCell ref="F2:S4"/>
    <mergeCell ref="B6:B8"/>
    <mergeCell ref="C6:C8"/>
    <mergeCell ref="D6:D8"/>
    <mergeCell ref="E6:E8"/>
    <mergeCell ref="F6:F8"/>
    <mergeCell ref="G6:G8"/>
    <mergeCell ref="H6:H8"/>
    <mergeCell ref="AB6:AB8"/>
    <mergeCell ref="AC6:AC8"/>
    <mergeCell ref="AD6:AD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C14"/>
  <sheetViews>
    <sheetView topLeftCell="I1" zoomScale="80" zoomScaleNormal="80" workbookViewId="0">
      <selection activeCell="Z10" sqref="Z10"/>
    </sheetView>
  </sheetViews>
  <sheetFormatPr baseColWidth="10" defaultRowHeight="14.4" x14ac:dyDescent="0.3"/>
  <cols>
    <col min="1" max="1" width="1.88671875" customWidth="1"/>
    <col min="2" max="2" width="5.88671875" customWidth="1"/>
    <col min="3" max="3" width="28.88671875" customWidth="1"/>
    <col min="4" max="4" width="24.6640625" customWidth="1"/>
    <col min="5" max="5" width="32.554687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1" width="14" customWidth="1"/>
    <col min="22" max="22" width="18.88671875" bestFit="1" customWidth="1"/>
    <col min="23" max="23" width="14" customWidth="1"/>
    <col min="24" max="24" width="16.5546875" bestFit="1" customWidth="1"/>
    <col min="25" max="25" width="17.44140625" customWidth="1"/>
    <col min="26" max="26" width="16.5546875" bestFit="1" customWidth="1"/>
    <col min="27" max="27" width="14" customWidth="1"/>
    <col min="28" max="28" width="27.88671875" customWidth="1"/>
    <col min="29" max="29" width="85.44140625" customWidth="1"/>
  </cols>
  <sheetData>
    <row r="1" spans="2:29" ht="15.6" x14ac:dyDescent="0.3">
      <c r="E1" s="131"/>
      <c r="F1" s="132" t="s">
        <v>0</v>
      </c>
      <c r="G1" s="132"/>
      <c r="H1" s="132"/>
      <c r="I1" s="132"/>
      <c r="J1" s="132"/>
      <c r="K1" s="132"/>
      <c r="L1" s="132"/>
      <c r="M1" s="132"/>
      <c r="N1" s="132"/>
      <c r="O1" s="132"/>
      <c r="P1" s="132"/>
      <c r="Q1" s="132"/>
      <c r="R1" s="132"/>
      <c r="S1" s="132"/>
      <c r="T1" s="1" t="s">
        <v>1</v>
      </c>
      <c r="U1" s="1" t="s">
        <v>2</v>
      </c>
    </row>
    <row r="2" spans="2:29" x14ac:dyDescent="0.3">
      <c r="E2" s="131"/>
      <c r="F2" s="133" t="s">
        <v>3</v>
      </c>
      <c r="G2" s="133"/>
      <c r="H2" s="133"/>
      <c r="I2" s="133"/>
      <c r="J2" s="133"/>
      <c r="K2" s="133"/>
      <c r="L2" s="133"/>
      <c r="M2" s="133"/>
      <c r="N2" s="133"/>
      <c r="O2" s="133"/>
      <c r="P2" s="133"/>
      <c r="Q2" s="133"/>
      <c r="R2" s="133"/>
      <c r="S2" s="133"/>
      <c r="T2" s="2" t="s">
        <v>4</v>
      </c>
      <c r="U2" s="3">
        <v>1</v>
      </c>
    </row>
    <row r="3" spans="2:29" x14ac:dyDescent="0.3">
      <c r="E3" s="131"/>
      <c r="F3" s="133"/>
      <c r="G3" s="133"/>
      <c r="H3" s="133"/>
      <c r="I3" s="133"/>
      <c r="J3" s="133"/>
      <c r="K3" s="133"/>
      <c r="L3" s="133"/>
      <c r="M3" s="133"/>
      <c r="N3" s="133"/>
      <c r="O3" s="133"/>
      <c r="P3" s="133"/>
      <c r="Q3" s="133"/>
      <c r="R3" s="133"/>
      <c r="S3" s="133"/>
      <c r="T3" s="2" t="s">
        <v>5</v>
      </c>
      <c r="U3" s="4">
        <v>44651</v>
      </c>
    </row>
    <row r="4" spans="2:29" x14ac:dyDescent="0.3">
      <c r="E4" s="131"/>
      <c r="F4" s="133"/>
      <c r="G4" s="133"/>
      <c r="H4" s="133"/>
      <c r="I4" s="133"/>
      <c r="J4" s="133"/>
      <c r="K4" s="133"/>
      <c r="L4" s="133"/>
      <c r="M4" s="133"/>
      <c r="N4" s="133"/>
      <c r="O4" s="133"/>
      <c r="P4" s="133"/>
      <c r="Q4" s="133"/>
      <c r="R4" s="133"/>
      <c r="S4" s="133"/>
      <c r="T4" s="2" t="s">
        <v>6</v>
      </c>
      <c r="U4" s="5" t="s">
        <v>7</v>
      </c>
    </row>
    <row r="6" spans="2:29" x14ac:dyDescent="0.3">
      <c r="B6" s="134" t="s">
        <v>8</v>
      </c>
      <c r="C6" s="134" t="s">
        <v>9</v>
      </c>
      <c r="D6" s="134" t="s">
        <v>10</v>
      </c>
      <c r="E6" s="134" t="s">
        <v>11</v>
      </c>
      <c r="F6" s="134" t="s">
        <v>12</v>
      </c>
      <c r="G6" s="134" t="s">
        <v>13</v>
      </c>
      <c r="H6" s="134" t="s">
        <v>14</v>
      </c>
      <c r="I6" s="140" t="s">
        <v>15</v>
      </c>
      <c r="J6" s="140"/>
      <c r="K6" s="141"/>
      <c r="L6" s="141"/>
      <c r="M6" s="141"/>
      <c r="N6" s="141"/>
      <c r="O6" s="141"/>
      <c r="P6" s="6"/>
      <c r="Q6" s="142" t="s">
        <v>16</v>
      </c>
      <c r="R6" s="143"/>
      <c r="S6" s="143"/>
      <c r="T6" s="143"/>
      <c r="U6" s="143"/>
      <c r="V6" s="143"/>
      <c r="W6" s="143"/>
      <c r="X6" s="143"/>
      <c r="Y6" s="143"/>
      <c r="Z6" s="143"/>
      <c r="AA6" s="140"/>
      <c r="AB6" s="134" t="s">
        <v>17</v>
      </c>
      <c r="AC6" s="134" t="s">
        <v>18</v>
      </c>
    </row>
    <row r="7" spans="2:29" x14ac:dyDescent="0.3">
      <c r="B7" s="134"/>
      <c r="C7" s="134"/>
      <c r="D7" s="134"/>
      <c r="E7" s="134"/>
      <c r="F7" s="134"/>
      <c r="G7" s="134"/>
      <c r="H7" s="134"/>
      <c r="I7" s="135">
        <v>2020</v>
      </c>
      <c r="J7" s="136"/>
      <c r="K7" s="135">
        <v>2021</v>
      </c>
      <c r="L7" s="136"/>
      <c r="M7" s="137">
        <v>2022</v>
      </c>
      <c r="N7" s="138"/>
      <c r="O7" s="134">
        <v>2023</v>
      </c>
      <c r="P7" s="134"/>
      <c r="Q7" s="137" t="s">
        <v>19</v>
      </c>
      <c r="R7" s="139"/>
      <c r="S7" s="138"/>
      <c r="T7" s="134">
        <v>2020</v>
      </c>
      <c r="U7" s="134"/>
      <c r="V7" s="134">
        <v>2021</v>
      </c>
      <c r="W7" s="134"/>
      <c r="X7" s="134">
        <v>2022</v>
      </c>
      <c r="Y7" s="134"/>
      <c r="Z7" s="134">
        <v>2023</v>
      </c>
      <c r="AA7" s="134"/>
      <c r="AB7" s="134"/>
      <c r="AC7" s="134"/>
    </row>
    <row r="8" spans="2:29" x14ac:dyDescent="0.3">
      <c r="B8" s="134"/>
      <c r="C8" s="134"/>
      <c r="D8" s="134"/>
      <c r="E8" s="134"/>
      <c r="F8" s="134"/>
      <c r="G8" s="134"/>
      <c r="H8" s="134"/>
      <c r="I8" s="7" t="s">
        <v>20</v>
      </c>
      <c r="J8" s="7" t="s">
        <v>21</v>
      </c>
      <c r="K8" s="7" t="s">
        <v>20</v>
      </c>
      <c r="L8" s="7" t="s">
        <v>21</v>
      </c>
      <c r="M8" s="7" t="s">
        <v>20</v>
      </c>
      <c r="N8" s="7" t="s">
        <v>21</v>
      </c>
      <c r="O8" s="7" t="s">
        <v>20</v>
      </c>
      <c r="P8" s="7" t="s">
        <v>21</v>
      </c>
      <c r="Q8" s="8" t="s">
        <v>22</v>
      </c>
      <c r="R8" s="9" t="s">
        <v>23</v>
      </c>
      <c r="S8" s="9" t="s">
        <v>24</v>
      </c>
      <c r="T8" s="7" t="s">
        <v>20</v>
      </c>
      <c r="U8" s="7" t="s">
        <v>21</v>
      </c>
      <c r="V8" s="7" t="s">
        <v>20</v>
      </c>
      <c r="W8" s="7" t="s">
        <v>21</v>
      </c>
      <c r="X8" s="7" t="s">
        <v>20</v>
      </c>
      <c r="Y8" s="7" t="s">
        <v>21</v>
      </c>
      <c r="Z8" s="7" t="s">
        <v>20</v>
      </c>
      <c r="AA8" s="7" t="s">
        <v>21</v>
      </c>
      <c r="AB8" s="134"/>
      <c r="AC8" s="134"/>
    </row>
    <row r="9" spans="2:29" ht="79.8" x14ac:dyDescent="0.3">
      <c r="B9" s="10">
        <v>1</v>
      </c>
      <c r="C9" s="11" t="s">
        <v>25</v>
      </c>
      <c r="D9" s="29" t="s">
        <v>155</v>
      </c>
      <c r="E9" s="29" t="s">
        <v>156</v>
      </c>
      <c r="F9" s="11" t="s">
        <v>157</v>
      </c>
      <c r="G9" s="10" t="s">
        <v>29</v>
      </c>
      <c r="H9" s="11" t="s">
        <v>158</v>
      </c>
      <c r="I9" s="10">
        <v>0</v>
      </c>
      <c r="J9" s="13"/>
      <c r="K9" s="10">
        <v>20</v>
      </c>
      <c r="L9" s="13"/>
      <c r="M9" s="10">
        <v>20</v>
      </c>
      <c r="N9" s="80">
        <v>12</v>
      </c>
      <c r="O9" s="10">
        <v>20</v>
      </c>
      <c r="P9" s="13"/>
      <c r="Q9" s="13"/>
      <c r="R9" s="13"/>
      <c r="S9" s="10" t="s">
        <v>31</v>
      </c>
      <c r="T9" s="35">
        <v>0</v>
      </c>
      <c r="U9" s="13"/>
      <c r="V9" s="38">
        <v>16000000</v>
      </c>
      <c r="W9" s="13"/>
      <c r="X9" s="39">
        <v>16000000</v>
      </c>
      <c r="Y9" s="81">
        <v>2885000</v>
      </c>
      <c r="Z9" s="14">
        <f>+'[7]PLAN DE ACCION'!S8</f>
        <v>16000000</v>
      </c>
      <c r="AA9" s="13"/>
      <c r="AB9" s="18" t="s">
        <v>159</v>
      </c>
      <c r="AC9" s="40" t="s">
        <v>160</v>
      </c>
    </row>
    <row r="10" spans="2:29" ht="114" x14ac:dyDescent="0.3">
      <c r="B10" s="10">
        <v>2</v>
      </c>
      <c r="C10" s="11" t="s">
        <v>25</v>
      </c>
      <c r="D10" s="29" t="s">
        <v>161</v>
      </c>
      <c r="E10" s="29" t="s">
        <v>162</v>
      </c>
      <c r="F10" s="11" t="s">
        <v>163</v>
      </c>
      <c r="G10" s="10" t="s">
        <v>29</v>
      </c>
      <c r="H10" s="11" t="s">
        <v>164</v>
      </c>
      <c r="I10" s="10">
        <v>0</v>
      </c>
      <c r="J10" s="13"/>
      <c r="K10" s="41">
        <v>1</v>
      </c>
      <c r="L10" s="13"/>
      <c r="M10" s="41">
        <v>1</v>
      </c>
      <c r="N10" s="80">
        <v>0.3</v>
      </c>
      <c r="O10" s="41">
        <v>1</v>
      </c>
      <c r="P10" s="13"/>
      <c r="Q10" s="13"/>
      <c r="R10" s="13"/>
      <c r="S10" s="10" t="s">
        <v>31</v>
      </c>
      <c r="T10" s="35">
        <v>0</v>
      </c>
      <c r="U10" s="13"/>
      <c r="V10" s="38">
        <v>47000000</v>
      </c>
      <c r="W10" s="13"/>
      <c r="X10" s="39">
        <v>87575600</v>
      </c>
      <c r="Y10" s="81">
        <f>X10*N10</f>
        <v>26272680</v>
      </c>
      <c r="Z10" s="94">
        <f>+'[7]PLAN DE ACCION'!S9</f>
        <v>120000000</v>
      </c>
      <c r="AA10" s="13"/>
      <c r="AB10" s="18" t="s">
        <v>159</v>
      </c>
      <c r="AC10" s="40" t="s">
        <v>165</v>
      </c>
    </row>
    <row r="11" spans="2:29" ht="86.4" x14ac:dyDescent="0.3">
      <c r="B11" s="10">
        <v>3</v>
      </c>
      <c r="C11" s="11" t="s">
        <v>25</v>
      </c>
      <c r="D11" s="30" t="s">
        <v>166</v>
      </c>
      <c r="E11" s="30" t="s">
        <v>167</v>
      </c>
      <c r="F11" s="11" t="s">
        <v>163</v>
      </c>
      <c r="G11" s="10" t="s">
        <v>29</v>
      </c>
      <c r="H11" s="11" t="s">
        <v>164</v>
      </c>
      <c r="I11" s="10">
        <v>0</v>
      </c>
      <c r="J11" s="13"/>
      <c r="K11" s="41">
        <v>1</v>
      </c>
      <c r="L11" s="13"/>
      <c r="M11" s="41">
        <v>1</v>
      </c>
      <c r="N11" s="80">
        <v>0.3</v>
      </c>
      <c r="O11" s="41">
        <v>1</v>
      </c>
      <c r="P11" s="13"/>
      <c r="Q11" s="13"/>
      <c r="R11" s="13"/>
      <c r="S11" s="10" t="s">
        <v>31</v>
      </c>
      <c r="T11" s="35">
        <v>0</v>
      </c>
      <c r="U11" s="13"/>
      <c r="V11" s="38">
        <v>83000000</v>
      </c>
      <c r="W11" s="13"/>
      <c r="X11" s="39">
        <v>195000000</v>
      </c>
      <c r="Y11" s="81">
        <v>8110000</v>
      </c>
      <c r="Z11" s="14">
        <f>+'[7]PLAN DE ACCION'!S10</f>
        <v>215000000</v>
      </c>
      <c r="AA11" s="13"/>
      <c r="AB11" s="18" t="s">
        <v>159</v>
      </c>
      <c r="AC11" s="40" t="s">
        <v>168</v>
      </c>
    </row>
    <row r="12" spans="2:29" ht="118.5" customHeight="1" x14ac:dyDescent="0.3">
      <c r="B12" s="10">
        <v>4</v>
      </c>
      <c r="C12" s="11" t="s">
        <v>25</v>
      </c>
      <c r="D12" s="30" t="s">
        <v>169</v>
      </c>
      <c r="E12" s="30" t="s">
        <v>170</v>
      </c>
      <c r="F12" s="11" t="s">
        <v>171</v>
      </c>
      <c r="G12" s="10" t="s">
        <v>29</v>
      </c>
      <c r="H12" s="11" t="s">
        <v>164</v>
      </c>
      <c r="I12" s="10">
        <v>0</v>
      </c>
      <c r="J12" s="13"/>
      <c r="K12" s="41">
        <v>1</v>
      </c>
      <c r="L12" s="13"/>
      <c r="M12" s="41">
        <v>1</v>
      </c>
      <c r="N12" s="80">
        <v>0.3</v>
      </c>
      <c r="O12" s="41">
        <v>1</v>
      </c>
      <c r="P12" s="13"/>
      <c r="Q12" s="13"/>
      <c r="R12" s="13"/>
      <c r="S12" s="10" t="s">
        <v>31</v>
      </c>
      <c r="T12" s="35">
        <v>0</v>
      </c>
      <c r="U12" s="13"/>
      <c r="V12" s="38">
        <v>225000000</v>
      </c>
      <c r="W12" s="13"/>
      <c r="X12" s="39">
        <v>235000000</v>
      </c>
      <c r="Y12" s="81">
        <v>5770000</v>
      </c>
      <c r="Z12" s="14">
        <f>+'[7]PLAN DE ACCION'!S11</f>
        <v>256000000</v>
      </c>
      <c r="AA12" s="13"/>
      <c r="AB12" s="18" t="s">
        <v>159</v>
      </c>
      <c r="AC12" s="40" t="s">
        <v>172</v>
      </c>
    </row>
    <row r="13" spans="2:29" ht="129.6" x14ac:dyDescent="0.3">
      <c r="B13" s="10">
        <v>5</v>
      </c>
      <c r="C13" s="11" t="s">
        <v>25</v>
      </c>
      <c r="D13" s="30" t="s">
        <v>173</v>
      </c>
      <c r="E13" s="30" t="s">
        <v>174</v>
      </c>
      <c r="F13" s="30" t="s">
        <v>171</v>
      </c>
      <c r="G13" s="10" t="s">
        <v>29</v>
      </c>
      <c r="H13" s="11" t="s">
        <v>164</v>
      </c>
      <c r="I13" s="10">
        <v>0</v>
      </c>
      <c r="J13" s="13"/>
      <c r="K13" s="41">
        <v>1</v>
      </c>
      <c r="L13" s="13"/>
      <c r="M13" s="41">
        <v>1</v>
      </c>
      <c r="N13" s="80">
        <v>0.3</v>
      </c>
      <c r="O13" s="41">
        <v>1</v>
      </c>
      <c r="P13" s="13"/>
      <c r="Q13" s="13"/>
      <c r="R13" s="13"/>
      <c r="S13" s="10" t="s">
        <v>31</v>
      </c>
      <c r="T13" s="35">
        <v>0</v>
      </c>
      <c r="U13" s="13"/>
      <c r="V13" s="38">
        <v>98000000</v>
      </c>
      <c r="W13" s="13"/>
      <c r="X13" s="39">
        <v>51000000</v>
      </c>
      <c r="Y13" s="81">
        <v>23080000</v>
      </c>
      <c r="Z13" s="14">
        <f>+'[7]PLAN DE ACCION'!S12</f>
        <v>94000000</v>
      </c>
      <c r="AA13" s="13"/>
      <c r="AB13" s="18" t="s">
        <v>159</v>
      </c>
      <c r="AC13" s="40" t="s">
        <v>175</v>
      </c>
    </row>
    <row r="14" spans="2:29" ht="235.5" customHeight="1" x14ac:dyDescent="0.3">
      <c r="B14" s="10">
        <v>6</v>
      </c>
      <c r="C14" s="11" t="s">
        <v>25</v>
      </c>
      <c r="D14" s="30" t="s">
        <v>176</v>
      </c>
      <c r="E14" s="30" t="s">
        <v>177</v>
      </c>
      <c r="F14" s="30" t="s">
        <v>171</v>
      </c>
      <c r="G14" s="10" t="s">
        <v>29</v>
      </c>
      <c r="H14" s="11" t="s">
        <v>164</v>
      </c>
      <c r="I14" s="10">
        <v>0</v>
      </c>
      <c r="J14" s="13"/>
      <c r="K14" s="41">
        <v>1</v>
      </c>
      <c r="L14" s="13"/>
      <c r="M14" s="41">
        <v>1</v>
      </c>
      <c r="N14" s="80">
        <v>0.3</v>
      </c>
      <c r="O14" s="41">
        <v>1</v>
      </c>
      <c r="P14" s="13"/>
      <c r="Q14" s="13"/>
      <c r="R14" s="13"/>
      <c r="S14" s="10" t="s">
        <v>31</v>
      </c>
      <c r="T14" s="35">
        <v>0</v>
      </c>
      <c r="U14" s="13"/>
      <c r="V14" s="38">
        <v>3546539574</v>
      </c>
      <c r="W14" s="13"/>
      <c r="X14" s="39">
        <v>3205088288</v>
      </c>
      <c r="Y14" s="81">
        <v>669756640</v>
      </c>
      <c r="Z14" s="14">
        <f>+'[7]PLAN DE ACCION'!S13</f>
        <v>3698402997</v>
      </c>
      <c r="AA14" s="13"/>
      <c r="AB14" s="18" t="s">
        <v>159</v>
      </c>
      <c r="AC14" s="40" t="s">
        <v>178</v>
      </c>
    </row>
  </sheetData>
  <mergeCells count="23">
    <mergeCell ref="E1:E4"/>
    <mergeCell ref="F1:S1"/>
    <mergeCell ref="F2:S4"/>
    <mergeCell ref="B6:B8"/>
    <mergeCell ref="C6:C8"/>
    <mergeCell ref="D6:D8"/>
    <mergeCell ref="E6:E8"/>
    <mergeCell ref="F6:F8"/>
    <mergeCell ref="G6:G8"/>
    <mergeCell ref="H6:H8"/>
    <mergeCell ref="AB6:AB8"/>
    <mergeCell ref="AC6:AC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Sec Administrativa</vt:lpstr>
      <vt:lpstr>Sec Hacienda</vt:lpstr>
      <vt:lpstr>Sec Turismo, Ind y Com</vt:lpstr>
      <vt:lpstr>Oficina Privada</vt:lpstr>
      <vt:lpstr>Sec Educación</vt:lpstr>
      <vt:lpstr>Sec Representación Judicial</vt:lpstr>
      <vt:lpstr>Sec TIC</vt:lpstr>
      <vt:lpstr>Sec Interior</vt:lpstr>
      <vt:lpstr>Sec Familia</vt:lpstr>
      <vt:lpstr>Sec Cultura</vt:lpstr>
      <vt:lpstr>Sec Salud</vt:lpstr>
      <vt:lpstr>Sec Planeación</vt:lpstr>
      <vt:lpstr>Sec Jurídica y contratación</vt:lpstr>
      <vt:lpstr>Sec Aguas e Infra</vt:lpstr>
      <vt:lpstr>Sec Agricultura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2022-12-01T20:34:13Z</dcterms:modified>
</cp:coreProperties>
</file>