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drawings/drawing11.xml" ContentType="application/vnd.openxmlformats-officedocument.drawing+xml"/>
  <Override PartName="/xl/comments11.xml" ContentType="application/vnd.openxmlformats-officedocument.spreadsheetml.comments+xml"/>
  <Override PartName="/xl/drawings/drawing12.xml" ContentType="application/vnd.openxmlformats-officedocument.drawing+xml"/>
  <Override PartName="/xl/comments12.xml" ContentType="application/vnd.openxmlformats-officedocument.spreadsheetml.comments+xml"/>
  <Override PartName="/xl/drawings/drawing13.xml" ContentType="application/vnd.openxmlformats-officedocument.drawing+xml"/>
  <Override PartName="/xl/drawings/drawing14.xml" ContentType="application/vnd.openxmlformats-officedocument.drawing+xml"/>
  <Override PartName="/xl/comments13.xml" ContentType="application/vnd.openxmlformats-officedocument.spreadsheetml.comments+xml"/>
  <Override PartName="/xl/drawings/drawing15.xml" ContentType="application/vnd.openxmlformats-officedocument.drawing+xml"/>
  <Override PartName="/xl/comments1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ENOVO\Desktop\"/>
    </mc:Choice>
  </mc:AlternateContent>
  <bookViews>
    <workbookView xWindow="0" yWindow="0" windowWidth="20490" windowHeight="7545" firstSheet="5" activeTab="10"/>
  </bookViews>
  <sheets>
    <sheet name="Oficina Privada" sheetId="4" r:id="rId1"/>
    <sheet name="Sec Planeación" sheetId="5" r:id="rId2"/>
    <sheet name="Sec Tic" sheetId="6" r:id="rId3"/>
    <sheet name="Sec Agricultura" sheetId="7" r:id="rId4"/>
    <sheet name="Sec Aguas e Infra" sheetId="8" r:id="rId5"/>
    <sheet name="Sec Cultura" sheetId="18" r:id="rId6"/>
    <sheet name="Sec Educación" sheetId="17" r:id="rId7"/>
    <sheet name="Sec Familia" sheetId="16" r:id="rId8"/>
    <sheet name="Sec Interior" sheetId="15" r:id="rId9"/>
    <sheet name="Sec Salud" sheetId="14" r:id="rId10"/>
    <sheet name="Sec Turismo, Ind y Com" sheetId="13" r:id="rId11"/>
    <sheet name="Sec Administrativa" sheetId="12" r:id="rId12"/>
    <sheet name="Sec Hacienda" sheetId="11" r:id="rId13"/>
    <sheet name="Sec Jurídica y contratación" sheetId="10" r:id="rId14"/>
    <sheet name="Sec Representación Judicial" sheetId="9"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s>
  <calcPr calcId="162913"/>
</workbook>
</file>

<file path=xl/calcChain.xml><?xml version="1.0" encoding="utf-8"?>
<calcChain xmlns="http://schemas.openxmlformats.org/spreadsheetml/2006/main">
  <c r="X10" i="13" l="1"/>
  <c r="V10" i="13"/>
  <c r="T10" i="13"/>
  <c r="X9" i="13"/>
  <c r="V9" i="13"/>
  <c r="T9" i="13"/>
  <c r="Z25" i="6" l="1"/>
  <c r="X25" i="6"/>
  <c r="V25" i="6"/>
  <c r="T25" i="6"/>
  <c r="Z24" i="6"/>
  <c r="X24" i="6"/>
  <c r="V24" i="6"/>
  <c r="T24" i="6"/>
  <c r="T23" i="6"/>
  <c r="V22" i="6"/>
  <c r="T22" i="6"/>
  <c r="T21" i="6"/>
  <c r="Z20" i="6"/>
  <c r="T20" i="6"/>
  <c r="V19" i="6"/>
  <c r="T19" i="6"/>
  <c r="V18" i="6"/>
  <c r="T18" i="6"/>
  <c r="AA16" i="6"/>
  <c r="AA17" i="6" s="1"/>
  <c r="Z16" i="6"/>
  <c r="Z17" i="6" s="1"/>
  <c r="T16" i="6"/>
  <c r="AA15" i="6"/>
  <c r="X15" i="6"/>
  <c r="V15" i="6"/>
  <c r="T15" i="6"/>
  <c r="Z14" i="6"/>
  <c r="X14" i="6"/>
  <c r="V14" i="6"/>
  <c r="T14" i="6"/>
  <c r="Z13" i="6"/>
  <c r="X13" i="6"/>
  <c r="V13" i="6"/>
  <c r="T13" i="6"/>
  <c r="Z12" i="6"/>
  <c r="X12" i="6"/>
  <c r="V12" i="6"/>
  <c r="T12" i="6"/>
  <c r="X11" i="6"/>
  <c r="V11" i="6"/>
  <c r="T11" i="6"/>
  <c r="Z10" i="6"/>
  <c r="X10" i="6"/>
  <c r="V10" i="6"/>
  <c r="T10" i="6"/>
  <c r="Z9" i="6"/>
  <c r="AA9" i="6" s="1"/>
  <c r="X9" i="6"/>
  <c r="V9" i="6"/>
  <c r="T9" i="6"/>
  <c r="X12" i="15" l="1"/>
  <c r="V12" i="15"/>
  <c r="T12" i="15"/>
  <c r="X11" i="15"/>
  <c r="V11" i="15"/>
  <c r="T11" i="15"/>
  <c r="X10" i="15"/>
  <c r="V10" i="15"/>
  <c r="T10" i="15"/>
  <c r="X9" i="15"/>
  <c r="V9" i="15"/>
  <c r="T9" i="15"/>
  <c r="I9" i="15"/>
  <c r="Z13" i="11" l="1"/>
  <c r="X13" i="11"/>
  <c r="V13" i="11"/>
  <c r="T13" i="11"/>
  <c r="Z12" i="11"/>
  <c r="X12" i="11"/>
  <c r="V12" i="11"/>
  <c r="T12" i="11"/>
  <c r="X11" i="11"/>
  <c r="V11" i="11"/>
  <c r="T11" i="11"/>
  <c r="Z10" i="11"/>
  <c r="X10" i="11"/>
  <c r="V10" i="11"/>
  <c r="T10" i="11"/>
  <c r="Z9" i="11"/>
  <c r="X9" i="11"/>
  <c r="V9" i="11"/>
  <c r="T9" i="11"/>
  <c r="O11" i="8" l="1"/>
  <c r="M11" i="8"/>
  <c r="K11" i="8"/>
  <c r="I11" i="8"/>
  <c r="O10" i="8"/>
  <c r="M10" i="8"/>
  <c r="K10" i="8"/>
  <c r="I10" i="8"/>
  <c r="T9" i="8"/>
  <c r="O9" i="8"/>
  <c r="M9" i="8"/>
  <c r="K9" i="8"/>
  <c r="I9" i="8"/>
  <c r="T9" i="14" l="1"/>
  <c r="Z19" i="5" l="1"/>
  <c r="V19" i="5"/>
  <c r="T19" i="5"/>
  <c r="O19" i="5"/>
  <c r="M19" i="5"/>
  <c r="K19" i="5"/>
  <c r="I19" i="5"/>
  <c r="V18" i="5"/>
  <c r="W18" i="5" s="1"/>
  <c r="V14" i="5"/>
  <c r="W14" i="5" s="1"/>
  <c r="Z12" i="5"/>
  <c r="Y12" i="5"/>
  <c r="X12" i="5"/>
  <c r="V12" i="5"/>
  <c r="T12" i="5"/>
  <c r="Z9" i="5"/>
  <c r="W9" i="5"/>
  <c r="V9" i="5"/>
  <c r="T9" i="5"/>
  <c r="O9" i="5"/>
  <c r="M9" i="5"/>
  <c r="K9" i="5"/>
  <c r="V9" i="4" l="1"/>
  <c r="W9" i="4" s="1"/>
  <c r="O10" i="13" l="1"/>
  <c r="M10" i="13"/>
  <c r="K10" i="13"/>
  <c r="I10" i="13"/>
  <c r="O9" i="13"/>
  <c r="M9" i="13"/>
  <c r="K9" i="13"/>
  <c r="I9" i="13"/>
  <c r="O25" i="6" l="1"/>
  <c r="M25" i="6"/>
  <c r="K25" i="6"/>
  <c r="I25" i="6"/>
  <c r="O24" i="6"/>
  <c r="M24" i="6"/>
  <c r="K24" i="6"/>
  <c r="I24" i="6"/>
  <c r="O23" i="6"/>
  <c r="M23" i="6"/>
  <c r="K23" i="6"/>
  <c r="I23" i="6"/>
  <c r="O22" i="6"/>
  <c r="M22" i="6"/>
  <c r="K22" i="6"/>
  <c r="I22" i="6"/>
  <c r="O21" i="6"/>
  <c r="M21" i="6"/>
  <c r="K21" i="6"/>
  <c r="I21" i="6"/>
  <c r="O20" i="6"/>
  <c r="M20" i="6"/>
  <c r="K20" i="6"/>
  <c r="I20" i="6"/>
  <c r="O19" i="6"/>
  <c r="M19" i="6"/>
  <c r="K19" i="6"/>
  <c r="I19" i="6"/>
  <c r="O18" i="6"/>
  <c r="M18" i="6"/>
  <c r="K18" i="6"/>
  <c r="I18" i="6"/>
  <c r="O17" i="6"/>
  <c r="M17" i="6"/>
  <c r="K17" i="6"/>
  <c r="I17" i="6"/>
  <c r="O16" i="6"/>
  <c r="M16" i="6"/>
  <c r="K16" i="6"/>
  <c r="I16" i="6"/>
  <c r="O15" i="6"/>
  <c r="M15" i="6"/>
  <c r="K15" i="6"/>
  <c r="I15" i="6"/>
  <c r="O14" i="6"/>
  <c r="M14" i="6"/>
  <c r="K14" i="6"/>
  <c r="I14" i="6"/>
  <c r="O13" i="6"/>
  <c r="M13" i="6"/>
  <c r="K13" i="6"/>
  <c r="I13" i="6"/>
  <c r="O12" i="6"/>
  <c r="M12" i="6"/>
  <c r="K12" i="6"/>
  <c r="I12" i="6"/>
  <c r="O11" i="6"/>
  <c r="M11" i="6"/>
  <c r="K11" i="6"/>
  <c r="I11" i="6"/>
  <c r="O10" i="6"/>
  <c r="M10" i="6"/>
  <c r="K10" i="6"/>
  <c r="I10" i="6"/>
  <c r="O9" i="6"/>
  <c r="M9" i="6"/>
  <c r="K9" i="6"/>
  <c r="I9" i="6"/>
  <c r="V14" i="16" l="1"/>
  <c r="V13" i="16"/>
  <c r="V12" i="16"/>
  <c r="Z9" i="16"/>
  <c r="W9" i="16"/>
  <c r="V9" i="16"/>
  <c r="X9" i="7" l="1"/>
  <c r="V9" i="7"/>
  <c r="T9" i="7"/>
  <c r="M9" i="7"/>
  <c r="K9" i="7"/>
  <c r="I9" i="7"/>
  <c r="O31" i="12" l="1"/>
  <c r="M31" i="12"/>
  <c r="K31" i="12"/>
  <c r="I31" i="12"/>
  <c r="O30" i="12"/>
  <c r="M30" i="12"/>
  <c r="K30" i="12"/>
  <c r="I30" i="12"/>
  <c r="O19" i="12"/>
  <c r="M19" i="12"/>
  <c r="K19" i="12"/>
  <c r="I19" i="12"/>
  <c r="O18" i="12"/>
  <c r="M18" i="12"/>
  <c r="K18" i="12"/>
  <c r="I18" i="12"/>
  <c r="O29" i="12"/>
  <c r="M29" i="12"/>
  <c r="K29" i="12"/>
  <c r="I29" i="12"/>
  <c r="O28" i="12"/>
  <c r="M28" i="12"/>
  <c r="K28" i="12"/>
  <c r="I28" i="12"/>
  <c r="O27" i="12"/>
  <c r="M27" i="12"/>
  <c r="K27" i="12"/>
  <c r="I27" i="12"/>
  <c r="O26" i="12"/>
  <c r="M26" i="12"/>
  <c r="K26" i="12"/>
  <c r="I26" i="12"/>
  <c r="O17" i="12"/>
  <c r="M17" i="12"/>
  <c r="K17" i="12"/>
  <c r="I17" i="12"/>
  <c r="O25" i="12"/>
  <c r="M25" i="12"/>
  <c r="K25" i="12"/>
  <c r="I25" i="12"/>
  <c r="O16" i="12"/>
  <c r="M16" i="12"/>
  <c r="K16" i="12"/>
  <c r="I16" i="12"/>
  <c r="O15" i="12"/>
  <c r="M15" i="12"/>
  <c r="K15" i="12"/>
  <c r="I15" i="12"/>
  <c r="O14" i="12"/>
  <c r="M14" i="12"/>
  <c r="K14" i="12"/>
  <c r="I14" i="12"/>
  <c r="O24" i="12"/>
  <c r="M24" i="12"/>
  <c r="K24" i="12"/>
  <c r="I24" i="12"/>
  <c r="O13" i="12"/>
  <c r="M13" i="12"/>
  <c r="K13" i="12"/>
  <c r="I13" i="12"/>
  <c r="O12" i="12"/>
  <c r="M12" i="12"/>
  <c r="K12" i="12"/>
  <c r="I12" i="12"/>
  <c r="O11" i="12"/>
  <c r="M11" i="12"/>
  <c r="K11" i="12"/>
  <c r="I11" i="12"/>
  <c r="O23" i="12"/>
  <c r="M23" i="12"/>
  <c r="K23" i="12"/>
  <c r="I23" i="12"/>
  <c r="O22" i="12"/>
  <c r="M22" i="12"/>
  <c r="K22" i="12"/>
  <c r="I22" i="12"/>
  <c r="O10" i="12"/>
  <c r="M10" i="12"/>
  <c r="K10" i="12"/>
  <c r="I10" i="12"/>
  <c r="O21" i="12"/>
  <c r="M21" i="12"/>
  <c r="K21" i="12"/>
  <c r="I21" i="12"/>
  <c r="O9" i="12"/>
  <c r="M9" i="12"/>
  <c r="K9" i="12"/>
  <c r="I9" i="12"/>
  <c r="O20" i="12"/>
  <c r="M20" i="12"/>
  <c r="K20" i="12"/>
  <c r="I20" i="12"/>
  <c r="Z10" i="10"/>
  <c r="X10" i="10"/>
  <c r="V10" i="10"/>
  <c r="T10" i="10"/>
  <c r="O10" i="10"/>
  <c r="M10" i="10"/>
  <c r="K10" i="10"/>
  <c r="I10" i="10"/>
  <c r="Z9" i="10"/>
  <c r="X9" i="10"/>
  <c r="V9" i="10"/>
  <c r="T9" i="10"/>
  <c r="O9" i="10"/>
  <c r="M9" i="10"/>
  <c r="K9" i="10"/>
  <c r="I9" i="10"/>
  <c r="A9" i="12"/>
</calcChain>
</file>

<file path=xl/comments1.xml><?xml version="1.0" encoding="utf-8"?>
<comments xmlns="http://schemas.openxmlformats.org/spreadsheetml/2006/main">
  <authors>
    <author>Usuario</author>
  </authors>
  <commentList>
    <comment ref="B6" authorId="0" shapeId="0">
      <text>
        <r>
          <rPr>
            <b/>
            <sz val="9"/>
            <color indexed="81"/>
            <rFont val="Tahoma"/>
            <family val="2"/>
          </rPr>
          <t>Usuario:</t>
        </r>
        <r>
          <rPr>
            <sz val="9"/>
            <color indexed="81"/>
            <rFont val="Tahoma"/>
            <family val="2"/>
          </rPr>
          <t xml:space="preserve">
Consecutivo Linea Estrátegica según Ordenanza No. 001 de 2017</t>
        </r>
      </text>
    </comment>
    <comment ref="C6" authorId="0" shapeId="0">
      <text>
        <r>
          <rPr>
            <b/>
            <sz val="9"/>
            <color indexed="81"/>
            <rFont val="Tahoma"/>
            <family val="2"/>
          </rPr>
          <t>Usuario:</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text>
        <r>
          <rPr>
            <b/>
            <sz val="9"/>
            <color indexed="81"/>
            <rFont val="Tahoma"/>
            <family val="2"/>
          </rPr>
          <t>Usuario:</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text>
        <r>
          <rPr>
            <b/>
            <sz val="9"/>
            <color indexed="81"/>
            <rFont val="Tahoma"/>
            <family val="2"/>
          </rPr>
          <t>Usuario:</t>
        </r>
        <r>
          <rPr>
            <sz val="9"/>
            <color indexed="81"/>
            <rFont val="Tahoma"/>
            <family val="2"/>
          </rPr>
          <t xml:space="preserve">
Debe ser mediable y cuantificables. La meta debe establecerse para el cuatreinio</t>
        </r>
      </text>
    </comment>
    <comment ref="F6" authorId="0" shapeId="0">
      <text>
        <r>
          <rPr>
            <b/>
            <sz val="9"/>
            <color indexed="81"/>
            <rFont val="Tahoma"/>
            <family val="2"/>
          </rPr>
          <t>Usuario:</t>
        </r>
        <r>
          <rPr>
            <sz val="9"/>
            <color indexed="81"/>
            <rFont val="Tahoma"/>
            <family val="2"/>
          </rPr>
          <t xml:space="preserve">
Unidad de medida de la meta . Debe estar expesada en los terminos del objetivo y meta.</t>
        </r>
      </text>
    </comment>
    <comment ref="G6" authorId="0" shapeId="0">
      <text>
        <r>
          <rPr>
            <b/>
            <sz val="9"/>
            <color indexed="81"/>
            <rFont val="Tahoma"/>
            <family val="2"/>
          </rPr>
          <t>Usuario:</t>
        </r>
        <r>
          <rPr>
            <sz val="9"/>
            <color indexed="81"/>
            <rFont val="Tahoma"/>
            <family val="2"/>
          </rPr>
          <t xml:space="preserve">
1) Mantenimiento 
2) Incremento.</t>
        </r>
      </text>
    </comment>
    <comment ref="H6" authorId="0" shapeId="0">
      <text>
        <r>
          <rPr>
            <b/>
            <sz val="9"/>
            <color indexed="81"/>
            <rFont val="Tahoma"/>
            <family val="2"/>
          </rPr>
          <t>Usuario:</t>
        </r>
        <r>
          <rPr>
            <sz val="9"/>
            <color indexed="81"/>
            <rFont val="Tahoma"/>
            <family val="2"/>
          </rPr>
          <t xml:space="preserve">
Dcoumento que soporta el cumplimiento de la meta realizada </t>
        </r>
      </text>
    </comment>
    <comment ref="I6" authorId="0" shapeId="0">
      <text>
        <r>
          <rPr>
            <b/>
            <sz val="9"/>
            <color indexed="81"/>
            <rFont val="Tahoma"/>
            <family val="2"/>
          </rPr>
          <t>Usuario:</t>
        </r>
        <r>
          <rPr>
            <sz val="9"/>
            <color indexed="81"/>
            <rFont val="Tahoma"/>
            <family val="2"/>
          </rPr>
          <t xml:space="preserve">
Expresada en valores absolutos, para cada vigencia </t>
        </r>
      </text>
    </comment>
    <comment ref="Q6" authorId="0" shapeId="0">
      <text>
        <r>
          <rPr>
            <b/>
            <sz val="9"/>
            <color indexed="81"/>
            <rFont val="Tahoma"/>
            <family val="2"/>
          </rPr>
          <t>Usuario:</t>
        </r>
        <r>
          <rPr>
            <sz val="9"/>
            <color indexed="81"/>
            <rFont val="Tahoma"/>
            <family val="2"/>
          </rPr>
          <t xml:space="preserve">
Presupuesto asignado y ejecutado </t>
        </r>
      </text>
    </comment>
    <comment ref="Q7" authorId="0" shapeId="0">
      <text>
        <r>
          <rPr>
            <b/>
            <sz val="9"/>
            <color indexed="81"/>
            <rFont val="Tahoma"/>
            <family val="2"/>
          </rPr>
          <t>Usuario:</t>
        </r>
        <r>
          <rPr>
            <sz val="9"/>
            <color indexed="81"/>
            <rFont val="Tahoma"/>
            <family val="2"/>
          </rPr>
          <t xml:space="preserve">
Señalar con una X según corresponda </t>
        </r>
      </text>
    </comment>
    <comment ref="Q8" authorId="0" shapeId="0">
      <text>
        <r>
          <rPr>
            <b/>
            <sz val="9"/>
            <color indexed="81"/>
            <rFont val="Tahoma"/>
            <family val="2"/>
          </rPr>
          <t>Usuario:</t>
        </r>
        <r>
          <rPr>
            <sz val="9"/>
            <color indexed="81"/>
            <rFont val="Tahoma"/>
            <family val="2"/>
          </rPr>
          <t xml:space="preserve">
Aportes  en bienes y/o servicios , que no respresentan erogaciones de recursos</t>
        </r>
      </text>
    </comment>
    <comment ref="R8" authorId="0" shapeId="0">
      <text>
        <r>
          <rPr>
            <b/>
            <sz val="9"/>
            <color indexed="81"/>
            <rFont val="Tahoma"/>
            <family val="2"/>
          </rPr>
          <t>Usuario:</t>
        </r>
        <r>
          <rPr>
            <sz val="9"/>
            <color indexed="81"/>
            <rFont val="Tahoma"/>
            <family val="2"/>
          </rPr>
          <t xml:space="preserve">
Financiados dentro del Presupuesto de Gastos de Funcionamiento del departamento </t>
        </r>
      </text>
    </comment>
    <comment ref="S8" authorId="0" shapeId="0">
      <text>
        <r>
          <rPr>
            <b/>
            <sz val="9"/>
            <color indexed="81"/>
            <rFont val="Tahoma"/>
            <family val="2"/>
          </rPr>
          <t>Usuario:</t>
        </r>
        <r>
          <rPr>
            <sz val="9"/>
            <color indexed="81"/>
            <rFont val="Tahoma"/>
            <family val="2"/>
          </rPr>
          <t xml:space="preserve">
Financiados dentro del presupuesto de gastos de invserión del Departamento </t>
        </r>
      </text>
    </comment>
  </commentList>
</comments>
</file>

<file path=xl/comments10.xml><?xml version="1.0" encoding="utf-8"?>
<comments xmlns="http://schemas.openxmlformats.org/spreadsheetml/2006/main">
  <authors>
    <author>Usuario</author>
  </authors>
  <commentList>
    <comment ref="B6" authorId="0" shapeId="0">
      <text>
        <r>
          <rPr>
            <b/>
            <sz val="9"/>
            <color indexed="81"/>
            <rFont val="Tahoma"/>
            <family val="2"/>
          </rPr>
          <t>Usuario:</t>
        </r>
        <r>
          <rPr>
            <sz val="9"/>
            <color indexed="81"/>
            <rFont val="Tahoma"/>
            <family val="2"/>
          </rPr>
          <t xml:space="preserve">
Consecutivo Linea Estrátegica según Ordenanza No. 001 de 2017</t>
        </r>
      </text>
    </comment>
    <comment ref="C6" authorId="0" shapeId="0">
      <text>
        <r>
          <rPr>
            <b/>
            <sz val="9"/>
            <color indexed="81"/>
            <rFont val="Tahoma"/>
            <family val="2"/>
          </rPr>
          <t>Usuario:</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text>
        <r>
          <rPr>
            <b/>
            <sz val="9"/>
            <color indexed="81"/>
            <rFont val="Tahoma"/>
            <family val="2"/>
          </rPr>
          <t>Usuario:</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text>
        <r>
          <rPr>
            <b/>
            <sz val="9"/>
            <color indexed="81"/>
            <rFont val="Tahoma"/>
            <family val="2"/>
          </rPr>
          <t>Usuario:</t>
        </r>
        <r>
          <rPr>
            <sz val="9"/>
            <color indexed="81"/>
            <rFont val="Tahoma"/>
            <family val="2"/>
          </rPr>
          <t xml:space="preserve">
Debe ser mediable y cuantificables. La meta debe establecerse para el cuatreinio</t>
        </r>
      </text>
    </comment>
    <comment ref="F6" authorId="0" shapeId="0">
      <text>
        <r>
          <rPr>
            <b/>
            <sz val="9"/>
            <color indexed="81"/>
            <rFont val="Tahoma"/>
            <family val="2"/>
          </rPr>
          <t>Usuario:</t>
        </r>
        <r>
          <rPr>
            <sz val="9"/>
            <color indexed="81"/>
            <rFont val="Tahoma"/>
            <family val="2"/>
          </rPr>
          <t xml:space="preserve">
Unidad de medida de la meta . Debe estar expesada en los terminos del objetivo y meta.</t>
        </r>
      </text>
    </comment>
    <comment ref="G6" authorId="0" shapeId="0">
      <text>
        <r>
          <rPr>
            <b/>
            <sz val="9"/>
            <color indexed="81"/>
            <rFont val="Tahoma"/>
            <family val="2"/>
          </rPr>
          <t>Usuario:</t>
        </r>
        <r>
          <rPr>
            <sz val="9"/>
            <color indexed="81"/>
            <rFont val="Tahoma"/>
            <family val="2"/>
          </rPr>
          <t xml:space="preserve">
1) Mantenimiento 
2) Incremento.</t>
        </r>
      </text>
    </comment>
    <comment ref="H6" authorId="0" shapeId="0">
      <text>
        <r>
          <rPr>
            <b/>
            <sz val="9"/>
            <color indexed="81"/>
            <rFont val="Tahoma"/>
            <family val="2"/>
          </rPr>
          <t>Usuario:</t>
        </r>
        <r>
          <rPr>
            <sz val="9"/>
            <color indexed="81"/>
            <rFont val="Tahoma"/>
            <family val="2"/>
          </rPr>
          <t xml:space="preserve">
Dcoumento que soporta el cumplimiento de la meta realizada </t>
        </r>
      </text>
    </comment>
    <comment ref="I6" authorId="0" shapeId="0">
      <text>
        <r>
          <rPr>
            <b/>
            <sz val="9"/>
            <color indexed="81"/>
            <rFont val="Tahoma"/>
            <family val="2"/>
          </rPr>
          <t>Usuario:</t>
        </r>
        <r>
          <rPr>
            <sz val="9"/>
            <color indexed="81"/>
            <rFont val="Tahoma"/>
            <family val="2"/>
          </rPr>
          <t xml:space="preserve">
Expresada en valores absolutos, para cada vigencia </t>
        </r>
      </text>
    </comment>
    <comment ref="Q6" authorId="0" shapeId="0">
      <text>
        <r>
          <rPr>
            <b/>
            <sz val="9"/>
            <color indexed="81"/>
            <rFont val="Tahoma"/>
            <family val="2"/>
          </rPr>
          <t>Usuario:</t>
        </r>
        <r>
          <rPr>
            <sz val="9"/>
            <color indexed="81"/>
            <rFont val="Tahoma"/>
            <family val="2"/>
          </rPr>
          <t xml:space="preserve">
Presupuesto asignado y ejecutado </t>
        </r>
      </text>
    </comment>
    <comment ref="Q7" authorId="0" shapeId="0">
      <text>
        <r>
          <rPr>
            <b/>
            <sz val="9"/>
            <color indexed="81"/>
            <rFont val="Tahoma"/>
            <family val="2"/>
          </rPr>
          <t>Usuario:</t>
        </r>
        <r>
          <rPr>
            <sz val="9"/>
            <color indexed="81"/>
            <rFont val="Tahoma"/>
            <family val="2"/>
          </rPr>
          <t xml:space="preserve">
Señalar con una X según corresponda </t>
        </r>
      </text>
    </comment>
    <comment ref="Q8" authorId="0" shapeId="0">
      <text>
        <r>
          <rPr>
            <b/>
            <sz val="9"/>
            <color indexed="81"/>
            <rFont val="Tahoma"/>
            <family val="2"/>
          </rPr>
          <t>Usuario:</t>
        </r>
        <r>
          <rPr>
            <sz val="9"/>
            <color indexed="81"/>
            <rFont val="Tahoma"/>
            <family val="2"/>
          </rPr>
          <t xml:space="preserve">
Aportes  en bienes y/o servicios , que no respresentan erogaciones de recursos</t>
        </r>
      </text>
    </comment>
    <comment ref="R8" authorId="0" shapeId="0">
      <text>
        <r>
          <rPr>
            <b/>
            <sz val="9"/>
            <color indexed="81"/>
            <rFont val="Tahoma"/>
            <family val="2"/>
          </rPr>
          <t>Usuario:</t>
        </r>
        <r>
          <rPr>
            <sz val="9"/>
            <color indexed="81"/>
            <rFont val="Tahoma"/>
            <family val="2"/>
          </rPr>
          <t xml:space="preserve">
Financiados dentro del Presupuesto de Gastos de Funcionamiento del departamento </t>
        </r>
      </text>
    </comment>
    <comment ref="S8" authorId="0" shapeId="0">
      <text>
        <r>
          <rPr>
            <b/>
            <sz val="9"/>
            <color indexed="81"/>
            <rFont val="Tahoma"/>
            <family val="2"/>
          </rPr>
          <t>Usuario:</t>
        </r>
        <r>
          <rPr>
            <sz val="9"/>
            <color indexed="81"/>
            <rFont val="Tahoma"/>
            <family val="2"/>
          </rPr>
          <t xml:space="preserve">
Financiados dentro del presupuesto de gastos de invserión del Departamento </t>
        </r>
      </text>
    </comment>
  </commentList>
</comments>
</file>

<file path=xl/comments11.xml><?xml version="1.0" encoding="utf-8"?>
<comments xmlns="http://schemas.openxmlformats.org/spreadsheetml/2006/main">
  <authors>
    <author>Usuario</author>
  </authors>
  <commentList>
    <comment ref="B6" authorId="0" shapeId="0">
      <text>
        <r>
          <rPr>
            <b/>
            <sz val="9"/>
            <color indexed="81"/>
            <rFont val="Tahoma"/>
            <family val="2"/>
          </rPr>
          <t>Usuario:</t>
        </r>
        <r>
          <rPr>
            <sz val="9"/>
            <color indexed="81"/>
            <rFont val="Tahoma"/>
            <family val="2"/>
          </rPr>
          <t xml:space="preserve">
Consecutivo Linea Estrátegica según Ordenanza No. 001 de 2017</t>
        </r>
      </text>
    </comment>
    <comment ref="C6" authorId="0" shapeId="0">
      <text>
        <r>
          <rPr>
            <b/>
            <sz val="9"/>
            <color indexed="81"/>
            <rFont val="Tahoma"/>
            <family val="2"/>
          </rPr>
          <t>Usuario:</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text>
        <r>
          <rPr>
            <b/>
            <sz val="9"/>
            <color indexed="81"/>
            <rFont val="Tahoma"/>
            <family val="2"/>
          </rPr>
          <t>Usuario:</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text>
        <r>
          <rPr>
            <b/>
            <sz val="9"/>
            <color indexed="81"/>
            <rFont val="Tahoma"/>
            <family val="2"/>
          </rPr>
          <t>Usuario:</t>
        </r>
        <r>
          <rPr>
            <sz val="9"/>
            <color indexed="81"/>
            <rFont val="Tahoma"/>
            <family val="2"/>
          </rPr>
          <t xml:space="preserve">
Debe ser mediable y cuantificables. La meta debe establecerse para el cuatreinio</t>
        </r>
      </text>
    </comment>
    <comment ref="F6" authorId="0" shapeId="0">
      <text>
        <r>
          <rPr>
            <b/>
            <sz val="9"/>
            <color indexed="81"/>
            <rFont val="Tahoma"/>
            <family val="2"/>
          </rPr>
          <t>Usuario:</t>
        </r>
        <r>
          <rPr>
            <sz val="9"/>
            <color indexed="81"/>
            <rFont val="Tahoma"/>
            <family val="2"/>
          </rPr>
          <t xml:space="preserve">
Unidad de medida de la meta . Debe estar expesada en los terminos del objetivo y meta.</t>
        </r>
      </text>
    </comment>
    <comment ref="G6" authorId="0" shapeId="0">
      <text>
        <r>
          <rPr>
            <b/>
            <sz val="9"/>
            <color indexed="81"/>
            <rFont val="Tahoma"/>
            <family val="2"/>
          </rPr>
          <t>Usuario:</t>
        </r>
        <r>
          <rPr>
            <sz val="9"/>
            <color indexed="81"/>
            <rFont val="Tahoma"/>
            <family val="2"/>
          </rPr>
          <t xml:space="preserve">
1) Mantenimiento 
2) Incremento.</t>
        </r>
      </text>
    </comment>
    <comment ref="H6" authorId="0" shapeId="0">
      <text>
        <r>
          <rPr>
            <b/>
            <sz val="9"/>
            <color indexed="81"/>
            <rFont val="Tahoma"/>
            <family val="2"/>
          </rPr>
          <t>Usuario:</t>
        </r>
        <r>
          <rPr>
            <sz val="9"/>
            <color indexed="81"/>
            <rFont val="Tahoma"/>
            <family val="2"/>
          </rPr>
          <t xml:space="preserve">
Dcoumento que soporta el cumplimiento de la meta realizada </t>
        </r>
      </text>
    </comment>
    <comment ref="I6" authorId="0" shapeId="0">
      <text>
        <r>
          <rPr>
            <b/>
            <sz val="9"/>
            <color indexed="81"/>
            <rFont val="Tahoma"/>
            <family val="2"/>
          </rPr>
          <t>Usuario:</t>
        </r>
        <r>
          <rPr>
            <sz val="9"/>
            <color indexed="81"/>
            <rFont val="Tahoma"/>
            <family val="2"/>
          </rPr>
          <t xml:space="preserve">
Expresada en valores absolutos, para cada vigencia </t>
        </r>
      </text>
    </comment>
    <comment ref="Q6" authorId="0" shapeId="0">
      <text>
        <r>
          <rPr>
            <b/>
            <sz val="9"/>
            <color indexed="81"/>
            <rFont val="Tahoma"/>
            <family val="2"/>
          </rPr>
          <t>Usuario:</t>
        </r>
        <r>
          <rPr>
            <sz val="9"/>
            <color indexed="81"/>
            <rFont val="Tahoma"/>
            <family val="2"/>
          </rPr>
          <t xml:space="preserve">
Presupuesto asignado y ejecutado </t>
        </r>
      </text>
    </comment>
    <comment ref="Q7" authorId="0" shapeId="0">
      <text>
        <r>
          <rPr>
            <b/>
            <sz val="9"/>
            <color indexed="81"/>
            <rFont val="Tahoma"/>
            <family val="2"/>
          </rPr>
          <t>Usuario:</t>
        </r>
        <r>
          <rPr>
            <sz val="9"/>
            <color indexed="81"/>
            <rFont val="Tahoma"/>
            <family val="2"/>
          </rPr>
          <t xml:space="preserve">
Señalar con una X según corresponda </t>
        </r>
      </text>
    </comment>
    <comment ref="Q8" authorId="0" shapeId="0">
      <text>
        <r>
          <rPr>
            <b/>
            <sz val="9"/>
            <color indexed="81"/>
            <rFont val="Tahoma"/>
            <family val="2"/>
          </rPr>
          <t>Usuario:</t>
        </r>
        <r>
          <rPr>
            <sz val="9"/>
            <color indexed="81"/>
            <rFont val="Tahoma"/>
            <family val="2"/>
          </rPr>
          <t xml:space="preserve">
Aportes  en bienes y/o servicios , que no respresentan erogaciones de recursos</t>
        </r>
      </text>
    </comment>
    <comment ref="R8" authorId="0" shapeId="0">
      <text>
        <r>
          <rPr>
            <b/>
            <sz val="9"/>
            <color indexed="81"/>
            <rFont val="Tahoma"/>
            <family val="2"/>
          </rPr>
          <t>Usuario:</t>
        </r>
        <r>
          <rPr>
            <sz val="9"/>
            <color indexed="81"/>
            <rFont val="Tahoma"/>
            <family val="2"/>
          </rPr>
          <t xml:space="preserve">
Financiados dentro del Presupuesto de Gastos de Funcionamiento del departamento </t>
        </r>
      </text>
    </comment>
    <comment ref="S8" authorId="0" shapeId="0">
      <text>
        <r>
          <rPr>
            <b/>
            <sz val="9"/>
            <color indexed="81"/>
            <rFont val="Tahoma"/>
            <family val="2"/>
          </rPr>
          <t>Usuario:</t>
        </r>
        <r>
          <rPr>
            <sz val="9"/>
            <color indexed="81"/>
            <rFont val="Tahoma"/>
            <family val="2"/>
          </rPr>
          <t xml:space="preserve">
Financiados dentro del presupuesto de gastos de invserión del Departamento </t>
        </r>
      </text>
    </comment>
  </commentList>
</comments>
</file>

<file path=xl/comments12.xml><?xml version="1.0" encoding="utf-8"?>
<comments xmlns="http://schemas.openxmlformats.org/spreadsheetml/2006/main">
  <authors>
    <author>Usuario</author>
    <author>AUXADMINISTRA88</author>
  </authors>
  <commentList>
    <comment ref="B6" authorId="0" shapeId="0">
      <text>
        <r>
          <rPr>
            <b/>
            <sz val="9"/>
            <color indexed="81"/>
            <rFont val="Tahoma"/>
            <family val="2"/>
          </rPr>
          <t>Usuario:</t>
        </r>
        <r>
          <rPr>
            <sz val="9"/>
            <color indexed="81"/>
            <rFont val="Tahoma"/>
            <family val="2"/>
          </rPr>
          <t xml:space="preserve">
Consecutivo Linea Estrátegica según Ordenanza No. 001 de 2017</t>
        </r>
      </text>
    </comment>
    <comment ref="C6" authorId="0" shapeId="0">
      <text>
        <r>
          <rPr>
            <b/>
            <sz val="9"/>
            <color indexed="81"/>
            <rFont val="Tahoma"/>
            <family val="2"/>
          </rPr>
          <t>Usuario:</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text>
        <r>
          <rPr>
            <b/>
            <sz val="9"/>
            <color indexed="81"/>
            <rFont val="Tahoma"/>
            <family val="2"/>
          </rPr>
          <t>Usuario:</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text>
        <r>
          <rPr>
            <b/>
            <sz val="9"/>
            <color indexed="81"/>
            <rFont val="Tahoma"/>
            <family val="2"/>
          </rPr>
          <t>Usuario:</t>
        </r>
        <r>
          <rPr>
            <sz val="9"/>
            <color indexed="81"/>
            <rFont val="Tahoma"/>
            <family val="2"/>
          </rPr>
          <t xml:space="preserve">
Debe ser mediable y cuantificables. La meta debe establecerse para el cuatreinio</t>
        </r>
      </text>
    </comment>
    <comment ref="F6" authorId="0" shapeId="0">
      <text>
        <r>
          <rPr>
            <b/>
            <sz val="9"/>
            <color indexed="81"/>
            <rFont val="Tahoma"/>
            <family val="2"/>
          </rPr>
          <t>Usuario:</t>
        </r>
        <r>
          <rPr>
            <sz val="9"/>
            <color indexed="81"/>
            <rFont val="Tahoma"/>
            <family val="2"/>
          </rPr>
          <t xml:space="preserve">
Unidad de medida de la meta . Debe estar expesada en los terminos del objetivo y meta.</t>
        </r>
      </text>
    </comment>
    <comment ref="G6" authorId="0" shapeId="0">
      <text>
        <r>
          <rPr>
            <b/>
            <sz val="9"/>
            <color indexed="81"/>
            <rFont val="Tahoma"/>
            <family val="2"/>
          </rPr>
          <t>Usuario:</t>
        </r>
        <r>
          <rPr>
            <sz val="9"/>
            <color indexed="81"/>
            <rFont val="Tahoma"/>
            <family val="2"/>
          </rPr>
          <t xml:space="preserve">
1) Mantenimiento 
2) Incremento.</t>
        </r>
      </text>
    </comment>
    <comment ref="H6" authorId="0" shapeId="0">
      <text>
        <r>
          <rPr>
            <b/>
            <sz val="9"/>
            <color indexed="81"/>
            <rFont val="Tahoma"/>
            <family val="2"/>
          </rPr>
          <t>Usuario:</t>
        </r>
        <r>
          <rPr>
            <sz val="9"/>
            <color indexed="81"/>
            <rFont val="Tahoma"/>
            <family val="2"/>
          </rPr>
          <t xml:space="preserve">
Dcoumento que soporta el cumplimiento de la meta realizada </t>
        </r>
      </text>
    </comment>
    <comment ref="I6" authorId="0" shapeId="0">
      <text>
        <r>
          <rPr>
            <b/>
            <sz val="9"/>
            <color indexed="81"/>
            <rFont val="Tahoma"/>
            <family val="2"/>
          </rPr>
          <t>Usuario:</t>
        </r>
        <r>
          <rPr>
            <sz val="9"/>
            <color indexed="81"/>
            <rFont val="Tahoma"/>
            <family val="2"/>
          </rPr>
          <t xml:space="preserve">
Expresada en valores absolutos, para cada vigencia </t>
        </r>
      </text>
    </comment>
    <comment ref="Q6" authorId="0" shapeId="0">
      <text>
        <r>
          <rPr>
            <b/>
            <sz val="9"/>
            <color indexed="81"/>
            <rFont val="Tahoma"/>
            <family val="2"/>
          </rPr>
          <t>Usuario:</t>
        </r>
        <r>
          <rPr>
            <sz val="9"/>
            <color indexed="81"/>
            <rFont val="Tahoma"/>
            <family val="2"/>
          </rPr>
          <t xml:space="preserve">
Presupuesto asignado y ejecutado </t>
        </r>
      </text>
    </comment>
    <comment ref="Q7" authorId="0" shapeId="0">
      <text>
        <r>
          <rPr>
            <b/>
            <sz val="9"/>
            <color indexed="81"/>
            <rFont val="Tahoma"/>
            <family val="2"/>
          </rPr>
          <t>Usuario:</t>
        </r>
        <r>
          <rPr>
            <sz val="9"/>
            <color indexed="81"/>
            <rFont val="Tahoma"/>
            <family val="2"/>
          </rPr>
          <t xml:space="preserve">
Señalar con una X según corresponda </t>
        </r>
      </text>
    </comment>
    <comment ref="Q8" authorId="0" shapeId="0">
      <text>
        <r>
          <rPr>
            <b/>
            <sz val="9"/>
            <color indexed="81"/>
            <rFont val="Tahoma"/>
            <family val="2"/>
          </rPr>
          <t>Usuario:</t>
        </r>
        <r>
          <rPr>
            <sz val="9"/>
            <color indexed="81"/>
            <rFont val="Tahoma"/>
            <family val="2"/>
          </rPr>
          <t xml:space="preserve">
Aportes  en bienes y/o servicios , que no respresentan erogaciones de recursos</t>
        </r>
      </text>
    </comment>
    <comment ref="R8" authorId="0" shapeId="0">
      <text>
        <r>
          <rPr>
            <b/>
            <sz val="9"/>
            <color indexed="81"/>
            <rFont val="Tahoma"/>
            <family val="2"/>
          </rPr>
          <t>Usuario:</t>
        </r>
        <r>
          <rPr>
            <sz val="9"/>
            <color indexed="81"/>
            <rFont val="Tahoma"/>
            <family val="2"/>
          </rPr>
          <t xml:space="preserve">
Financiados dentro del Presupuesto de Gastos de Funcionamiento del departamento </t>
        </r>
      </text>
    </comment>
    <comment ref="S8" authorId="0" shapeId="0">
      <text>
        <r>
          <rPr>
            <b/>
            <sz val="9"/>
            <color indexed="81"/>
            <rFont val="Tahoma"/>
            <family val="2"/>
          </rPr>
          <t>Usuario:</t>
        </r>
        <r>
          <rPr>
            <sz val="9"/>
            <color indexed="81"/>
            <rFont val="Tahoma"/>
            <family val="2"/>
          </rPr>
          <t xml:space="preserve">
Financiados dentro del presupuesto de gastos de invserión del Departamento </t>
        </r>
      </text>
    </comment>
    <comment ref="AC10" authorId="1" shapeId="0">
      <text>
        <r>
          <rPr>
            <b/>
            <sz val="9"/>
            <color indexed="81"/>
            <rFont val="Tahoma"/>
            <charset val="1"/>
          </rPr>
          <t>AUXADMINISTRA88:</t>
        </r>
        <r>
          <rPr>
            <sz val="9"/>
            <color indexed="81"/>
            <rFont val="Tahoma"/>
            <charset val="1"/>
          </rPr>
          <t xml:space="preserve">
Revisar el tema con el dr. Daniel Torres. Considero que es mejor expedir nuevamente la Circular</t>
        </r>
      </text>
    </comment>
    <comment ref="AC11" authorId="1" shapeId="0">
      <text>
        <r>
          <rPr>
            <b/>
            <sz val="9"/>
            <color indexed="81"/>
            <rFont val="Tahoma"/>
            <charset val="1"/>
          </rPr>
          <t>AUXADMINISTRA88:</t>
        </r>
        <r>
          <rPr>
            <sz val="9"/>
            <color indexed="81"/>
            <rFont val="Tahoma"/>
            <charset val="1"/>
          </rPr>
          <t xml:space="preserve">
Consultar con Alamcen el valor estimado de los arreglos que se han realizado. 
Inlcuir adecuaciones técnologica, mobiliarias y publicitarias que se han realizado en el punto de atencion al ciudadano
Metas se cumplen hasta el 100%. El valor estimado puede ser mayo pero el porcentaje no</t>
        </r>
      </text>
    </comment>
    <comment ref="AC12" authorId="1" shapeId="0">
      <text>
        <r>
          <rPr>
            <b/>
            <sz val="9"/>
            <color indexed="81"/>
            <rFont val="Tahoma"/>
            <family val="2"/>
          </rPr>
          <t>AUXADMINISTRA88:</t>
        </r>
        <r>
          <rPr>
            <sz val="9"/>
            <color indexed="81"/>
            <rFont val="Tahoma"/>
            <family val="2"/>
          </rPr>
          <t xml:space="preserve">
Incluir adecuaciones del edificio de atención al ciudadano y entrada CAD (toma de huellas)</t>
        </r>
      </text>
    </comment>
    <comment ref="AC13" authorId="1" shapeId="0">
      <text>
        <r>
          <rPr>
            <b/>
            <sz val="9"/>
            <color indexed="81"/>
            <rFont val="Tahoma"/>
            <family val="2"/>
          </rPr>
          <t>AUXADMINISTRA88:</t>
        </r>
        <r>
          <rPr>
            <sz val="9"/>
            <color indexed="81"/>
            <rFont val="Tahoma"/>
            <family val="2"/>
          </rPr>
          <t xml:space="preserve">
Incluir modulos edifico atención al ciudadano</t>
        </r>
      </text>
    </comment>
    <comment ref="AC14" authorId="1" shapeId="0">
      <text>
        <r>
          <rPr>
            <b/>
            <sz val="9"/>
            <color indexed="81"/>
            <rFont val="Tahoma"/>
            <family val="2"/>
          </rPr>
          <t>AUXADMINISTRA88:</t>
        </r>
        <r>
          <rPr>
            <sz val="9"/>
            <color indexed="81"/>
            <rFont val="Tahoma"/>
            <family val="2"/>
          </rPr>
          <t xml:space="preserve">
Revisar evidencias (Fotos al reves). Incluir videos que se han realizado con el tema</t>
        </r>
      </text>
    </comment>
    <comment ref="AC17" authorId="1" shapeId="0">
      <text>
        <r>
          <rPr>
            <b/>
            <sz val="9"/>
            <color indexed="81"/>
            <rFont val="Tahoma"/>
            <family val="2"/>
          </rPr>
          <t>AUXADMINISTRA88:</t>
        </r>
        <r>
          <rPr>
            <sz val="9"/>
            <color indexed="81"/>
            <rFont val="Tahoma"/>
            <family val="2"/>
          </rPr>
          <t xml:space="preserve">
Sugiero elaborar pieza didactica para dar cumplimiento total a la meta</t>
        </r>
      </text>
    </comment>
    <comment ref="AC20" authorId="1" shapeId="0">
      <text>
        <r>
          <rPr>
            <b/>
            <sz val="9"/>
            <color indexed="81"/>
            <rFont val="Tahoma"/>
            <family val="2"/>
          </rPr>
          <t>AUXADMINISTRA88:</t>
        </r>
        <r>
          <rPr>
            <sz val="9"/>
            <color indexed="81"/>
            <rFont val="Tahoma"/>
            <family val="2"/>
          </rPr>
          <t xml:space="preserve">
Esta meta no se ha cumplido al 1005 porque hacen falta por transcurrir 2 trimestres del año. Sugiero un porcentaje de ejecución del 50%, siempre y cuando esten publicados los seguimientos de los 2 primeros trimestres</t>
        </r>
      </text>
    </comment>
    <comment ref="AC21" authorId="1" shapeId="0">
      <text>
        <r>
          <rPr>
            <b/>
            <sz val="9"/>
            <color indexed="81"/>
            <rFont val="Tahoma"/>
            <family val="2"/>
          </rPr>
          <t>AUXADMINISTRA88:</t>
        </r>
        <r>
          <rPr>
            <sz val="9"/>
            <color indexed="81"/>
            <rFont val="Tahoma"/>
            <family val="2"/>
          </rPr>
          <t xml:space="preserve">
sugiero diseñar una estrategia publicitaria para dar cumplimiento a la meta</t>
        </r>
      </text>
    </comment>
    <comment ref="AC25" authorId="1" shapeId="0">
      <text>
        <r>
          <rPr>
            <b/>
            <sz val="9"/>
            <color indexed="81"/>
            <rFont val="Tahoma"/>
            <family val="2"/>
          </rPr>
          <t>AUXADMINISTRA88:</t>
        </r>
        <r>
          <rPr>
            <sz val="9"/>
            <color indexed="81"/>
            <rFont val="Tahoma"/>
            <family val="2"/>
          </rPr>
          <t xml:space="preserve">
Esta evidencia no es Valida. El Salario Eomocional tiene un sentido muy diferente a lo establecido en la meta. Lo que se busca es un reconocimiento a quienes prestan servicios a la ciudadania de forma directa. Sugiero hablar con la Directora de Talento Humano para incluir este reconocimiento en la proxima premiacion de mejores funcionarios.</t>
        </r>
      </text>
    </comment>
    <comment ref="AC27" authorId="1" shapeId="0">
      <text>
        <r>
          <rPr>
            <b/>
            <sz val="9"/>
            <color indexed="81"/>
            <rFont val="Tahoma"/>
            <family val="2"/>
          </rPr>
          <t>AUXADMINISTRA88:</t>
        </r>
        <r>
          <rPr>
            <sz val="9"/>
            <color indexed="81"/>
            <rFont val="Tahoma"/>
            <family val="2"/>
          </rPr>
          <t xml:space="preserve">
Se sugiere realizar socializacion con Circular y/o Video</t>
        </r>
      </text>
    </comment>
    <comment ref="AC28" authorId="1" shapeId="0">
      <text>
        <r>
          <rPr>
            <b/>
            <sz val="9"/>
            <color indexed="81"/>
            <rFont val="Tahoma"/>
            <family val="2"/>
          </rPr>
          <t>AUXADMINISTRA88:</t>
        </r>
        <r>
          <rPr>
            <sz val="9"/>
            <color indexed="81"/>
            <rFont val="Tahoma"/>
            <family val="2"/>
          </rPr>
          <t xml:space="preserve">
Se sugiere realizar socializacion con Circular y/o Video</t>
        </r>
      </text>
    </comment>
  </commentList>
</comments>
</file>

<file path=xl/comments13.xml><?xml version="1.0" encoding="utf-8"?>
<comments xmlns="http://schemas.openxmlformats.org/spreadsheetml/2006/main">
  <authors>
    <author>Usuario</author>
  </authors>
  <commentList>
    <comment ref="B6" authorId="0" shapeId="0">
      <text>
        <r>
          <rPr>
            <b/>
            <sz val="9"/>
            <color indexed="81"/>
            <rFont val="Tahoma"/>
            <family val="2"/>
          </rPr>
          <t>Usuario:</t>
        </r>
        <r>
          <rPr>
            <sz val="9"/>
            <color indexed="81"/>
            <rFont val="Tahoma"/>
            <family val="2"/>
          </rPr>
          <t xml:space="preserve">
Consecutivo Linea Estrátegica según Ordenanza No. 001 de 2017</t>
        </r>
      </text>
    </comment>
    <comment ref="C6" authorId="0" shapeId="0">
      <text>
        <r>
          <rPr>
            <b/>
            <sz val="9"/>
            <color indexed="81"/>
            <rFont val="Tahoma"/>
            <family val="2"/>
          </rPr>
          <t>Usuario:</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text>
        <r>
          <rPr>
            <b/>
            <sz val="9"/>
            <color indexed="81"/>
            <rFont val="Tahoma"/>
            <family val="2"/>
          </rPr>
          <t>Usuario:</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text>
        <r>
          <rPr>
            <b/>
            <sz val="9"/>
            <color indexed="81"/>
            <rFont val="Tahoma"/>
            <family val="2"/>
          </rPr>
          <t>Usuario:</t>
        </r>
        <r>
          <rPr>
            <sz val="9"/>
            <color indexed="81"/>
            <rFont val="Tahoma"/>
            <family val="2"/>
          </rPr>
          <t xml:space="preserve">
Debe ser mediable y cuantificables. La meta debe establecerse para el cuatreinio</t>
        </r>
      </text>
    </comment>
    <comment ref="F6" authorId="0" shapeId="0">
      <text>
        <r>
          <rPr>
            <b/>
            <sz val="9"/>
            <color indexed="81"/>
            <rFont val="Tahoma"/>
            <family val="2"/>
          </rPr>
          <t>Usuario:</t>
        </r>
        <r>
          <rPr>
            <sz val="9"/>
            <color indexed="81"/>
            <rFont val="Tahoma"/>
            <family val="2"/>
          </rPr>
          <t xml:space="preserve">
Unidad de medida de la meta . Debe estar expesada en los terminos del objetivo y meta.</t>
        </r>
      </text>
    </comment>
    <comment ref="G6" authorId="0" shapeId="0">
      <text>
        <r>
          <rPr>
            <b/>
            <sz val="9"/>
            <color indexed="81"/>
            <rFont val="Tahoma"/>
            <family val="2"/>
          </rPr>
          <t>Usuario:</t>
        </r>
        <r>
          <rPr>
            <sz val="9"/>
            <color indexed="81"/>
            <rFont val="Tahoma"/>
            <family val="2"/>
          </rPr>
          <t xml:space="preserve">
1) Mantenimiento 
2) Incremento.</t>
        </r>
      </text>
    </comment>
    <comment ref="H6" authorId="0" shapeId="0">
      <text>
        <r>
          <rPr>
            <b/>
            <sz val="9"/>
            <color indexed="81"/>
            <rFont val="Tahoma"/>
            <family val="2"/>
          </rPr>
          <t>Usuario:</t>
        </r>
        <r>
          <rPr>
            <sz val="9"/>
            <color indexed="81"/>
            <rFont val="Tahoma"/>
            <family val="2"/>
          </rPr>
          <t xml:space="preserve">
Dcoumento que soporta el cumplimiento de la meta realizada </t>
        </r>
      </text>
    </comment>
    <comment ref="I6" authorId="0" shapeId="0">
      <text>
        <r>
          <rPr>
            <b/>
            <sz val="9"/>
            <color indexed="81"/>
            <rFont val="Tahoma"/>
            <family val="2"/>
          </rPr>
          <t>Usuario:</t>
        </r>
        <r>
          <rPr>
            <sz val="9"/>
            <color indexed="81"/>
            <rFont val="Tahoma"/>
            <family val="2"/>
          </rPr>
          <t xml:space="preserve">
Expresada en valores absolutos, para cada vigencia </t>
        </r>
      </text>
    </comment>
    <comment ref="Q6" authorId="0" shapeId="0">
      <text>
        <r>
          <rPr>
            <b/>
            <sz val="9"/>
            <color indexed="81"/>
            <rFont val="Tahoma"/>
            <family val="2"/>
          </rPr>
          <t>Usuario:</t>
        </r>
        <r>
          <rPr>
            <sz val="9"/>
            <color indexed="81"/>
            <rFont val="Tahoma"/>
            <family val="2"/>
          </rPr>
          <t xml:space="preserve">
Presupuesto asignado y ejecutado </t>
        </r>
      </text>
    </comment>
    <comment ref="Q7" authorId="0" shapeId="0">
      <text>
        <r>
          <rPr>
            <b/>
            <sz val="9"/>
            <color indexed="81"/>
            <rFont val="Tahoma"/>
            <family val="2"/>
          </rPr>
          <t>Usuario:</t>
        </r>
        <r>
          <rPr>
            <sz val="9"/>
            <color indexed="81"/>
            <rFont val="Tahoma"/>
            <family val="2"/>
          </rPr>
          <t xml:space="preserve">
Señalar con una X según corresponda </t>
        </r>
      </text>
    </comment>
    <comment ref="Q8" authorId="0" shapeId="0">
      <text>
        <r>
          <rPr>
            <b/>
            <sz val="9"/>
            <color indexed="81"/>
            <rFont val="Tahoma"/>
            <family val="2"/>
          </rPr>
          <t>Usuario:</t>
        </r>
        <r>
          <rPr>
            <sz val="9"/>
            <color indexed="81"/>
            <rFont val="Tahoma"/>
            <family val="2"/>
          </rPr>
          <t xml:space="preserve">
Aportes  en bienes y/o servicios , que no respresentan erogaciones de recursos</t>
        </r>
      </text>
    </comment>
    <comment ref="R8" authorId="0" shapeId="0">
      <text>
        <r>
          <rPr>
            <b/>
            <sz val="9"/>
            <color indexed="81"/>
            <rFont val="Tahoma"/>
            <family val="2"/>
          </rPr>
          <t>Usuario:</t>
        </r>
        <r>
          <rPr>
            <sz val="9"/>
            <color indexed="81"/>
            <rFont val="Tahoma"/>
            <family val="2"/>
          </rPr>
          <t xml:space="preserve">
Financiados dentro del Presupuesto de Gastos de Funcionamiento del departamento </t>
        </r>
      </text>
    </comment>
    <comment ref="S8" authorId="0" shapeId="0">
      <text>
        <r>
          <rPr>
            <b/>
            <sz val="9"/>
            <color indexed="81"/>
            <rFont val="Tahoma"/>
            <family val="2"/>
          </rPr>
          <t>Usuario:</t>
        </r>
        <r>
          <rPr>
            <sz val="9"/>
            <color indexed="81"/>
            <rFont val="Tahoma"/>
            <family val="2"/>
          </rPr>
          <t xml:space="preserve">
Financiados dentro del presupuesto de gastos de invserión del Departamento </t>
        </r>
      </text>
    </comment>
  </commentList>
</comments>
</file>

<file path=xl/comments14.xml><?xml version="1.0" encoding="utf-8"?>
<comments xmlns="http://schemas.openxmlformats.org/spreadsheetml/2006/main">
  <authors>
    <author>Usuario</author>
  </authors>
  <commentList>
    <comment ref="B6" authorId="0" shapeId="0">
      <text>
        <r>
          <rPr>
            <b/>
            <sz val="9"/>
            <color indexed="81"/>
            <rFont val="Tahoma"/>
            <family val="2"/>
          </rPr>
          <t>Usuario:</t>
        </r>
        <r>
          <rPr>
            <sz val="9"/>
            <color indexed="81"/>
            <rFont val="Tahoma"/>
            <family val="2"/>
          </rPr>
          <t xml:space="preserve">
Consecutivo Linea Estrátegica según Ordenanza No. 001 de 2017</t>
        </r>
      </text>
    </comment>
    <comment ref="C6" authorId="0" shapeId="0">
      <text>
        <r>
          <rPr>
            <b/>
            <sz val="9"/>
            <color indexed="81"/>
            <rFont val="Tahoma"/>
            <family val="2"/>
          </rPr>
          <t>Usuario:</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text>
        <r>
          <rPr>
            <b/>
            <sz val="9"/>
            <color indexed="81"/>
            <rFont val="Tahoma"/>
            <family val="2"/>
          </rPr>
          <t>Usuario:</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text>
        <r>
          <rPr>
            <b/>
            <sz val="9"/>
            <color indexed="81"/>
            <rFont val="Tahoma"/>
            <family val="2"/>
          </rPr>
          <t>Usuario:</t>
        </r>
        <r>
          <rPr>
            <sz val="9"/>
            <color indexed="81"/>
            <rFont val="Tahoma"/>
            <family val="2"/>
          </rPr>
          <t xml:space="preserve">
Debe ser mediable y cuantificables. La meta debe establecerse para el cuatreinio</t>
        </r>
      </text>
    </comment>
    <comment ref="F6" authorId="0" shapeId="0">
      <text>
        <r>
          <rPr>
            <b/>
            <sz val="9"/>
            <color indexed="81"/>
            <rFont val="Tahoma"/>
            <family val="2"/>
          </rPr>
          <t>Usuario:</t>
        </r>
        <r>
          <rPr>
            <sz val="9"/>
            <color indexed="81"/>
            <rFont val="Tahoma"/>
            <family val="2"/>
          </rPr>
          <t xml:space="preserve">
Unidad de medida de la meta . Debe estar expesada en los terminos del objetivo y meta.</t>
        </r>
      </text>
    </comment>
    <comment ref="G6" authorId="0" shapeId="0">
      <text>
        <r>
          <rPr>
            <b/>
            <sz val="9"/>
            <color indexed="81"/>
            <rFont val="Tahoma"/>
            <family val="2"/>
          </rPr>
          <t>Usuario:</t>
        </r>
        <r>
          <rPr>
            <sz val="9"/>
            <color indexed="81"/>
            <rFont val="Tahoma"/>
            <family val="2"/>
          </rPr>
          <t xml:space="preserve">
1) Mantenimiento 
2) Incremento.</t>
        </r>
      </text>
    </comment>
    <comment ref="H6" authorId="0" shapeId="0">
      <text>
        <r>
          <rPr>
            <b/>
            <sz val="9"/>
            <color indexed="81"/>
            <rFont val="Tahoma"/>
            <family val="2"/>
          </rPr>
          <t>Usuario:</t>
        </r>
        <r>
          <rPr>
            <sz val="9"/>
            <color indexed="81"/>
            <rFont val="Tahoma"/>
            <family val="2"/>
          </rPr>
          <t xml:space="preserve">
Dcoumento que soporta el cumplimiento de la meta realizada </t>
        </r>
      </text>
    </comment>
    <comment ref="I6" authorId="0" shapeId="0">
      <text>
        <r>
          <rPr>
            <b/>
            <sz val="9"/>
            <color indexed="81"/>
            <rFont val="Tahoma"/>
            <family val="2"/>
          </rPr>
          <t>Usuario:</t>
        </r>
        <r>
          <rPr>
            <sz val="9"/>
            <color indexed="81"/>
            <rFont val="Tahoma"/>
            <family val="2"/>
          </rPr>
          <t xml:space="preserve">
Expresada en valores absolutos, para cada vigencia </t>
        </r>
      </text>
    </comment>
    <comment ref="Q6" authorId="0" shapeId="0">
      <text>
        <r>
          <rPr>
            <b/>
            <sz val="9"/>
            <color indexed="81"/>
            <rFont val="Tahoma"/>
            <family val="2"/>
          </rPr>
          <t>Usuario:</t>
        </r>
        <r>
          <rPr>
            <sz val="9"/>
            <color indexed="81"/>
            <rFont val="Tahoma"/>
            <family val="2"/>
          </rPr>
          <t xml:space="preserve">
Presupuesto asignado y ejecutado </t>
        </r>
      </text>
    </comment>
    <comment ref="Q7" authorId="0" shapeId="0">
      <text>
        <r>
          <rPr>
            <b/>
            <sz val="9"/>
            <color indexed="81"/>
            <rFont val="Tahoma"/>
            <family val="2"/>
          </rPr>
          <t>Usuario:</t>
        </r>
        <r>
          <rPr>
            <sz val="9"/>
            <color indexed="81"/>
            <rFont val="Tahoma"/>
            <family val="2"/>
          </rPr>
          <t xml:space="preserve">
Señalar con una X según corresponda </t>
        </r>
      </text>
    </comment>
    <comment ref="Q8" authorId="0" shapeId="0">
      <text>
        <r>
          <rPr>
            <b/>
            <sz val="9"/>
            <color indexed="81"/>
            <rFont val="Tahoma"/>
            <family val="2"/>
          </rPr>
          <t>Usuario:</t>
        </r>
        <r>
          <rPr>
            <sz val="9"/>
            <color indexed="81"/>
            <rFont val="Tahoma"/>
            <family val="2"/>
          </rPr>
          <t xml:space="preserve">
Aportes  en bienes y/o servicios , que no respresentan erogaciones de recursos</t>
        </r>
      </text>
    </comment>
    <comment ref="R8" authorId="0" shapeId="0">
      <text>
        <r>
          <rPr>
            <b/>
            <sz val="9"/>
            <color indexed="81"/>
            <rFont val="Tahoma"/>
            <family val="2"/>
          </rPr>
          <t>Usuario:</t>
        </r>
        <r>
          <rPr>
            <sz val="9"/>
            <color indexed="81"/>
            <rFont val="Tahoma"/>
            <family val="2"/>
          </rPr>
          <t xml:space="preserve">
Financiados dentro del Presupuesto de Gastos de Funcionamiento del departamento </t>
        </r>
      </text>
    </comment>
    <comment ref="S8" authorId="0" shapeId="0">
      <text>
        <r>
          <rPr>
            <b/>
            <sz val="9"/>
            <color indexed="81"/>
            <rFont val="Tahoma"/>
            <family val="2"/>
          </rPr>
          <t>Usuario:</t>
        </r>
        <r>
          <rPr>
            <sz val="9"/>
            <color indexed="81"/>
            <rFont val="Tahoma"/>
            <family val="2"/>
          </rPr>
          <t xml:space="preserve">
Financiados dentro del presupuesto de gastos de invserión del Departamento </t>
        </r>
      </text>
    </comment>
  </commentList>
</comments>
</file>

<file path=xl/comments2.xml><?xml version="1.0" encoding="utf-8"?>
<comments xmlns="http://schemas.openxmlformats.org/spreadsheetml/2006/main">
  <authors>
    <author>Autor</author>
  </authors>
  <commentList>
    <comment ref="B6" authorId="0" shapeId="0">
      <text>
        <r>
          <rPr>
            <b/>
            <sz val="9"/>
            <color indexed="81"/>
            <rFont val="Tahoma"/>
            <family val="2"/>
          </rPr>
          <t>Autor:</t>
        </r>
        <r>
          <rPr>
            <sz val="9"/>
            <color indexed="81"/>
            <rFont val="Tahoma"/>
            <family val="2"/>
          </rPr>
          <t xml:space="preserve">
Consecutivo Linea Estrátegica según Ordenanza No. 001 de 2017</t>
        </r>
      </text>
    </comment>
    <comment ref="C6" authorId="0" shapeId="0">
      <text>
        <r>
          <rPr>
            <b/>
            <sz val="9"/>
            <color indexed="81"/>
            <rFont val="Tahoma"/>
            <family val="2"/>
          </rPr>
          <t>Autor:</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text>
        <r>
          <rPr>
            <b/>
            <sz val="9"/>
            <color indexed="81"/>
            <rFont val="Tahoma"/>
            <family val="2"/>
          </rPr>
          <t>Autor:</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text>
        <r>
          <rPr>
            <b/>
            <sz val="9"/>
            <color indexed="81"/>
            <rFont val="Tahoma"/>
            <family val="2"/>
          </rPr>
          <t>Autor:</t>
        </r>
        <r>
          <rPr>
            <sz val="9"/>
            <color indexed="81"/>
            <rFont val="Tahoma"/>
            <family val="2"/>
          </rPr>
          <t xml:space="preserve">
Debe ser mediable y cuantificables. La meta debe establecerse para el cuatreinio</t>
        </r>
      </text>
    </comment>
    <comment ref="F6" authorId="0" shapeId="0">
      <text>
        <r>
          <rPr>
            <b/>
            <sz val="9"/>
            <color indexed="81"/>
            <rFont val="Tahoma"/>
            <family val="2"/>
          </rPr>
          <t>Autor:</t>
        </r>
        <r>
          <rPr>
            <sz val="9"/>
            <color indexed="81"/>
            <rFont val="Tahoma"/>
            <family val="2"/>
          </rPr>
          <t xml:space="preserve">
Unidad de medida de la meta . Debe estar expesada en los terminos del objetivo y meta.</t>
        </r>
      </text>
    </comment>
    <comment ref="G6" authorId="0" shapeId="0">
      <text>
        <r>
          <rPr>
            <b/>
            <sz val="9"/>
            <color indexed="81"/>
            <rFont val="Tahoma"/>
            <family val="2"/>
          </rPr>
          <t>Autor:</t>
        </r>
        <r>
          <rPr>
            <sz val="9"/>
            <color indexed="81"/>
            <rFont val="Tahoma"/>
            <family val="2"/>
          </rPr>
          <t xml:space="preserve">
1) Mantenimiento 
2) Incremento.</t>
        </r>
      </text>
    </comment>
    <comment ref="H6" authorId="0" shapeId="0">
      <text>
        <r>
          <rPr>
            <b/>
            <sz val="9"/>
            <color indexed="81"/>
            <rFont val="Tahoma"/>
            <family val="2"/>
          </rPr>
          <t>Autor:</t>
        </r>
        <r>
          <rPr>
            <sz val="9"/>
            <color indexed="81"/>
            <rFont val="Tahoma"/>
            <family val="2"/>
          </rPr>
          <t xml:space="preserve">
Dcoumento que soporta el cumplimiento de la meta realizada </t>
        </r>
      </text>
    </comment>
    <comment ref="I6" authorId="0" shapeId="0">
      <text>
        <r>
          <rPr>
            <b/>
            <sz val="9"/>
            <color indexed="81"/>
            <rFont val="Tahoma"/>
            <family val="2"/>
          </rPr>
          <t>Autor:</t>
        </r>
        <r>
          <rPr>
            <sz val="9"/>
            <color indexed="81"/>
            <rFont val="Tahoma"/>
            <family val="2"/>
          </rPr>
          <t xml:space="preserve">
Expresada en valores absolutos, para cada vigencia </t>
        </r>
      </text>
    </comment>
    <comment ref="Q6" authorId="0" shapeId="0">
      <text>
        <r>
          <rPr>
            <b/>
            <sz val="9"/>
            <color indexed="81"/>
            <rFont val="Tahoma"/>
            <family val="2"/>
          </rPr>
          <t>Autor:</t>
        </r>
        <r>
          <rPr>
            <sz val="9"/>
            <color indexed="81"/>
            <rFont val="Tahoma"/>
            <family val="2"/>
          </rPr>
          <t xml:space="preserve">
Presupuesto asignado y ejecutado </t>
        </r>
      </text>
    </comment>
    <comment ref="Q7" authorId="0" shapeId="0">
      <text>
        <r>
          <rPr>
            <b/>
            <sz val="9"/>
            <color indexed="81"/>
            <rFont val="Tahoma"/>
            <family val="2"/>
          </rPr>
          <t>Autor:</t>
        </r>
        <r>
          <rPr>
            <sz val="9"/>
            <color indexed="81"/>
            <rFont val="Tahoma"/>
            <family val="2"/>
          </rPr>
          <t xml:space="preserve">
Señalar con una X según corresponda </t>
        </r>
      </text>
    </comment>
    <comment ref="Q8" authorId="0" shapeId="0">
      <text>
        <r>
          <rPr>
            <b/>
            <sz val="9"/>
            <color indexed="81"/>
            <rFont val="Tahoma"/>
            <family val="2"/>
          </rPr>
          <t>Autor:</t>
        </r>
        <r>
          <rPr>
            <sz val="9"/>
            <color indexed="81"/>
            <rFont val="Tahoma"/>
            <family val="2"/>
          </rPr>
          <t xml:space="preserve">
Aportes  en bienes y/o servicios , que no respresentan erogaciones de recursos</t>
        </r>
      </text>
    </comment>
    <comment ref="R8" authorId="0" shapeId="0">
      <text>
        <r>
          <rPr>
            <b/>
            <sz val="9"/>
            <color indexed="81"/>
            <rFont val="Tahoma"/>
            <family val="2"/>
          </rPr>
          <t>Autor:</t>
        </r>
        <r>
          <rPr>
            <sz val="9"/>
            <color indexed="81"/>
            <rFont val="Tahoma"/>
            <family val="2"/>
          </rPr>
          <t xml:space="preserve">
Financiados dentro del Presupuesto de Gastos de Funcionamiento del departamento </t>
        </r>
      </text>
    </comment>
    <comment ref="S8" authorId="0" shapeId="0">
      <text>
        <r>
          <rPr>
            <b/>
            <sz val="9"/>
            <color indexed="81"/>
            <rFont val="Tahoma"/>
            <family val="2"/>
          </rPr>
          <t>Autor:</t>
        </r>
        <r>
          <rPr>
            <sz val="9"/>
            <color indexed="81"/>
            <rFont val="Tahoma"/>
            <family val="2"/>
          </rPr>
          <t xml:space="preserve">
Financiados dentro del presupuesto de gastos de invserión del Departamento </t>
        </r>
      </text>
    </comment>
  </commentList>
</comments>
</file>

<file path=xl/comments3.xml><?xml version="1.0" encoding="utf-8"?>
<comments xmlns="http://schemas.openxmlformats.org/spreadsheetml/2006/main">
  <authors>
    <author>Usuario</author>
  </authors>
  <commentList>
    <comment ref="B6" authorId="0" shapeId="0">
      <text>
        <r>
          <rPr>
            <b/>
            <sz val="9"/>
            <color indexed="81"/>
            <rFont val="Tahoma"/>
            <family val="2"/>
          </rPr>
          <t>Usuario:</t>
        </r>
        <r>
          <rPr>
            <sz val="9"/>
            <color indexed="81"/>
            <rFont val="Tahoma"/>
            <family val="2"/>
          </rPr>
          <t xml:space="preserve">
Consecutivo Línea Estratégica según Ordenanza No. 001 de 2017</t>
        </r>
      </text>
    </comment>
    <comment ref="C6" authorId="0" shapeId="0">
      <text>
        <r>
          <rPr>
            <b/>
            <sz val="9"/>
            <color indexed="81"/>
            <rFont val="Tahoma"/>
            <family val="2"/>
          </rPr>
          <t>Usuario:</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Tecnologías de la Información y Comunicación TIC</t>
        </r>
      </text>
    </comment>
    <comment ref="D6" authorId="0" shapeId="0">
      <text>
        <r>
          <rPr>
            <b/>
            <sz val="9"/>
            <color indexed="81"/>
            <rFont val="Tahoma"/>
            <family val="2"/>
          </rPr>
          <t>Usuario:</t>
        </r>
        <r>
          <rPr>
            <sz val="9"/>
            <color indexed="81"/>
            <rFont val="Tahoma"/>
            <family val="2"/>
          </rPr>
          <t xml:space="preserve">
Describir el objeto de la meta  e Indicador, Debe expresar en términos cualitativos  e indicar con un verbo. Además de dar respuesta a los siguientes interrogantes : Que se va hacer para que se va hacer ? Como se va hacer ? Y donde se va hacer?</t>
        </r>
      </text>
    </comment>
    <comment ref="E6" authorId="0" shapeId="0">
      <text>
        <r>
          <rPr>
            <b/>
            <sz val="9"/>
            <color indexed="81"/>
            <rFont val="Tahoma"/>
            <family val="2"/>
          </rPr>
          <t>Usuario:</t>
        </r>
        <r>
          <rPr>
            <sz val="9"/>
            <color indexed="81"/>
            <rFont val="Tahoma"/>
            <family val="2"/>
          </rPr>
          <t xml:space="preserve">
Debe ser mediable y cuantificables. La meta debe establecerse para el cuatrienio</t>
        </r>
      </text>
    </comment>
    <comment ref="F6" authorId="0" shapeId="0">
      <text>
        <r>
          <rPr>
            <b/>
            <sz val="9"/>
            <color indexed="81"/>
            <rFont val="Tahoma"/>
            <family val="2"/>
          </rPr>
          <t>Usuario:</t>
        </r>
        <r>
          <rPr>
            <sz val="9"/>
            <color indexed="81"/>
            <rFont val="Tahoma"/>
            <family val="2"/>
          </rPr>
          <t xml:space="preserve">
Unidad de medida de la meta . Debe estar expresada en los términos del objetivo y meta.</t>
        </r>
      </text>
    </comment>
    <comment ref="G6" authorId="0" shapeId="0">
      <text>
        <r>
          <rPr>
            <b/>
            <sz val="9"/>
            <color indexed="81"/>
            <rFont val="Tahoma"/>
            <family val="2"/>
          </rPr>
          <t>Usuario:</t>
        </r>
        <r>
          <rPr>
            <sz val="9"/>
            <color indexed="81"/>
            <rFont val="Tahoma"/>
            <family val="2"/>
          </rPr>
          <t xml:space="preserve">
1) Mantenimiento 
2) Incremento.</t>
        </r>
      </text>
    </comment>
    <comment ref="H6" authorId="0" shapeId="0">
      <text>
        <r>
          <rPr>
            <b/>
            <sz val="9"/>
            <color indexed="81"/>
            <rFont val="Tahoma"/>
            <family val="2"/>
          </rPr>
          <t>Usuario:</t>
        </r>
        <r>
          <rPr>
            <sz val="9"/>
            <color indexed="81"/>
            <rFont val="Tahoma"/>
            <family val="2"/>
          </rPr>
          <t xml:space="preserve">
Documento que soporta el cumplimiento de la meta realizada </t>
        </r>
      </text>
    </comment>
    <comment ref="I6" authorId="0" shapeId="0">
      <text>
        <r>
          <rPr>
            <b/>
            <sz val="9"/>
            <color indexed="81"/>
            <rFont val="Tahoma"/>
            <family val="2"/>
          </rPr>
          <t>Usuario:</t>
        </r>
        <r>
          <rPr>
            <sz val="9"/>
            <color indexed="81"/>
            <rFont val="Tahoma"/>
            <family val="2"/>
          </rPr>
          <t xml:space="preserve">
Expresada en valores absolutos, para cada vigencia </t>
        </r>
      </text>
    </comment>
    <comment ref="Q6" authorId="0" shapeId="0">
      <text>
        <r>
          <rPr>
            <b/>
            <sz val="9"/>
            <color indexed="81"/>
            <rFont val="Tahoma"/>
            <family val="2"/>
          </rPr>
          <t>Usuario:</t>
        </r>
        <r>
          <rPr>
            <sz val="9"/>
            <color indexed="81"/>
            <rFont val="Tahoma"/>
            <family val="2"/>
          </rPr>
          <t xml:space="preserve">
Presupuesto asignado y ejecutado </t>
        </r>
      </text>
    </comment>
    <comment ref="Q7" authorId="0" shapeId="0">
      <text>
        <r>
          <rPr>
            <b/>
            <sz val="9"/>
            <color indexed="81"/>
            <rFont val="Tahoma"/>
            <family val="2"/>
          </rPr>
          <t>Usuario:</t>
        </r>
        <r>
          <rPr>
            <sz val="9"/>
            <color indexed="81"/>
            <rFont val="Tahoma"/>
            <family val="2"/>
          </rPr>
          <t xml:space="preserve">
Señalar con una X según corresponda </t>
        </r>
      </text>
    </comment>
    <comment ref="Q8" authorId="0" shapeId="0">
      <text>
        <r>
          <rPr>
            <b/>
            <sz val="9"/>
            <color indexed="81"/>
            <rFont val="Tahoma"/>
            <family val="2"/>
          </rPr>
          <t>Usuario:</t>
        </r>
        <r>
          <rPr>
            <sz val="9"/>
            <color indexed="81"/>
            <rFont val="Tahoma"/>
            <family val="2"/>
          </rPr>
          <t xml:space="preserve">
Aportes  en bienes y/o servicios , que no representan erogaciones de recursos</t>
        </r>
      </text>
    </comment>
    <comment ref="R8" authorId="0" shapeId="0">
      <text>
        <r>
          <rPr>
            <b/>
            <sz val="9"/>
            <color indexed="81"/>
            <rFont val="Tahoma"/>
            <family val="2"/>
          </rPr>
          <t>Usuario:</t>
        </r>
        <r>
          <rPr>
            <sz val="9"/>
            <color indexed="81"/>
            <rFont val="Tahoma"/>
            <family val="2"/>
          </rPr>
          <t xml:space="preserve">
Financiados dentro del Presupuesto de Gastos de Funcionamiento del departamento </t>
        </r>
      </text>
    </comment>
    <comment ref="S8" authorId="0" shapeId="0">
      <text>
        <r>
          <rPr>
            <b/>
            <sz val="9"/>
            <color indexed="81"/>
            <rFont val="Tahoma"/>
            <family val="2"/>
          </rPr>
          <t>Usuario:</t>
        </r>
        <r>
          <rPr>
            <sz val="9"/>
            <color indexed="81"/>
            <rFont val="Tahoma"/>
            <family val="2"/>
          </rPr>
          <t xml:space="preserve">
Financiados dentro del presupuesto de gastos de inversión del Departamento </t>
        </r>
      </text>
    </comment>
  </commentList>
</comments>
</file>

<file path=xl/comments4.xml><?xml version="1.0" encoding="utf-8"?>
<comments xmlns="http://schemas.openxmlformats.org/spreadsheetml/2006/main">
  <authors>
    <author>Usuario</author>
  </authors>
  <commentList>
    <comment ref="B6" authorId="0" shapeId="0">
      <text>
        <r>
          <rPr>
            <b/>
            <sz val="9"/>
            <color indexed="81"/>
            <rFont val="Tahoma"/>
            <family val="2"/>
          </rPr>
          <t>Usuario:</t>
        </r>
        <r>
          <rPr>
            <sz val="9"/>
            <color indexed="81"/>
            <rFont val="Tahoma"/>
            <family val="2"/>
          </rPr>
          <t xml:space="preserve">
Consecutivo Linea Estrátegica según Ordenanza No. 001 de 2017</t>
        </r>
      </text>
    </comment>
    <comment ref="C6" authorId="0" shapeId="0">
      <text>
        <r>
          <rPr>
            <b/>
            <sz val="9"/>
            <color indexed="81"/>
            <rFont val="Tahoma"/>
            <family val="2"/>
          </rPr>
          <t>Usuario:</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text>
        <r>
          <rPr>
            <b/>
            <sz val="9"/>
            <color indexed="81"/>
            <rFont val="Tahoma"/>
            <family val="2"/>
          </rPr>
          <t>Usuario:</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text>
        <r>
          <rPr>
            <b/>
            <sz val="9"/>
            <color indexed="81"/>
            <rFont val="Tahoma"/>
            <family val="2"/>
          </rPr>
          <t>Usuario:</t>
        </r>
        <r>
          <rPr>
            <sz val="9"/>
            <color indexed="81"/>
            <rFont val="Tahoma"/>
            <family val="2"/>
          </rPr>
          <t xml:space="preserve">
Debe ser mediable y cuantificables. La meta debe establecerse para el cuatreinio</t>
        </r>
      </text>
    </comment>
    <comment ref="F6" authorId="0" shapeId="0">
      <text>
        <r>
          <rPr>
            <b/>
            <sz val="9"/>
            <color indexed="81"/>
            <rFont val="Tahoma"/>
            <family val="2"/>
          </rPr>
          <t>Usuario:</t>
        </r>
        <r>
          <rPr>
            <sz val="9"/>
            <color indexed="81"/>
            <rFont val="Tahoma"/>
            <family val="2"/>
          </rPr>
          <t xml:space="preserve">
Unidad de medida de la meta . Debe estar expesada en los terminos del objetivo y meta.</t>
        </r>
      </text>
    </comment>
    <comment ref="G6" authorId="0" shapeId="0">
      <text>
        <r>
          <rPr>
            <b/>
            <sz val="9"/>
            <color indexed="81"/>
            <rFont val="Tahoma"/>
            <family val="2"/>
          </rPr>
          <t>Usuario:</t>
        </r>
        <r>
          <rPr>
            <sz val="9"/>
            <color indexed="81"/>
            <rFont val="Tahoma"/>
            <family val="2"/>
          </rPr>
          <t xml:space="preserve">
1) Mantenimiento 
2) Incremento.</t>
        </r>
      </text>
    </comment>
    <comment ref="H6" authorId="0" shapeId="0">
      <text>
        <r>
          <rPr>
            <b/>
            <sz val="9"/>
            <color indexed="81"/>
            <rFont val="Tahoma"/>
            <family val="2"/>
          </rPr>
          <t>Usuario:</t>
        </r>
        <r>
          <rPr>
            <sz val="9"/>
            <color indexed="81"/>
            <rFont val="Tahoma"/>
            <family val="2"/>
          </rPr>
          <t xml:space="preserve">
Dcoumento que soporta el cumplimiento de la meta realizada </t>
        </r>
      </text>
    </comment>
    <comment ref="I6" authorId="0" shapeId="0">
      <text>
        <r>
          <rPr>
            <b/>
            <sz val="9"/>
            <color indexed="81"/>
            <rFont val="Tahoma"/>
            <family val="2"/>
          </rPr>
          <t>Usuario:</t>
        </r>
        <r>
          <rPr>
            <sz val="9"/>
            <color indexed="81"/>
            <rFont val="Tahoma"/>
            <family val="2"/>
          </rPr>
          <t xml:space="preserve">
Expresada en valores absolutos, para cada vigencia </t>
        </r>
      </text>
    </comment>
    <comment ref="Q6" authorId="0" shapeId="0">
      <text>
        <r>
          <rPr>
            <b/>
            <sz val="9"/>
            <color indexed="81"/>
            <rFont val="Tahoma"/>
            <family val="2"/>
          </rPr>
          <t>Usuario:</t>
        </r>
        <r>
          <rPr>
            <sz val="9"/>
            <color indexed="81"/>
            <rFont val="Tahoma"/>
            <family val="2"/>
          </rPr>
          <t xml:space="preserve">
Presupuesto asignado y ejecutado </t>
        </r>
      </text>
    </comment>
    <comment ref="Q7" authorId="0" shapeId="0">
      <text>
        <r>
          <rPr>
            <b/>
            <sz val="9"/>
            <color indexed="81"/>
            <rFont val="Tahoma"/>
            <family val="2"/>
          </rPr>
          <t>Usuario:</t>
        </r>
        <r>
          <rPr>
            <sz val="9"/>
            <color indexed="81"/>
            <rFont val="Tahoma"/>
            <family val="2"/>
          </rPr>
          <t xml:space="preserve">
Señalar con una X según corresponda </t>
        </r>
      </text>
    </comment>
    <comment ref="Q8" authorId="0" shapeId="0">
      <text>
        <r>
          <rPr>
            <b/>
            <sz val="9"/>
            <color indexed="81"/>
            <rFont val="Tahoma"/>
            <family val="2"/>
          </rPr>
          <t>Usuario:</t>
        </r>
        <r>
          <rPr>
            <sz val="9"/>
            <color indexed="81"/>
            <rFont val="Tahoma"/>
            <family val="2"/>
          </rPr>
          <t xml:space="preserve">
Aportes  en bienes y/o servicios , que no respresentan erogaciones de recursos</t>
        </r>
      </text>
    </comment>
    <comment ref="R8" authorId="0" shapeId="0">
      <text>
        <r>
          <rPr>
            <b/>
            <sz val="9"/>
            <color indexed="81"/>
            <rFont val="Tahoma"/>
            <family val="2"/>
          </rPr>
          <t>Usuario:</t>
        </r>
        <r>
          <rPr>
            <sz val="9"/>
            <color indexed="81"/>
            <rFont val="Tahoma"/>
            <family val="2"/>
          </rPr>
          <t xml:space="preserve">
Financiados dentro del Presupuesto de Gastos de Funcionamiento del departamento </t>
        </r>
      </text>
    </comment>
    <comment ref="S8" authorId="0" shapeId="0">
      <text>
        <r>
          <rPr>
            <b/>
            <sz val="9"/>
            <color indexed="81"/>
            <rFont val="Tahoma"/>
            <family val="2"/>
          </rPr>
          <t>Usuario:</t>
        </r>
        <r>
          <rPr>
            <sz val="9"/>
            <color indexed="81"/>
            <rFont val="Tahoma"/>
            <family val="2"/>
          </rPr>
          <t xml:space="preserve">
Financiados dentro del presupuesto de gastos de invserión del Departamento </t>
        </r>
      </text>
    </comment>
  </commentList>
</comments>
</file>

<file path=xl/comments5.xml><?xml version="1.0" encoding="utf-8"?>
<comments xmlns="http://schemas.openxmlformats.org/spreadsheetml/2006/main">
  <authors>
    <author>Autor</author>
  </authors>
  <commentList>
    <comment ref="B6" authorId="0" shapeId="0">
      <text>
        <r>
          <rPr>
            <b/>
            <sz val="9"/>
            <color indexed="81"/>
            <rFont val="Tahoma"/>
            <family val="2"/>
          </rPr>
          <t>Autor:</t>
        </r>
        <r>
          <rPr>
            <sz val="9"/>
            <color indexed="81"/>
            <rFont val="Tahoma"/>
            <family val="2"/>
          </rPr>
          <t xml:space="preserve">
Consecutivo Linea Estrátegica según Ordenanza No. 001 de 2017</t>
        </r>
      </text>
    </comment>
    <comment ref="C6" authorId="0" shapeId="0">
      <text>
        <r>
          <rPr>
            <b/>
            <sz val="9"/>
            <color indexed="81"/>
            <rFont val="Tahoma"/>
            <family val="2"/>
          </rPr>
          <t>Autor:</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text>
        <r>
          <rPr>
            <b/>
            <sz val="9"/>
            <color indexed="81"/>
            <rFont val="Tahoma"/>
            <family val="2"/>
          </rPr>
          <t>Autor:</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text>
        <r>
          <rPr>
            <b/>
            <sz val="9"/>
            <color indexed="81"/>
            <rFont val="Tahoma"/>
            <family val="2"/>
          </rPr>
          <t>Autor:</t>
        </r>
        <r>
          <rPr>
            <sz val="9"/>
            <color indexed="81"/>
            <rFont val="Tahoma"/>
            <family val="2"/>
          </rPr>
          <t xml:space="preserve">
Debe ser mediable y cuantificables. La meta debe establecerse para el cuatreinio</t>
        </r>
      </text>
    </comment>
    <comment ref="F6" authorId="0" shapeId="0">
      <text>
        <r>
          <rPr>
            <b/>
            <sz val="9"/>
            <color indexed="81"/>
            <rFont val="Tahoma"/>
            <family val="2"/>
          </rPr>
          <t>Autor:</t>
        </r>
        <r>
          <rPr>
            <sz val="9"/>
            <color indexed="81"/>
            <rFont val="Tahoma"/>
            <family val="2"/>
          </rPr>
          <t xml:space="preserve">
Unidad de medida de la meta . Debe estar expesada en los terminos del objetivo y meta.</t>
        </r>
      </text>
    </comment>
    <comment ref="G6" authorId="0" shapeId="0">
      <text>
        <r>
          <rPr>
            <b/>
            <sz val="9"/>
            <color indexed="81"/>
            <rFont val="Tahoma"/>
            <family val="2"/>
          </rPr>
          <t>Autor:</t>
        </r>
        <r>
          <rPr>
            <sz val="9"/>
            <color indexed="81"/>
            <rFont val="Tahoma"/>
            <family val="2"/>
          </rPr>
          <t xml:space="preserve">
1) Mantenimiento 
2) Incremento.</t>
        </r>
      </text>
    </comment>
    <comment ref="H6" authorId="0" shapeId="0">
      <text>
        <r>
          <rPr>
            <b/>
            <sz val="9"/>
            <color indexed="81"/>
            <rFont val="Tahoma"/>
            <family val="2"/>
          </rPr>
          <t>Autor:</t>
        </r>
        <r>
          <rPr>
            <sz val="9"/>
            <color indexed="81"/>
            <rFont val="Tahoma"/>
            <family val="2"/>
          </rPr>
          <t xml:space="preserve">
Dcoumento que soporta el cumplimiento de la meta realizada </t>
        </r>
      </text>
    </comment>
    <comment ref="I6" authorId="0" shapeId="0">
      <text>
        <r>
          <rPr>
            <b/>
            <sz val="9"/>
            <color indexed="81"/>
            <rFont val="Tahoma"/>
            <family val="2"/>
          </rPr>
          <t>Autor:</t>
        </r>
        <r>
          <rPr>
            <sz val="9"/>
            <color indexed="81"/>
            <rFont val="Tahoma"/>
            <family val="2"/>
          </rPr>
          <t xml:space="preserve">
Expresada en valores absolutos, para cada vigencia </t>
        </r>
      </text>
    </comment>
    <comment ref="Q6" authorId="0" shapeId="0">
      <text>
        <r>
          <rPr>
            <b/>
            <sz val="9"/>
            <color indexed="81"/>
            <rFont val="Tahoma"/>
            <family val="2"/>
          </rPr>
          <t>Autor:</t>
        </r>
        <r>
          <rPr>
            <sz val="9"/>
            <color indexed="81"/>
            <rFont val="Tahoma"/>
            <family val="2"/>
          </rPr>
          <t xml:space="preserve">
Presupuesto asignado y ejecutado </t>
        </r>
      </text>
    </comment>
    <comment ref="Q7" authorId="0" shapeId="0">
      <text>
        <r>
          <rPr>
            <b/>
            <sz val="9"/>
            <color indexed="81"/>
            <rFont val="Tahoma"/>
            <family val="2"/>
          </rPr>
          <t>Autor:</t>
        </r>
        <r>
          <rPr>
            <sz val="9"/>
            <color indexed="81"/>
            <rFont val="Tahoma"/>
            <family val="2"/>
          </rPr>
          <t xml:space="preserve">
Señalar con una X según corresponda </t>
        </r>
      </text>
    </comment>
    <comment ref="Q8" authorId="0" shapeId="0">
      <text>
        <r>
          <rPr>
            <b/>
            <sz val="9"/>
            <color indexed="81"/>
            <rFont val="Tahoma"/>
            <family val="2"/>
          </rPr>
          <t>Autor:</t>
        </r>
        <r>
          <rPr>
            <sz val="9"/>
            <color indexed="81"/>
            <rFont val="Tahoma"/>
            <family val="2"/>
          </rPr>
          <t xml:space="preserve">
Aportes  en bienes y/o servicios , que no respresentan erogaciones de recursos</t>
        </r>
      </text>
    </comment>
    <comment ref="R8" authorId="0" shapeId="0">
      <text>
        <r>
          <rPr>
            <b/>
            <sz val="9"/>
            <color indexed="81"/>
            <rFont val="Tahoma"/>
            <family val="2"/>
          </rPr>
          <t>Autor:</t>
        </r>
        <r>
          <rPr>
            <sz val="9"/>
            <color indexed="81"/>
            <rFont val="Tahoma"/>
            <family val="2"/>
          </rPr>
          <t xml:space="preserve">
Financiados dentro del Presupuesto de Gastos de Funcionamiento del departamento </t>
        </r>
      </text>
    </comment>
    <comment ref="S8" authorId="0" shapeId="0">
      <text>
        <r>
          <rPr>
            <b/>
            <sz val="9"/>
            <color indexed="81"/>
            <rFont val="Tahoma"/>
            <family val="2"/>
          </rPr>
          <t>Autor:</t>
        </r>
        <r>
          <rPr>
            <sz val="9"/>
            <color indexed="81"/>
            <rFont val="Tahoma"/>
            <family val="2"/>
          </rPr>
          <t xml:space="preserve">
Financiados dentro del presupuesto de gastos de invserión del Departamento </t>
        </r>
      </text>
    </comment>
  </commentList>
</comments>
</file>

<file path=xl/comments6.xml><?xml version="1.0" encoding="utf-8"?>
<comments xmlns="http://schemas.openxmlformats.org/spreadsheetml/2006/main">
  <authors>
    <author>Usuario</author>
  </authors>
  <commentList>
    <comment ref="B6" authorId="0" shapeId="0">
      <text>
        <r>
          <rPr>
            <b/>
            <sz val="9"/>
            <color indexed="81"/>
            <rFont val="Tahoma"/>
            <family val="2"/>
          </rPr>
          <t>Usuario:</t>
        </r>
        <r>
          <rPr>
            <sz val="9"/>
            <color indexed="81"/>
            <rFont val="Tahoma"/>
            <family val="2"/>
          </rPr>
          <t xml:space="preserve">
Consecutivo Linea Estrátegica según Ordenanza No. 001 de 2017</t>
        </r>
      </text>
    </comment>
    <comment ref="C6" authorId="0" shapeId="0">
      <text>
        <r>
          <rPr>
            <b/>
            <sz val="9"/>
            <color indexed="81"/>
            <rFont val="Tahoma"/>
            <family val="2"/>
          </rPr>
          <t>Usuario:</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text>
        <r>
          <rPr>
            <b/>
            <sz val="9"/>
            <color indexed="81"/>
            <rFont val="Tahoma"/>
            <family val="2"/>
          </rPr>
          <t>Usuario:</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text>
        <r>
          <rPr>
            <b/>
            <sz val="9"/>
            <color indexed="81"/>
            <rFont val="Tahoma"/>
            <family val="2"/>
          </rPr>
          <t>Usuario:</t>
        </r>
        <r>
          <rPr>
            <sz val="9"/>
            <color indexed="81"/>
            <rFont val="Tahoma"/>
            <family val="2"/>
          </rPr>
          <t xml:space="preserve">
Debe ser mediable y cuantificables. La meta debe establecerse para el cuatreinio</t>
        </r>
      </text>
    </comment>
    <comment ref="F6" authorId="0" shapeId="0">
      <text>
        <r>
          <rPr>
            <b/>
            <sz val="9"/>
            <color indexed="81"/>
            <rFont val="Tahoma"/>
            <family val="2"/>
          </rPr>
          <t>Usuario:</t>
        </r>
        <r>
          <rPr>
            <sz val="9"/>
            <color indexed="81"/>
            <rFont val="Tahoma"/>
            <family val="2"/>
          </rPr>
          <t xml:space="preserve">
Unidad de medida de la meta . Debe estar expesada en los terminos del objetivo y meta.</t>
        </r>
      </text>
    </comment>
    <comment ref="G6" authorId="0" shapeId="0">
      <text>
        <r>
          <rPr>
            <b/>
            <sz val="9"/>
            <color indexed="81"/>
            <rFont val="Tahoma"/>
            <family val="2"/>
          </rPr>
          <t>Usuario:</t>
        </r>
        <r>
          <rPr>
            <sz val="9"/>
            <color indexed="81"/>
            <rFont val="Tahoma"/>
            <family val="2"/>
          </rPr>
          <t xml:space="preserve">
1) Mantenimiento 
2) Incremento.</t>
        </r>
      </text>
    </comment>
    <comment ref="H6" authorId="0" shapeId="0">
      <text>
        <r>
          <rPr>
            <b/>
            <sz val="9"/>
            <color indexed="81"/>
            <rFont val="Tahoma"/>
            <family val="2"/>
          </rPr>
          <t>Usuario:</t>
        </r>
        <r>
          <rPr>
            <sz val="9"/>
            <color indexed="81"/>
            <rFont val="Tahoma"/>
            <family val="2"/>
          </rPr>
          <t xml:space="preserve">
Dcoumento que soporta el cumplimiento de la meta realizada </t>
        </r>
      </text>
    </comment>
    <comment ref="I6" authorId="0" shapeId="0">
      <text>
        <r>
          <rPr>
            <b/>
            <sz val="9"/>
            <color indexed="81"/>
            <rFont val="Tahoma"/>
            <family val="2"/>
          </rPr>
          <t>Usuario:</t>
        </r>
        <r>
          <rPr>
            <sz val="9"/>
            <color indexed="81"/>
            <rFont val="Tahoma"/>
            <family val="2"/>
          </rPr>
          <t xml:space="preserve">
Expresada en valores absolutos, para cada vigencia </t>
        </r>
      </text>
    </comment>
    <comment ref="Q6" authorId="0" shapeId="0">
      <text>
        <r>
          <rPr>
            <b/>
            <sz val="9"/>
            <color indexed="81"/>
            <rFont val="Tahoma"/>
            <family val="2"/>
          </rPr>
          <t>Usuario:</t>
        </r>
        <r>
          <rPr>
            <sz val="9"/>
            <color indexed="81"/>
            <rFont val="Tahoma"/>
            <family val="2"/>
          </rPr>
          <t xml:space="preserve">
Presupuesto asignado y ejecutado </t>
        </r>
      </text>
    </comment>
    <comment ref="Q7" authorId="0" shapeId="0">
      <text>
        <r>
          <rPr>
            <b/>
            <sz val="9"/>
            <color indexed="81"/>
            <rFont val="Tahoma"/>
            <family val="2"/>
          </rPr>
          <t>Usuario:</t>
        </r>
        <r>
          <rPr>
            <sz val="9"/>
            <color indexed="81"/>
            <rFont val="Tahoma"/>
            <family val="2"/>
          </rPr>
          <t xml:space="preserve">
Señalar con una X según corresponda </t>
        </r>
      </text>
    </comment>
    <comment ref="Q8" authorId="0" shapeId="0">
      <text>
        <r>
          <rPr>
            <b/>
            <sz val="9"/>
            <color indexed="81"/>
            <rFont val="Tahoma"/>
            <family val="2"/>
          </rPr>
          <t>Usuario:</t>
        </r>
        <r>
          <rPr>
            <sz val="9"/>
            <color indexed="81"/>
            <rFont val="Tahoma"/>
            <family val="2"/>
          </rPr>
          <t xml:space="preserve">
Aportes  en bienes y/o servicios , que no respresentan erogaciones de recursos</t>
        </r>
      </text>
    </comment>
    <comment ref="R8" authorId="0" shapeId="0">
      <text>
        <r>
          <rPr>
            <b/>
            <sz val="9"/>
            <color indexed="81"/>
            <rFont val="Tahoma"/>
            <family val="2"/>
          </rPr>
          <t>Usuario:</t>
        </r>
        <r>
          <rPr>
            <sz val="9"/>
            <color indexed="81"/>
            <rFont val="Tahoma"/>
            <family val="2"/>
          </rPr>
          <t xml:space="preserve">
Financiados dentro del Presupuesto de Gastos de Funcionamiento del departamento </t>
        </r>
      </text>
    </comment>
    <comment ref="S8" authorId="0" shapeId="0">
      <text>
        <r>
          <rPr>
            <b/>
            <sz val="9"/>
            <color indexed="81"/>
            <rFont val="Tahoma"/>
            <family val="2"/>
          </rPr>
          <t>Usuario:</t>
        </r>
        <r>
          <rPr>
            <sz val="9"/>
            <color indexed="81"/>
            <rFont val="Tahoma"/>
            <family val="2"/>
          </rPr>
          <t xml:space="preserve">
Financiados dentro del presupuesto de gastos de invserión del Departamento </t>
        </r>
      </text>
    </comment>
  </commentList>
</comments>
</file>

<file path=xl/comments7.xml><?xml version="1.0" encoding="utf-8"?>
<comments xmlns="http://schemas.openxmlformats.org/spreadsheetml/2006/main">
  <authors>
    <author>Usuario</author>
  </authors>
  <commentList>
    <comment ref="B6" authorId="0" shapeId="0">
      <text>
        <r>
          <rPr>
            <b/>
            <sz val="9"/>
            <color indexed="81"/>
            <rFont val="Tahoma"/>
            <family val="2"/>
          </rPr>
          <t>Usuario:</t>
        </r>
        <r>
          <rPr>
            <sz val="9"/>
            <color indexed="81"/>
            <rFont val="Tahoma"/>
            <family val="2"/>
          </rPr>
          <t xml:space="preserve">
Consecutivo Linea Estrátegica según Ordenanza No. 001 de 2017</t>
        </r>
      </text>
    </comment>
    <comment ref="C6" authorId="0" shapeId="0">
      <text>
        <r>
          <rPr>
            <b/>
            <sz val="9"/>
            <color indexed="81"/>
            <rFont val="Tahoma"/>
            <family val="2"/>
          </rPr>
          <t>Usuario:</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text>
        <r>
          <rPr>
            <b/>
            <sz val="9"/>
            <color indexed="81"/>
            <rFont val="Tahoma"/>
            <family val="2"/>
          </rPr>
          <t>Usuario:</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text>
        <r>
          <rPr>
            <b/>
            <sz val="9"/>
            <color indexed="81"/>
            <rFont val="Tahoma"/>
            <family val="2"/>
          </rPr>
          <t>Usuario:</t>
        </r>
        <r>
          <rPr>
            <sz val="9"/>
            <color indexed="81"/>
            <rFont val="Tahoma"/>
            <family val="2"/>
          </rPr>
          <t xml:space="preserve">
Debe ser mediable y cuantificables. La meta debe establecerse para el cuatreinio</t>
        </r>
      </text>
    </comment>
    <comment ref="F6" authorId="0" shapeId="0">
      <text>
        <r>
          <rPr>
            <b/>
            <sz val="9"/>
            <color indexed="81"/>
            <rFont val="Tahoma"/>
            <family val="2"/>
          </rPr>
          <t>Usuario:</t>
        </r>
        <r>
          <rPr>
            <sz val="9"/>
            <color indexed="81"/>
            <rFont val="Tahoma"/>
            <family val="2"/>
          </rPr>
          <t xml:space="preserve">
Unidad de medida de la meta . Debe estar expesada en los terminos del objetivo y meta.</t>
        </r>
      </text>
    </comment>
    <comment ref="G6" authorId="0" shapeId="0">
      <text>
        <r>
          <rPr>
            <b/>
            <sz val="9"/>
            <color indexed="81"/>
            <rFont val="Tahoma"/>
            <family val="2"/>
          </rPr>
          <t>Usuario:</t>
        </r>
        <r>
          <rPr>
            <sz val="9"/>
            <color indexed="81"/>
            <rFont val="Tahoma"/>
            <family val="2"/>
          </rPr>
          <t xml:space="preserve">
1) Mantenimiento 
2) Incremento.</t>
        </r>
      </text>
    </comment>
    <comment ref="H6" authorId="0" shapeId="0">
      <text>
        <r>
          <rPr>
            <b/>
            <sz val="9"/>
            <color indexed="81"/>
            <rFont val="Tahoma"/>
            <family val="2"/>
          </rPr>
          <t>Usuario:</t>
        </r>
        <r>
          <rPr>
            <sz val="9"/>
            <color indexed="81"/>
            <rFont val="Tahoma"/>
            <family val="2"/>
          </rPr>
          <t xml:space="preserve">
Dcoumento que soporta el cumplimiento de la meta realizada </t>
        </r>
      </text>
    </comment>
    <comment ref="I6" authorId="0" shapeId="0">
      <text>
        <r>
          <rPr>
            <b/>
            <sz val="9"/>
            <color indexed="81"/>
            <rFont val="Tahoma"/>
            <family val="2"/>
          </rPr>
          <t>Usuario:</t>
        </r>
        <r>
          <rPr>
            <sz val="9"/>
            <color indexed="81"/>
            <rFont val="Tahoma"/>
            <family val="2"/>
          </rPr>
          <t xml:space="preserve">
Expresada en valores absolutos, para cada vigencia </t>
        </r>
      </text>
    </comment>
    <comment ref="Q6" authorId="0" shapeId="0">
      <text>
        <r>
          <rPr>
            <b/>
            <sz val="9"/>
            <color indexed="81"/>
            <rFont val="Tahoma"/>
            <family val="2"/>
          </rPr>
          <t>Usuario:</t>
        </r>
        <r>
          <rPr>
            <sz val="9"/>
            <color indexed="81"/>
            <rFont val="Tahoma"/>
            <family val="2"/>
          </rPr>
          <t xml:space="preserve">
Presupuesto asignado y ejecutado </t>
        </r>
      </text>
    </comment>
    <comment ref="Q7" authorId="0" shapeId="0">
      <text>
        <r>
          <rPr>
            <b/>
            <sz val="9"/>
            <color indexed="81"/>
            <rFont val="Tahoma"/>
            <family val="2"/>
          </rPr>
          <t>Usuario:</t>
        </r>
        <r>
          <rPr>
            <sz val="9"/>
            <color indexed="81"/>
            <rFont val="Tahoma"/>
            <family val="2"/>
          </rPr>
          <t xml:space="preserve">
Señalar con una X según corresponda </t>
        </r>
      </text>
    </comment>
    <comment ref="Q8" authorId="0" shapeId="0">
      <text>
        <r>
          <rPr>
            <b/>
            <sz val="9"/>
            <color indexed="81"/>
            <rFont val="Tahoma"/>
            <family val="2"/>
          </rPr>
          <t>Usuario:</t>
        </r>
        <r>
          <rPr>
            <sz val="9"/>
            <color indexed="81"/>
            <rFont val="Tahoma"/>
            <family val="2"/>
          </rPr>
          <t xml:space="preserve">
Aportes  en bienes y/o servicios , que no respresentan erogaciones de recursos</t>
        </r>
      </text>
    </comment>
    <comment ref="R8" authorId="0" shapeId="0">
      <text>
        <r>
          <rPr>
            <b/>
            <sz val="9"/>
            <color indexed="81"/>
            <rFont val="Tahoma"/>
            <family val="2"/>
          </rPr>
          <t>Usuario:</t>
        </r>
        <r>
          <rPr>
            <sz val="9"/>
            <color indexed="81"/>
            <rFont val="Tahoma"/>
            <family val="2"/>
          </rPr>
          <t xml:space="preserve">
Financiados dentro del Presupuesto de Gastos de Funcionamiento del departamento </t>
        </r>
      </text>
    </comment>
    <comment ref="S8" authorId="0" shapeId="0">
      <text>
        <r>
          <rPr>
            <b/>
            <sz val="9"/>
            <color indexed="81"/>
            <rFont val="Tahoma"/>
            <family val="2"/>
          </rPr>
          <t>Usuario:</t>
        </r>
        <r>
          <rPr>
            <sz val="9"/>
            <color indexed="81"/>
            <rFont val="Tahoma"/>
            <family val="2"/>
          </rPr>
          <t xml:space="preserve">
Financiados dentro del presupuesto de gastos de invserión del Departamento </t>
        </r>
      </text>
    </comment>
  </commentList>
</comments>
</file>

<file path=xl/comments8.xml><?xml version="1.0" encoding="utf-8"?>
<comments xmlns="http://schemas.openxmlformats.org/spreadsheetml/2006/main">
  <authors>
    <author>Usuario</author>
    <author>AUXFAMILIA29</author>
  </authors>
  <commentList>
    <comment ref="B6" authorId="0" shapeId="0">
      <text>
        <r>
          <rPr>
            <b/>
            <sz val="9"/>
            <color indexed="81"/>
            <rFont val="Tahoma"/>
            <family val="2"/>
          </rPr>
          <t>Usuario:</t>
        </r>
        <r>
          <rPr>
            <sz val="9"/>
            <color indexed="81"/>
            <rFont val="Tahoma"/>
            <family val="2"/>
          </rPr>
          <t xml:space="preserve">
Consecutivo Linea Estrátegica según Ordenanza No. 001 de 2017</t>
        </r>
      </text>
    </comment>
    <comment ref="C6" authorId="0" shapeId="0">
      <text>
        <r>
          <rPr>
            <b/>
            <sz val="9"/>
            <color indexed="81"/>
            <rFont val="Tahoma"/>
            <family val="2"/>
          </rPr>
          <t>Usuario:</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text>
        <r>
          <rPr>
            <b/>
            <sz val="9"/>
            <color indexed="81"/>
            <rFont val="Tahoma"/>
            <family val="2"/>
          </rPr>
          <t>Usuario:</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text>
        <r>
          <rPr>
            <b/>
            <sz val="9"/>
            <color indexed="81"/>
            <rFont val="Tahoma"/>
            <family val="2"/>
          </rPr>
          <t>Usuario:</t>
        </r>
        <r>
          <rPr>
            <sz val="9"/>
            <color indexed="81"/>
            <rFont val="Tahoma"/>
            <family val="2"/>
          </rPr>
          <t xml:space="preserve">
Debe ser mediable y cuantificables. La meta debe establecerse para el cuatreinio</t>
        </r>
      </text>
    </comment>
    <comment ref="F6" authorId="0" shapeId="0">
      <text>
        <r>
          <rPr>
            <b/>
            <sz val="9"/>
            <color indexed="81"/>
            <rFont val="Tahoma"/>
            <family val="2"/>
          </rPr>
          <t>Usuario:</t>
        </r>
        <r>
          <rPr>
            <sz val="9"/>
            <color indexed="81"/>
            <rFont val="Tahoma"/>
            <family val="2"/>
          </rPr>
          <t xml:space="preserve">
Unidad de medida de la meta . Debe estar expesada en los terminos del objetivo y meta.</t>
        </r>
      </text>
    </comment>
    <comment ref="G6" authorId="0" shapeId="0">
      <text>
        <r>
          <rPr>
            <b/>
            <sz val="9"/>
            <color indexed="81"/>
            <rFont val="Tahoma"/>
            <family val="2"/>
          </rPr>
          <t>Usuario:</t>
        </r>
        <r>
          <rPr>
            <sz val="9"/>
            <color indexed="81"/>
            <rFont val="Tahoma"/>
            <family val="2"/>
          </rPr>
          <t xml:space="preserve">
1) Mantenimiento 
2) Incremento.</t>
        </r>
      </text>
    </comment>
    <comment ref="H6" authorId="0" shapeId="0">
      <text>
        <r>
          <rPr>
            <b/>
            <sz val="9"/>
            <color indexed="81"/>
            <rFont val="Tahoma"/>
            <family val="2"/>
          </rPr>
          <t>Usuario:</t>
        </r>
        <r>
          <rPr>
            <sz val="9"/>
            <color indexed="81"/>
            <rFont val="Tahoma"/>
            <family val="2"/>
          </rPr>
          <t xml:space="preserve">
Dcoumento que soporta el cumplimiento de la meta realizada </t>
        </r>
      </text>
    </comment>
    <comment ref="I6" authorId="0" shapeId="0">
      <text>
        <r>
          <rPr>
            <b/>
            <sz val="9"/>
            <color indexed="81"/>
            <rFont val="Tahoma"/>
            <family val="2"/>
          </rPr>
          <t>Usuario:</t>
        </r>
        <r>
          <rPr>
            <sz val="9"/>
            <color indexed="81"/>
            <rFont val="Tahoma"/>
            <family val="2"/>
          </rPr>
          <t xml:space="preserve">
Expresada en valores absolutos, para cada vigencia </t>
        </r>
      </text>
    </comment>
    <comment ref="Q6" authorId="0" shapeId="0">
      <text>
        <r>
          <rPr>
            <b/>
            <sz val="9"/>
            <color indexed="81"/>
            <rFont val="Tahoma"/>
            <family val="2"/>
          </rPr>
          <t>Usuario:</t>
        </r>
        <r>
          <rPr>
            <sz val="9"/>
            <color indexed="81"/>
            <rFont val="Tahoma"/>
            <family val="2"/>
          </rPr>
          <t xml:space="preserve">
Presupuesto asignado y ejecutado </t>
        </r>
      </text>
    </comment>
    <comment ref="Q7" authorId="0" shapeId="0">
      <text>
        <r>
          <rPr>
            <b/>
            <sz val="9"/>
            <color indexed="81"/>
            <rFont val="Tahoma"/>
            <family val="2"/>
          </rPr>
          <t>Usuario:</t>
        </r>
        <r>
          <rPr>
            <sz val="9"/>
            <color indexed="81"/>
            <rFont val="Tahoma"/>
            <family val="2"/>
          </rPr>
          <t xml:space="preserve">
Señalar con una X según corresponda </t>
        </r>
      </text>
    </comment>
    <comment ref="Q8" authorId="0" shapeId="0">
      <text>
        <r>
          <rPr>
            <b/>
            <sz val="9"/>
            <color indexed="81"/>
            <rFont val="Tahoma"/>
            <family val="2"/>
          </rPr>
          <t>Usuario:</t>
        </r>
        <r>
          <rPr>
            <sz val="9"/>
            <color indexed="81"/>
            <rFont val="Tahoma"/>
            <family val="2"/>
          </rPr>
          <t xml:space="preserve">
Aportes  en bienes y/o servicios , que no respresentan erogaciones de recursos</t>
        </r>
      </text>
    </comment>
    <comment ref="R8" authorId="0" shapeId="0">
      <text>
        <r>
          <rPr>
            <b/>
            <sz val="9"/>
            <color indexed="81"/>
            <rFont val="Tahoma"/>
            <family val="2"/>
          </rPr>
          <t>Usuario:</t>
        </r>
        <r>
          <rPr>
            <sz val="9"/>
            <color indexed="81"/>
            <rFont val="Tahoma"/>
            <family val="2"/>
          </rPr>
          <t xml:space="preserve">
Financiados dentro del Presupuesto de Gastos de Funcionamiento del departamento </t>
        </r>
      </text>
    </comment>
    <comment ref="S8" authorId="0" shapeId="0">
      <text>
        <r>
          <rPr>
            <b/>
            <sz val="9"/>
            <color indexed="81"/>
            <rFont val="Tahoma"/>
            <family val="2"/>
          </rPr>
          <t>Usuario:</t>
        </r>
        <r>
          <rPr>
            <sz val="9"/>
            <color indexed="81"/>
            <rFont val="Tahoma"/>
            <family val="2"/>
          </rPr>
          <t xml:space="preserve">
Financiados dentro del presupuesto de gastos de invserión del Departamento </t>
        </r>
      </text>
    </comment>
    <comment ref="X13" authorId="1" shapeId="0">
      <text>
        <r>
          <rPr>
            <b/>
            <sz val="9"/>
            <color indexed="81"/>
            <rFont val="Tahoma"/>
            <family val="2"/>
          </rPr>
          <t>AUXFAMILIA29:</t>
        </r>
        <r>
          <rPr>
            <sz val="9"/>
            <color indexed="81"/>
            <rFont val="Tahoma"/>
            <family val="2"/>
          </rPr>
          <t xml:space="preserve">
en el seguimiento esta por valor de 242.084.518,61</t>
        </r>
      </text>
    </comment>
    <comment ref="X14" authorId="1" shapeId="0">
      <text>
        <r>
          <rPr>
            <b/>
            <sz val="9"/>
            <color indexed="81"/>
            <rFont val="Tahoma"/>
            <family val="2"/>
          </rPr>
          <t>AUXFAMILIA29:</t>
        </r>
        <r>
          <rPr>
            <sz val="9"/>
            <color indexed="81"/>
            <rFont val="Tahoma"/>
            <family val="2"/>
          </rPr>
          <t xml:space="preserve">
</t>
        </r>
      </text>
    </comment>
  </commentList>
</comments>
</file>

<file path=xl/comments9.xml><?xml version="1.0" encoding="utf-8"?>
<comments xmlns="http://schemas.openxmlformats.org/spreadsheetml/2006/main">
  <authors>
    <author>Usuario</author>
  </authors>
  <commentList>
    <comment ref="B6" authorId="0" shapeId="0">
      <text>
        <r>
          <rPr>
            <b/>
            <sz val="9"/>
            <color indexed="81"/>
            <rFont val="Tahoma"/>
            <family val="2"/>
          </rPr>
          <t>Usuario:</t>
        </r>
        <r>
          <rPr>
            <sz val="9"/>
            <color indexed="81"/>
            <rFont val="Tahoma"/>
            <family val="2"/>
          </rPr>
          <t xml:space="preserve">
Consecutivo Linea Estrátegica según Ordenanza No. 001 de 2017</t>
        </r>
      </text>
    </comment>
    <comment ref="C6" authorId="0" shapeId="0">
      <text>
        <r>
          <rPr>
            <b/>
            <sz val="9"/>
            <color indexed="81"/>
            <rFont val="Tahoma"/>
            <family val="2"/>
          </rPr>
          <t>Usuario:</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text>
        <r>
          <rPr>
            <b/>
            <sz val="9"/>
            <color indexed="81"/>
            <rFont val="Tahoma"/>
            <family val="2"/>
          </rPr>
          <t>Usuario:</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text>
        <r>
          <rPr>
            <b/>
            <sz val="9"/>
            <color indexed="81"/>
            <rFont val="Tahoma"/>
            <family val="2"/>
          </rPr>
          <t>Usuario:</t>
        </r>
        <r>
          <rPr>
            <sz val="9"/>
            <color indexed="81"/>
            <rFont val="Tahoma"/>
            <family val="2"/>
          </rPr>
          <t xml:space="preserve">
Debe ser mediable y cuantificables. La meta debe establecerse para el cuatreinio</t>
        </r>
      </text>
    </comment>
    <comment ref="F6" authorId="0" shapeId="0">
      <text>
        <r>
          <rPr>
            <b/>
            <sz val="9"/>
            <color indexed="81"/>
            <rFont val="Tahoma"/>
            <family val="2"/>
          </rPr>
          <t>Usuario:</t>
        </r>
        <r>
          <rPr>
            <sz val="9"/>
            <color indexed="81"/>
            <rFont val="Tahoma"/>
            <family val="2"/>
          </rPr>
          <t xml:space="preserve">
Unidad de medida de la meta . Debe estar expesada en los terminos del objetivo y meta.</t>
        </r>
      </text>
    </comment>
    <comment ref="G6" authorId="0" shapeId="0">
      <text>
        <r>
          <rPr>
            <b/>
            <sz val="9"/>
            <color indexed="81"/>
            <rFont val="Tahoma"/>
            <family val="2"/>
          </rPr>
          <t>Usuario:</t>
        </r>
        <r>
          <rPr>
            <sz val="9"/>
            <color indexed="81"/>
            <rFont val="Tahoma"/>
            <family val="2"/>
          </rPr>
          <t xml:space="preserve">
1) Mantenimiento 
2) Incremento.</t>
        </r>
      </text>
    </comment>
    <comment ref="H6" authorId="0" shapeId="0">
      <text>
        <r>
          <rPr>
            <b/>
            <sz val="9"/>
            <color indexed="81"/>
            <rFont val="Tahoma"/>
            <family val="2"/>
          </rPr>
          <t>Usuario:</t>
        </r>
        <r>
          <rPr>
            <sz val="9"/>
            <color indexed="81"/>
            <rFont val="Tahoma"/>
            <family val="2"/>
          </rPr>
          <t xml:space="preserve">
Dcoumento que soporta el cumplimiento de la meta realizada </t>
        </r>
      </text>
    </comment>
    <comment ref="I6" authorId="0" shapeId="0">
      <text>
        <r>
          <rPr>
            <b/>
            <sz val="9"/>
            <color indexed="81"/>
            <rFont val="Tahoma"/>
            <family val="2"/>
          </rPr>
          <t>Usuario:</t>
        </r>
        <r>
          <rPr>
            <sz val="9"/>
            <color indexed="81"/>
            <rFont val="Tahoma"/>
            <family val="2"/>
          </rPr>
          <t xml:space="preserve">
Expresada en valores absolutos, para cada vigencia </t>
        </r>
      </text>
    </comment>
    <comment ref="Q6" authorId="0" shapeId="0">
      <text>
        <r>
          <rPr>
            <b/>
            <sz val="9"/>
            <color indexed="81"/>
            <rFont val="Tahoma"/>
            <family val="2"/>
          </rPr>
          <t>Usuario:</t>
        </r>
        <r>
          <rPr>
            <sz val="9"/>
            <color indexed="81"/>
            <rFont val="Tahoma"/>
            <family val="2"/>
          </rPr>
          <t xml:space="preserve">
Presupuesto asignado y ejecutado </t>
        </r>
      </text>
    </comment>
    <comment ref="Q7" authorId="0" shapeId="0">
      <text>
        <r>
          <rPr>
            <b/>
            <sz val="9"/>
            <color indexed="81"/>
            <rFont val="Tahoma"/>
            <family val="2"/>
          </rPr>
          <t>Usuario:</t>
        </r>
        <r>
          <rPr>
            <sz val="9"/>
            <color indexed="81"/>
            <rFont val="Tahoma"/>
            <family val="2"/>
          </rPr>
          <t xml:space="preserve">
Señalar con una X según corresponda </t>
        </r>
      </text>
    </comment>
    <comment ref="Q8" authorId="0" shapeId="0">
      <text>
        <r>
          <rPr>
            <b/>
            <sz val="9"/>
            <color indexed="81"/>
            <rFont val="Tahoma"/>
            <family val="2"/>
          </rPr>
          <t>Usuario:</t>
        </r>
        <r>
          <rPr>
            <sz val="9"/>
            <color indexed="81"/>
            <rFont val="Tahoma"/>
            <family val="2"/>
          </rPr>
          <t xml:space="preserve">
Aportes  en bienes y/o servicios , que no respresentan erogaciones de recursos</t>
        </r>
      </text>
    </comment>
    <comment ref="R8" authorId="0" shapeId="0">
      <text>
        <r>
          <rPr>
            <b/>
            <sz val="9"/>
            <color indexed="81"/>
            <rFont val="Tahoma"/>
            <family val="2"/>
          </rPr>
          <t>Usuario:</t>
        </r>
        <r>
          <rPr>
            <sz val="9"/>
            <color indexed="81"/>
            <rFont val="Tahoma"/>
            <family val="2"/>
          </rPr>
          <t xml:space="preserve">
Financiados dentro del Presupuesto de Gastos de Funcionamiento del departamento </t>
        </r>
      </text>
    </comment>
    <comment ref="S8" authorId="0" shapeId="0">
      <text>
        <r>
          <rPr>
            <b/>
            <sz val="9"/>
            <color indexed="81"/>
            <rFont val="Tahoma"/>
            <family val="2"/>
          </rPr>
          <t>Usuario:</t>
        </r>
        <r>
          <rPr>
            <sz val="9"/>
            <color indexed="81"/>
            <rFont val="Tahoma"/>
            <family val="2"/>
          </rPr>
          <t xml:space="preserve">
Financiados dentro del presupuesto de gastos de invserión del Departamento </t>
        </r>
      </text>
    </comment>
  </commentList>
</comments>
</file>

<file path=xl/sharedStrings.xml><?xml version="1.0" encoding="utf-8"?>
<sst xmlns="http://schemas.openxmlformats.org/spreadsheetml/2006/main" count="1425" uniqueCount="494">
  <si>
    <t>No.</t>
  </si>
  <si>
    <t xml:space="preserve">LINEAS ESTRATÉGICAS </t>
  </si>
  <si>
    <t xml:space="preserve">OBJETIVO </t>
  </si>
  <si>
    <t xml:space="preserve">META </t>
  </si>
  <si>
    <t xml:space="preserve">INDICADOR </t>
  </si>
  <si>
    <t xml:space="preserve">TIPO DE META </t>
  </si>
  <si>
    <t xml:space="preserve">EVIDENCIA </t>
  </si>
  <si>
    <t xml:space="preserve">META FÍSICA </t>
  </si>
  <si>
    <t xml:space="preserve">PRESUPUESTO ASIGNADO </t>
  </si>
  <si>
    <t xml:space="preserve">SECRETARÍA RESPONSABLE </t>
  </si>
  <si>
    <t xml:space="preserve">OBSERVACIONES </t>
  </si>
  <si>
    <t xml:space="preserve">BIENES Y/O SERVICIOS </t>
  </si>
  <si>
    <t xml:space="preserve">FUNCIONAMIENTO </t>
  </si>
  <si>
    <t xml:space="preserve">INVERSIÓN </t>
  </si>
  <si>
    <t xml:space="preserve">Fortalecimiento de La Capacidad de la Ciudadanía </t>
  </si>
  <si>
    <t>M</t>
  </si>
  <si>
    <t>X</t>
  </si>
  <si>
    <t xml:space="preserve">Realizar Eventos de  Rendición Pública  de Cuentas que divulgan la gestión administrativa,  en los municipios del Departamento con el propósito de generar espacios de doble vía con la ciudadanía  con la sociedad civil y/o Organizada </t>
  </si>
  <si>
    <t>Realizar  12  Eventos  de Rendición Públicas de Cuentas que divulgan la gestión administrativa en los municipios del Departamento del Quindio</t>
  </si>
  <si>
    <t xml:space="preserve">Eventos de Rendición de Cuentas realizados </t>
  </si>
  <si>
    <t>Listados de aistencia, registro fotografico, etc.</t>
  </si>
  <si>
    <t>Secretaría de Planeación- Dirección Oficina Privada  - Secretarías Sectoriales</t>
  </si>
  <si>
    <t>Infraestructura para la Prestación de Servicios a la Ciudadanía Suficiente y Adecuada.</t>
  </si>
  <si>
    <t>Implementar  pendones informativos   a la entrada de acceso de la Administración Departamental  que contenga: - Localización física de sede central y sucursales . - Horarios de atención de sede central y sucursales - Teléfonos de contacto, líneas gratuitas y fax -  Responsable (dependencia o nombre o cargo) de la atención de peticiones, quejas, reclamos y/o denuncias - Correo electrónico de contacto de la Administración Departamental etc, con el propósito de prestar un mejor servicio a la ciudadanía</t>
  </si>
  <si>
    <t xml:space="preserve">Implementar dos   pendones informativos (entrada de acceso de la Administración Departamental y en la Sede de Atención al Ciudadano), con el propósito de prestar un mejor servicio a la ciudadanía </t>
  </si>
  <si>
    <t>Nº de pendones informativos implementados</t>
  </si>
  <si>
    <t xml:space="preserve">Registro fotografico de los pendones ubicados a la entrada de edificio de la Administración Departamental y Sede de Atención al Servicio al Ciudadano  </t>
  </si>
  <si>
    <t>Secretaría Administrativa (Dirección de Recursos Físicos) - Oficina Privada (Comunicaciones)</t>
  </si>
  <si>
    <t>Publicar información sobre listado de trámites y servicios, en lugares visibles (diferentes al medio electrónico) y de fácil acceso al ciudadano.</t>
  </si>
  <si>
    <t>Crear e implementar una estrategia de comunicación diferente al medio electrónico que permitan  informar a los ciudadanos  el listado de trámites y servicios.</t>
  </si>
  <si>
    <t>Listado de tramites y servicios ubicado en lugar visible en el punto de atencion</t>
  </si>
  <si>
    <t>Publicación de la información  en las pantallas que se encuentran ubicadas en el punto de atención.</t>
  </si>
  <si>
    <t>Cualificación de los Equipos de Trabajo.</t>
  </si>
  <si>
    <t xml:space="preserve">Implementar una herramienta de control que permita la estandarización de la información que se entrega a la ciudadanía, a través de los diferentes canales de atención. </t>
  </si>
  <si>
    <t xml:space="preserve">Contar con una herramienta de control para la estandarización de la información que se entrega a la ciudadanía, a través de los diferentes canales de atención. </t>
  </si>
  <si>
    <t xml:space="preserve">Manual de estilo y publicacion de la información </t>
  </si>
  <si>
    <t>Manual elaborado y publicado</t>
  </si>
  <si>
    <t>Articulación Interinstitucional para el Mejoramiento de los Canales de Servicio a la Ciudadanía</t>
  </si>
  <si>
    <t>Implementar espacios "Encuentros ciudadanos" donde la administración departamental pueda interactuar con la ciudadanía,  a través de la Rendición Pública  de Cuentas y/o ferias de atención al ciudadano virtuales y/o presenciales.</t>
  </si>
  <si>
    <t>Implementar 30   espacios  "Encuentros Ciudadanos", donde la administración departamental pueda  interactuar con la ciudadanía,  a través de la Rendición Pública  de Cuentas y/o ferias de atención al ciudadano virtuales y/o presenciales.</t>
  </si>
  <si>
    <t xml:space="preserve">Encuentros ciudadanos virtuales y/o presenciales realizados </t>
  </si>
  <si>
    <t xml:space="preserve">  Convocatorias, Registros de Asistencias, Registros Fotográficos   de los "Encuentros Ciudadanos" virtuales y/o presenciales realizados</t>
  </si>
  <si>
    <t xml:space="preserve">TIPO DE GASTO </t>
  </si>
  <si>
    <t>P</t>
  </si>
  <si>
    <t>E</t>
  </si>
  <si>
    <t>Realizar y publicar en la página web los informes  trimestrales  de seguimiento y evaluación al Plan de Desarrollo para consulta ciudadana.</t>
  </si>
  <si>
    <t>Realizar y publicar informes trimestrales  de seguimiento y evaluación al Plan de Desarrollo para consulta de la ciudadanía</t>
  </si>
  <si>
    <t xml:space="preserve">Informes de seguimiento realizados y publicados </t>
  </si>
  <si>
    <t>Documentos de seguimiento realizados y evidencia de publicación</t>
  </si>
  <si>
    <t xml:space="preserve">Secretaría de Planeación  </t>
  </si>
  <si>
    <t xml:space="preserve">Realizar seguimiento y evaluación  trimestral  de la  política de transparencia y acceso a la información pública  </t>
  </si>
  <si>
    <t xml:space="preserve">Realizar el seguimiento y evaluación  trimestral  de la política de transparencia y acceso a la información pública </t>
  </si>
  <si>
    <t>Seguimiento y evaluación  trimestral  de la política realizado</t>
  </si>
  <si>
    <t>Documentos y/o registro que evidencian el cumplimiento.</t>
  </si>
  <si>
    <t>Implementar acciones efectivas que permitan mejorar los trámites de la Administración Departamental de conformidad con los lineamientos del Departamento Administrativo de la Función Pública: a través de la reducción de costos, documentos, requisitos, tiempos, procesos, procedimientos y pasos; así mismo, generar esquemas no presenciales como el uso de correos electrónicos, internet y páginas web que signifiquen un menor esfuerzo para el usuario en su realización.</t>
  </si>
  <si>
    <t>Realizar el proceso de racionalización de trámites  en la Administración Departamental, de conformidad con los lineamientos del Departamento Administrativo de la Función Pública: a través de la reducción de costos, documentos, requisitos, tiempos, procesos, procedimientos y pasos.</t>
  </si>
  <si>
    <t>Proceso de racionalización de trámites  en la Administración Departamental realizado</t>
  </si>
  <si>
    <t>Documentos y registros que evidencian la implementación.</t>
  </si>
  <si>
    <t xml:space="preserve">Secretaría de Planeación - Secretarías de Despacho -  Equipo Técnico de Racionalización </t>
  </si>
  <si>
    <t>Realizar, publicar y socializar  el estudio de medición de satisfacción del usuario en relación con los trámites y servicios que presta la  Administración Departamental.</t>
  </si>
  <si>
    <t>Realizar,  publicar y socializar  en la página web institucional, dos estudios de medición de satisfacción del usuario en relación con los trámites y servicios que presta  la Administración Departamental.</t>
  </si>
  <si>
    <t>Estudios de medición de satisfacción realizados,  publicados  y socilizados.</t>
  </si>
  <si>
    <t>Informe de medición de satisfacción del usuario realizado, publicado y socializado.</t>
  </si>
  <si>
    <t>Secretaría de Planeación</t>
  </si>
  <si>
    <t xml:space="preserve">Elaborar  y publicar    el informe  de  las principales ejecutorias  de  la gestión departamental, con el propósito de afianzar la relación Comunidad - Estado  y fomentar la Ley de Transparencia,  dando a conocer  el accionar de la Administración. </t>
  </si>
  <si>
    <t xml:space="preserve">Elaborar y publicar  el Informe de Gestión de la Administración Departamental anualmente,    con el propósito de afianzar la relación Comunidad - Estado  y fomentar la Ley de Transparencia,  dando a conocer  el accionar  de la Administración Departamental. </t>
  </si>
  <si>
    <t xml:space="preserve">Informe de gestión elaborado y publicado </t>
  </si>
  <si>
    <t>Documento informe de Gestión realizado . Constancia de Públicación .</t>
  </si>
  <si>
    <t>Secretaría de Planeación  - Secretaría de Tecnologías de la Información y Comunicaciónes</t>
  </si>
  <si>
    <t xml:space="preserve">Promocionar los sectores económicos,  productos y servicios del Departamento del Quindío desde la Casa Delegada en Bogotá.  "PIT"- Punto de Información Turística y atención al ciudadano                                                                         </t>
  </si>
  <si>
    <t>Listados de asistencias, actas y publicaciones redes sociales                                  soporte de solicitudes gestionadas</t>
  </si>
  <si>
    <t>Casa Delegada (Secretaría de Planeación)</t>
  </si>
  <si>
    <t>Acompañar la  Gestión en materia de Cooperación Internacional del Departamento desde la ciudad de Bogotá D.C</t>
  </si>
  <si>
    <t>Seguimiento a los compromisos del Plan de trabajo territorial de Cooperación</t>
  </si>
  <si>
    <t>Brindar apoyo a la gestión institucional del Departamento desde Bogotá D.C</t>
  </si>
  <si>
    <t>Archivo de solicitudes con soportes de la acción apoyada o acompañada; Diseño de piezas, documentación de entrevistas realizadas y  publicaciones realizadas</t>
  </si>
  <si>
    <t xml:space="preserve"> </t>
  </si>
  <si>
    <t xml:space="preserve">Capacitar a los funcionarios y contratistas de las Secretarías  de la  Administración Departamental  sobre la cultura de la Rendición Pública de Cuentas, generando  un cuestionario de evaluación, para  exaltar a las personas que obtengan calificaciones más altas.  </t>
  </si>
  <si>
    <t xml:space="preserve">Capacitar a los  funcionarios y contratistas  de las 17  Secretarías de la Administración Departamental en la cultura de la Rendición de Cuentas. </t>
  </si>
  <si>
    <t xml:space="preserve">Funcionarios y Contratitas de las Secretarías capacitados </t>
  </si>
  <si>
    <t xml:space="preserve">Listados de aistencia </t>
  </si>
  <si>
    <t>Realizar la caracterización de los   actores y grupos de interés, con el fin de conocer las necesidades y requerimientos de los grupos que maneja la Administración Departamental logrando de esta forma  un incremento de los procesos de participación ciudadana.</t>
  </si>
  <si>
    <t xml:space="preserve">Realizar la caracterización de los actores y grupos de interés de la Administración Departamental, con el fin de conocer las necesidades y requerimientos de los grupos que maneja la Administración Departamental </t>
  </si>
  <si>
    <t>Caracterización de los actores y grupos de interés de la Administración Departamental realizada</t>
  </si>
  <si>
    <t>Documentos de caracterización de usuarios</t>
  </si>
  <si>
    <t xml:space="preserve">Revisar y ajustar  los procedimientos y formatos de " Atención al Ciudadano" de la administración Departamental del Quindío, con el propósito  de mejorar la prestación de los servicios a los ciudadanos, de tal manera que  responda a sus necesidades y expectativas. </t>
  </si>
  <si>
    <t>Revisar y ajustar  el 100%  de los  procedimientos y formatos de " Atención al Ciudadano" de la Administración Departamental del Quindio.</t>
  </si>
  <si>
    <t>Procedimientos y formatos revisados y/o ajustados</t>
  </si>
  <si>
    <t>Procedimientos y formatos cargados en la intranet</t>
  </si>
  <si>
    <t>Secretaría Administrativa  - Secretaría de Planeación</t>
  </si>
  <si>
    <t>Actualizar y Publicar  la Carta de Trato Digno al Ciudadano, atendiendo los derechos constitucionales y lo establecido en el numeral 5  del artículo 7° del Código de Procedimiento Administrativo y de lo Contencioso Administrativo (Ley 1437 de 2011),   en la cual se especifican los derechos de los ciudadanos y los diferentes canales de atención disponibles para la prestación del servicio.</t>
  </si>
  <si>
    <t xml:space="preserve">Actualizar y Publicar  la Carta de Trato Digno al Ciudadano, atendiendo los derechos constitucionales y lo establecido en el numeral 5° del artículo 7° del Código de Procedimiento Administrativo y de lo Contencioso Administrativo (Ley 1437 de 2011), </t>
  </si>
  <si>
    <t>Carta actualizada y publicada.</t>
  </si>
  <si>
    <t>Documento de carta actualizado y constancia de publicación</t>
  </si>
  <si>
    <t>Secretaría Administrativa  - Secretaría de Tecnologías de la Información y Comunicaciónes</t>
  </si>
  <si>
    <t>Realizar un autodiagnóstico de espacios físicos  de atención al ciudadano de la Administración Departamental, con el propósito de  identificar los ajustes requeridos  y priorizar las acciones  que permitan mejorar la calidad y accesibilidad de los servicios que se prestan al ciudadano.</t>
  </si>
  <si>
    <t>Realizar  un autodiagnóstico de espacios físicos de atención al ciudadano de la Administración Departamental, con el propósito de  identificar los ajustes requeridos  y priorizar las acciones  que permitan mejorar la calidad y accesibilidad de los servicios que se prestan al ciudadano.</t>
  </si>
  <si>
    <t xml:space="preserve">Autodiagnósticos realizados </t>
  </si>
  <si>
    <t>Documento de autodiagnóstico</t>
  </si>
  <si>
    <t>Secretaría Administrativa  - Secretaría de Aguas e Infraestructura - Secretaría Tecnologías de la Información y Comunicación.</t>
  </si>
  <si>
    <t>Adecuar y/o dotar  los espacios físicos de atención al ciudadano de la Administración Departamental de conformidad con las acciones priorizadas producto del autodiagnóstico realizado.</t>
  </si>
  <si>
    <t>Adecuar y/o dotar  4 espacios físicos de atención al ciudadano de la Administración Departamental.</t>
  </si>
  <si>
    <t>Espacios físicos adecuados y/o dotados</t>
  </si>
  <si>
    <t>I</t>
  </si>
  <si>
    <t xml:space="preserve">Secretaría Administrativa  - Secretaría de Aguas e Infraestructura </t>
  </si>
  <si>
    <t>Diseñar espacios con  módulos  de servicio, señalización y condiciones adecuadas para  atención al ciudadano, incluyendo  espacios para la  accesibilidad de personas con discapacidad, de acuerdo con los lineamientos de la NTC 6047.</t>
  </si>
  <si>
    <t>Diseñar  un  espacio con  módulos  de servicio, señalización y condiciones adecuadas para  atención al ciudadano, de conformidad con los lineamientos de la NTC 6047.</t>
  </si>
  <si>
    <t>Modulos diseñados, señalizados y adecuados.</t>
  </si>
  <si>
    <t xml:space="preserve"> Registro Fotograficos de los modulos diseñados, señalizados y adecuados.</t>
  </si>
  <si>
    <t>Uso Intensivo de Tecnologías de la Información y Comunicación TICs</t>
  </si>
  <si>
    <t>Chat virtual institucional implementado</t>
  </si>
  <si>
    <t>Chat virtual en funcionamiento</t>
  </si>
  <si>
    <t>Actualizar el link de  Atención a la Ciudadanía  de la página web de la Gobernación del Quindío.</t>
  </si>
  <si>
    <t>Actualizar el link de  Atención a la Ciudadanía de la Gobernación del Quindío   quindio.gov.co/atención-a-la-ciudadanía/pqrd/peticiones-quejas-reclamos-y-denuncias.html</t>
  </si>
  <si>
    <t>Link de Atención a la Ciudadanía de la página web de la Gobernación del Quindío actualizado.</t>
  </si>
  <si>
    <t>Link en la Pagina web actualizada</t>
  </si>
  <si>
    <t>Link en pagina web</t>
  </si>
  <si>
    <t xml:space="preserve"> Implementar y divulgar la  Política de Seguridad de la Información y de Protección de Datos Personales de la Administración Departamental,  de conformidad con la normatividad legal a través del Comité Institucional de Gestión y Desempeño.</t>
  </si>
  <si>
    <t xml:space="preserve">Implementar y publicar ( link de transparencia) y divulgar la Política de Seguridad de la Información construida, de la Administración Departamental </t>
  </si>
  <si>
    <t xml:space="preserve">Política de Seguridad de la Información  implementada y divulgada </t>
  </si>
  <si>
    <t>Documentos que soportan la implementación de la Política.</t>
  </si>
  <si>
    <t>Secretaría Tecnologías de la Información y Comunicaciones</t>
  </si>
  <si>
    <t xml:space="preserve">Implementar y publicar  ( Link de Transparencia ) y divulgar  la Política de Protección de Datos Personales construida, de la Administración Departamental </t>
  </si>
  <si>
    <t>Política de Protección de Datos Personales, implementada y publicada.</t>
  </si>
  <si>
    <t>Implementar  acciones de desarrollos digitales que incorporen el uso de tecnologías de la información y las comunicaciones.</t>
  </si>
  <si>
    <t>Realizar 8 desarrollos digitales a nivel interno y/o externo para la Administración Departamental, que incorporen el uso de tecnologías de la información y las comunicaciones.</t>
  </si>
  <si>
    <t>Desarrollos digitales realizados</t>
  </si>
  <si>
    <t xml:space="preserve">Cuantificar el número y tipo de trámites realizados a traves de la página web,  para determinar la demanda de los mismos por parte de la ciudadania  </t>
  </si>
  <si>
    <t xml:space="preserve">Cuantificar el número y tipo de trámites realizados a traves de la página web, realizados por los usuarios registrados. para determinar  la demanda de los mismos por parte de la ciudadania  </t>
  </si>
  <si>
    <t xml:space="preserve">Nº de usuarios registrados
Nº de tramites realizados
</t>
  </si>
  <si>
    <t xml:space="preserve"> Secretaría Tecnologías de la Información y Comunicaciones - Secretaría de Hacienda</t>
  </si>
  <si>
    <t xml:space="preserve">Implementar los  mecanismos de accesibilidad a la información en el portal web https://quindio.gov.co/ para facilitar una mayor inclusión de personas en situación de discapacidad.
 </t>
  </si>
  <si>
    <t>Mecanismos de accesibilidad  actualizados con la información en el portal web https://quindio.gov.co/ para  las personas en situación de discapacidad.</t>
  </si>
  <si>
    <t>Mecanismos actualizados.</t>
  </si>
  <si>
    <t>Pagina web</t>
  </si>
  <si>
    <t>Servicio de educación informal en teletrabajo</t>
  </si>
  <si>
    <t>Personas y/o entidades publicas o privadas de la comunidad capacitadas en teletrabajo</t>
  </si>
  <si>
    <t>Listados de asistencia, actas, contenidos</t>
  </si>
  <si>
    <t xml:space="preserve">Implementar  en la página web  un  mecanismos de evaluación de atención al ciudadano que se generen automáticamente </t>
  </si>
  <si>
    <t xml:space="preserve">Implementar  en  la pagina web,  un  mecanismos de evaluación de atención al ciudadano que se generen automáticamente </t>
  </si>
  <si>
    <t>Mecanismo de evaluación de atención al ciudadano automático  implementado</t>
  </si>
  <si>
    <t xml:space="preserve">Registro  fotográfico  del mecanismo implementado en la Pagina web </t>
  </si>
  <si>
    <t>Implementar un software que tenga un sistema de clasificación  y respuesta según el tipo de atención para  los tramites y servicios recibidos por la entidad.</t>
  </si>
  <si>
    <t xml:space="preserve"> Software Sistema de clasificación y respuesta establecido </t>
  </si>
  <si>
    <t>Software implementado</t>
  </si>
  <si>
    <t xml:space="preserve"> Fortalecer  las organizaciones de  productores, mediante acciones de capacitación, acompañamiento, asesoría y seguimiento,  para el fomento de la cultura de la asociatividad</t>
  </si>
  <si>
    <t xml:space="preserve">Brindar capacitación, acompañamiento, asesoría y seguimiento a 30 asociaciones anuales para el fortalecimiento de la asociatividad, </t>
  </si>
  <si>
    <t>Asociaciones fortalecidas</t>
  </si>
  <si>
    <t>Actas de reunion y listados de asistencia</t>
  </si>
  <si>
    <t>Secretaría de Agricultura, desarrollo rural y medio ambiente</t>
  </si>
  <si>
    <t xml:space="preserve">Publicar en  el micrositio de la pagina WEB de la entidad la cantidad de tutelas y demas medios de control a los que se ha vinculado a la Gobernación o que ha iniciado el ente territorial </t>
  </si>
  <si>
    <t xml:space="preserve">Realizar un reporte  trimestral sobre las diferentes  la cantidad de tutelas y demas medios de control a los que se ha vinculado a la Gobernación o que ha iniciado el ente territorial </t>
  </si>
  <si>
    <t>Reporte trimestral de las audiencias en la  Página web oficial</t>
  </si>
  <si>
    <t>Reporte publicado en pagina web</t>
  </si>
  <si>
    <t>Secretaría de Representacion judicial</t>
  </si>
  <si>
    <t xml:space="preserve">Proporcionar a la ciudadanía información de interés respecto de las rutas de consulta de la contratación celebrada por el Departamento del Quindío (Aplicativos SECOP I, SECOP II y SIA OBSERVA). </t>
  </si>
  <si>
    <t xml:space="preserve">Actualizar en el micrositio web de la Secretaría Jurídica y de Contratación las rutas de los instructivos y/o manuales de consulta de las plataformas SECOP I, SECOP II y SIA Observa, con el fin  de brindar informacion pertinente y oportuna respecto de la contratación celebrada por el Departamento del Quindío. </t>
  </si>
  <si>
    <t xml:space="preserve">Micrositio actualizado con los instructivos y/o manuales  que brinden información de acceso a las plataformas de contratación. </t>
  </si>
  <si>
    <t>Secretaría Jurídica y de Contratación</t>
  </si>
  <si>
    <t>Brindar información pertinente y oportuna en relacion a rutas de atencion de servicio a los ciudadanos respecto a las Ligas y Clubes Deportivos y Asociaciones con fines educativos, científicos, tecnológicos, culturales y deportivos, competencia de la Dirección de Asuntos Jurídicos, Conceptos y Revisiones y de las entidades sin ánimo de lucro (ESAL), cuya inspección, vigilancia y control recae sobre la Dirección de Asuntos Jurídicos, Conceptos y Revisiones</t>
  </si>
  <si>
    <t xml:space="preserve">Actualizar el micrositio web de la Secretaría Jurídica y de Contratación, con la informacion referente a Circulares, listado de documentos y procedimientos para inscripciones y actualizaciones de las entidades sin ánimo de lucro (ESAL) cuya vigilancia y control es competencia de la Dirección de Asuntos Jurídicos, Conceptos y Revisiones y los trámites para Inscripción de Personería Jurídica de asociaciones con fines educativos, científicos, tecnológicos, culturales y deportivos; Protocolizaciones y Registro de actualizaciones de las Ligas y Clubes Deportivos, competencia de la Dirección de Asuntos Jurídicos, Conceptos y Revisiones, en cuanto a las  rutas de atencion de servicios. </t>
  </si>
  <si>
    <t>Micrositio web actualizado</t>
  </si>
  <si>
    <t>Actualizacion del micrositio web</t>
  </si>
  <si>
    <t xml:space="preserve">Publicar en la página web del  informe de auditoría fiscal, dando la posibilidad a los ciudadanos que participen  frente a dichos procesos. </t>
  </si>
  <si>
    <t>Publicar en la página web del  informe de auditoría fiscal,   dando la posibilidad a los ciudadanos que  participen  frente a dichos procesos.</t>
  </si>
  <si>
    <t>Informe de auditoría fiscal,   publicado en la página web</t>
  </si>
  <si>
    <t xml:space="preserve"> Registros  de  informes publicados </t>
  </si>
  <si>
    <t>Secretaría de Hacienda</t>
  </si>
  <si>
    <t>Brindar la información necesaria al contribuyente en temas de impuestos de  la gobernacion del Quindio</t>
  </si>
  <si>
    <t>Fomentar la cultura de pago,  a traves de campañas institucionales.</t>
  </si>
  <si>
    <t>Realizar dos  campañas para fomentar la cultura de pago en los contribuyentes</t>
  </si>
  <si>
    <t>Nº de campañas realizadas</t>
  </si>
  <si>
    <t xml:space="preserve">Porcentaje de recaudo virtual del ISVA </t>
  </si>
  <si>
    <t>Porcentaje de recaudo virtual ISVA</t>
  </si>
  <si>
    <t>Plataforma virtual PSE</t>
  </si>
  <si>
    <t>Elaborar informes  trimestrales de seguimiento y evaluación de las  Peticiones Quejas y Reclamos PQR que involucra  un análisis desde su recepción hasta  su respuesta (Registro de  los PQRS presentados, tiempo de respuesta,  número de solicitudes  de información con respuesta negativa, recomendaciones de la entidad sobre los trámites y servicios con mayor número de quejas y reclamos, recomendaciones de los particulares dirigidas a: mejorar el servicio que preste la entidad,  incentivar la participación en la gestión pública y racionalizar el empleo de los recursos disponibles etc.).</t>
  </si>
  <si>
    <t>Elaborar informes  trimestrales de seguimiento y evaluación de Peticiones Quejas y Reclamos PQR con su correspondiente publicación  en la página web, con el proposito de  mejorar el servicio que presta la entidad,  incentivar la participación en la gestión pública y racionalizar el empleo de los recursos disponibles</t>
  </si>
  <si>
    <t>Informes  trimestrales de seguimiento y evaluación elaborados y publicados en la página web</t>
  </si>
  <si>
    <t xml:space="preserve">Documentos de los informes elaborados. </t>
  </si>
  <si>
    <t>Secretaria Administrativa (Gestión Documental)</t>
  </si>
  <si>
    <t>Expedir los actos administrativos de desestimiento tácito de una petición, el cual quedarà normado en el Reglamento interno para las Peticiones Quejas y Reclamos de conformidad con los fundamentos de orden legal.</t>
  </si>
  <si>
    <t xml:space="preserve">Expedir el 100% de los actos administrativos en caso de desestimiento tácito de una petición.   </t>
  </si>
  <si>
    <t>Actos administrativos  de  desestimiento tácito de peticiones  expedidos.</t>
  </si>
  <si>
    <t>Implementar el enfoque diferencial de acceso a la informacion de la Procuraduria General e la Nacion</t>
  </si>
  <si>
    <t xml:space="preserve">Diseñar la estrategia para el enfoque diferencial de acceso en la oficina de atencion al ciudadano de acuerdo a la Guia de la Procuraduria General de la Nacion </t>
  </si>
  <si>
    <t>Estrategia diseñada</t>
  </si>
  <si>
    <t>Documento de estrategia</t>
  </si>
  <si>
    <t xml:space="preserve">Reglamentar  el precio de la expedición de copias que sean solicitadas a la Administración Departamental, basados en artículo 29 de la Ley 1755 de 2015, el principio de gratuidad y el Decreto Nacional 103 de 2015. </t>
  </si>
  <si>
    <t>Reglamentar  el precio de la expedición de copias que sean solicitadas a la Administración Departamental.</t>
  </si>
  <si>
    <t>Reglamento elaborado  e implementado.</t>
  </si>
  <si>
    <t>Acto administrativo elaborado y  publicado en pagina web</t>
  </si>
  <si>
    <t>Feria realizada</t>
  </si>
  <si>
    <t>Listados de asistencia y registro fotografico</t>
  </si>
  <si>
    <t>Secretaría Administrativa - Secretarias Sectoriales</t>
  </si>
  <si>
    <t xml:space="preserve">Realizar capacitaciones de Atención al Ciudadano socializando los protocolos  en las diferentes Secretarías de Despacho  de la Gobernación del Quindío. </t>
  </si>
  <si>
    <t>Realizar capacitaciones de Atención al Ciudadano  a las 17  Secretarías de Despacho de la Gobernación del Quindío.</t>
  </si>
  <si>
    <t xml:space="preserve">Secretarías de Despacho  con procesos de capacitación en Atención al Ciudadano 
</t>
  </si>
  <si>
    <t xml:space="preserve">Secretaría Administrativa- Dirección de Talento Humano          </t>
  </si>
  <si>
    <t xml:space="preserve">Establecer una estrategia de incentivos no monetarios a travès de  acto admnistrativo,  con el proposito de  destacar el desempeño de los servidores en relación al servicio prestado al ciudadano, como mecanismo para mejorar la prestación del servicio. </t>
  </si>
  <si>
    <t>Establecer una estrategia de incentivos no monetarios a través de un acto administrativo, para destacar el desempeño de los servidores en relación al servicio prestado al ciudadano.</t>
  </si>
  <si>
    <t xml:space="preserve">Estrategia de incentivos no monetarios implementada. </t>
  </si>
  <si>
    <t xml:space="preserve">Documento que soporte  el  sistema de incentivos implementado </t>
  </si>
  <si>
    <t>Elaborar e implementar un plan de entrenamiento en las labores de Servicio al Ciudadano, que permita a los servidores públicos que desempeñan este rol prestar una atención efectiva al ciudadano, haciendo uso adecuado de los sistemas, formatos, plataformas y procedimientos dispuestos por la entidad.</t>
  </si>
  <si>
    <t>Elaborar e implementar un plan de entrenamiento en las labores de Servicio al Ciudadano</t>
  </si>
  <si>
    <t>Plan de entrenamiento elaborado e implementado</t>
  </si>
  <si>
    <t>Plan de entrenamiento</t>
  </si>
  <si>
    <t>Crear e implementar una herramienta que permita medir el nivel de satisfacción de usuario frete al servicio prestado (diferentes a la evaluación de desempeño).</t>
  </si>
  <si>
    <t>Elaborar una  herramienta que permita medir el desempeño de los servidores públicos que atienden ciudadanos a través de  diferentes canales.</t>
  </si>
  <si>
    <t>Heramienta implementada</t>
  </si>
  <si>
    <t>Seguimientos realizados</t>
  </si>
  <si>
    <t>Socializar el Reglamento Interno para las Peticiones Quejas y Reglamos PQR que contenga: Objetivo. alcance, marco,  legal,   términos de respuesta, presentación y radicación de peticiones, canales de atención, mecanismos de seguimiento y evauación  etc. Departamental</t>
  </si>
  <si>
    <t xml:space="preserve">Socializar el Reglamento Interno para las Peticiones Quejas y Reglamos PQR, a los funcionarios y contratistas de las 17 Secretarias de la Administración Departamental </t>
  </si>
  <si>
    <t>Reglamento interno para las Peticiones Quejas y Reglamos PQR   socializado</t>
  </si>
  <si>
    <t xml:space="preserve">Documentos y registros que evidencian la socializacion </t>
  </si>
  <si>
    <t>Capacitar los funcionarios  y/o contratistas de las 17  secretarías de despacho en el funcionamiento del  sistema de registro de PQRSD, asi como en habilidades de atencion el ciudadano,  con el fin de lograr  la  cualificacion del recurso humano en el sistema de información para el registro ordenado y la gestión de PQRSD y en atencion al ciudadano</t>
  </si>
  <si>
    <t>Capacitar los funcionarios  y/o contratistas de las 17  secretarías de despacho en el funcionamiento del  sistema de registro de PQRSD, asi como en habilidades de atencion el ciudadano, con el fin de lograr  la  cualificacion del recurso humano en el sistema de información para el registro ordenado y la gestión de PQRSD y en atencion al ciudadano</t>
  </si>
  <si>
    <t xml:space="preserve">Secretarias Sectoriales con funcionarios y contratistas  capacitados </t>
  </si>
  <si>
    <t>Actas, listado de asistencia</t>
  </si>
  <si>
    <t>Ordenanza ajustada</t>
  </si>
  <si>
    <t xml:space="preserve"> Documento  de Ordenanza ajustada</t>
  </si>
  <si>
    <t xml:space="preserve">Realizar seguimiento y evaluación  a la implementación del  Plan de Acción del Sistema Departamental de Servicio a  la Ciudadanía  SDSC,    con el fin de desarrollar  las actividades de manera planificada  que permitan generar impactos positivos en la  ciudadanía </t>
  </si>
  <si>
    <t xml:space="preserve">Realizar seguimiento y evaluación   trimestral a la implementación del  Plan de Acción del Sistema Departamental de Servicio a  la Ciudadanía  SDSC,    con el fin de desarrollar  las actividades de manera planificada  que permitan generar impactos positivos en la  ciudadanía </t>
  </si>
  <si>
    <t xml:space="preserve">Plan de Acción  con procesos de seguimiento y evaluación realizados </t>
  </si>
  <si>
    <t xml:space="preserve">Documento que acrediten los procesos de seguimiento y evaluación </t>
  </si>
  <si>
    <t>Secretaría Administrativa - Comisión Intersectorial  de Servicio a la  Ciudadanía - Secretarías Sectoriales</t>
  </si>
  <si>
    <t>Implementar la  Comisión Intersectorial de Servicio a la Ciudadanía, como instancia encargada de la coordinación y orientación de las políticas y actividades del Sistema Departamental del Servicio a la Ciudadanía.</t>
  </si>
  <si>
    <t>Implementar la  Comisión Intersectorial de Servicio a la Ciudadanía a través  de la realización  de dos reuniones  anuales, con el propósito de coordinar  y orientar   las políticas y actividades del Sistema Departamental del Servicio a la Ciudadanía.</t>
  </si>
  <si>
    <t>Reuniones  de la Comisión  Intersctorial del Servicio a la Ciudadanía realizadas</t>
  </si>
  <si>
    <t>Actas de reunión y listados de asistencia</t>
  </si>
  <si>
    <t>Secretaría Administrativa</t>
  </si>
  <si>
    <t>Actualizar el micrositio web de la Secretaría de Turismo, indusria y comercio, incluyendo la oferta de servicios, eventos, cronograma y enlaces; en articulacion con las redes sociales, con el propósito de brindar informacion actualizada, pertinente y oprtuna a los ciudadanos y personas juridicas en el Sector turismo, industria y comercio</t>
  </si>
  <si>
    <t>Secretaría de Turismo, Industria y comercio</t>
  </si>
  <si>
    <t>Implementar la " Ruta de Servicios para la Atencion del Sector Turistico y Emprendedor ", con el propósito de brindar información pertinente y oportuna en cuanto a servicios a los ciudadanos y personas juridicas en el Sector turismo, industria y comercio</t>
  </si>
  <si>
    <t>Implementar  " La  Ruta de Servicios para la Atencion del Sector Turistico y Emprendedor ", con el propósito de brindar información pertinente y oportuna en cuanto a servicios a los ciudadanos y personas juridicas en el Sector turismo, industria y comercio</t>
  </si>
  <si>
    <t>Ruta de atencion implementada y publicada</t>
  </si>
  <si>
    <t>Documento Ruta de atencion elaborado y publicado</t>
  </si>
  <si>
    <t xml:space="preserve">Dar a conocer la oferta de servicios de salud a traves del diseño de una ruta de atencion </t>
  </si>
  <si>
    <t>Diseñar una ruta de atencion con la oferta de servicios de salud para los dferentes puntos de atencion al ciudadano</t>
  </si>
  <si>
    <t>Documento Ruta de atencion diseñado</t>
  </si>
  <si>
    <t>Documento diseñado y socializado</t>
  </si>
  <si>
    <t>Secretaría de Salud</t>
  </si>
  <si>
    <t xml:space="preserve">BEINES Y/O SERVICIOS </t>
  </si>
  <si>
    <t>Realizar socialización  de: Ruta de atención a Victimas de Trata de personas - Ruta de protección a Lideres Sociales, Defensores de DDHH y Funcionarios Publicos - Ruta para la Prevención del Reclutamiento Forzados para NNA</t>
  </si>
  <si>
    <t xml:space="preserve">Realizar socialización  a 500 personas cada año de:  Ruta de atención a Victimas de Trata de personas - Ruta de protección a Lideres Sociales, Defensores de DDHH y Funcionarios Publicos - Ruta para la Prevención del Reclutamiento Forzados para NNA, con el proposito de generar conocimiento </t>
  </si>
  <si>
    <t>Porcentaje de personas con procesos de socialización realizados</t>
  </si>
  <si>
    <t xml:space="preserve"> Registro de atencion.</t>
  </si>
  <si>
    <t>Secretaría del Interior</t>
  </si>
  <si>
    <t>Articulacion interinstitucional para el mejoramiento de los canales de Servicio a la ciudadania</t>
  </si>
  <si>
    <t xml:space="preserve">Realizar visitas de asistencia tecnica con el fin de  identificar escenarios de riesgo a las comunidades,  aumentar cobertura de atención del Sistema Departamental de Gestión del Riesgo de Desastres del Departamento del Quindío,  a través del fortalecimiento  de los procesos de conocimiento, reducción del riesgo y manejo de desastres,   contribuiyendo de esta forma  a la seguridad, bienestar y calidad de vida de las personas. </t>
  </si>
  <si>
    <t>Realizar 30  visitas de asistencia tecnica con el fin de  identificar escenarios de riesgo a las comunidades,  aumentar cobertura de atención del Sistema Departamental de Gestión del Riesgo de Desastres del Departamento del Quindío,  a través del fortalecimiento  de los procesos de conocimiento, reducción del riesgo y manejo de desastres,   contribuiyendo de esta forma  a la seguridad, bienestar y calidad de vida de las personas</t>
  </si>
  <si>
    <t>Numero de visitas realizadas</t>
  </si>
  <si>
    <t>Informes de visita</t>
  </si>
  <si>
    <t>Elaborar y publicar  el  cronograma  de promoción de la  participación ciudadana en la Administración Departamental , con el fin de consolidar y poner a disposición del ciudadano; la oferta de participación ciudadana que ofertan  desde las diferentes Secretarías de la administración Departamental</t>
  </si>
  <si>
    <t xml:space="preserve">Cronograma  elaborado y publicado </t>
  </si>
  <si>
    <t>Documento de cronograma</t>
  </si>
  <si>
    <t>x</t>
  </si>
  <si>
    <t xml:space="preserve">Analizar y públicar  los resultados obtenidos en la implementación del Plan de  Participación Ciudadana de la Administración Departamental </t>
  </si>
  <si>
    <t>Publicar  cuatrimestralemente    los resultados obtenidos en la implementación del Plan de  Participación Ciudadana</t>
  </si>
  <si>
    <t>No. de análisis y públicaciones realizadas</t>
  </si>
  <si>
    <t xml:space="preserve">Documentos  de analisis- Constancias de Públicación </t>
  </si>
  <si>
    <t xml:space="preserve">Acompañar  a las personas con discapacidad auditiva a traves del apoyo en diferentes eventos y/o actividades de la administracion departamental, mediante el servicio de interprete en lengua de señas. </t>
  </si>
  <si>
    <t xml:space="preserve">Acompañar los eventos y/o actividades por año de la administracion departamental, con el uso del servicio de interprete en lengua de señas. </t>
  </si>
  <si>
    <t xml:space="preserve">Nº de actividades desarrolladas </t>
  </si>
  <si>
    <t>Actas de supervision e informes del interprete</t>
  </si>
  <si>
    <t>Secretaría de Familia</t>
  </si>
  <si>
    <t>Recibir y dar respuesta a la población que se comunica en lenguas nativas a través de un enlace adscrito a la dirección de poblaciones responsable de realizar los acercamiento y los procesos con las diferentes comunidades indígenas en conjunto con el referente de cada comunidad</t>
  </si>
  <si>
    <t xml:space="preserve">Establecer un procedimiento  para recibir y dar respuesta a la población que se comunica en lenguas nativas. </t>
  </si>
  <si>
    <t xml:space="preserve">Procedimiento implementado, revisado y/o ajustado
</t>
  </si>
  <si>
    <t>Procedimiento revisado y/o ajustado
Actas de reunion y/o listados de asistencia</t>
  </si>
  <si>
    <t>Garantizar la atención a la población LGBTI y a la población sexualmente diversa.</t>
  </si>
  <si>
    <t>Establecer un procedimiento para recibir y dar respuesta a la población LGBTI- población sexualmente diversa.</t>
  </si>
  <si>
    <t xml:space="preserve">Garantizar la atención integral  dirigida a los niños, niñas y adolescentes </t>
  </si>
  <si>
    <t xml:space="preserve">Establecer un procedimiento que garantice la atención integral  a los niños, niñas y adolescentes </t>
  </si>
  <si>
    <t>Procedimiento implementado, revisado y/o ajustado</t>
  </si>
  <si>
    <t>Garantizar  la  atención dirigida a personas en condicion de discapacidad .</t>
  </si>
  <si>
    <t>Establecer un procedimiento de atención dirigida a personas en condicion de discapacidad</t>
  </si>
  <si>
    <t xml:space="preserve">Garantizar  la atención dirigida al adulto mayor </t>
  </si>
  <si>
    <t xml:space="preserve">Establecer un procedimiento de atención dirigida al adulto mayor </t>
  </si>
  <si>
    <t xml:space="preserve">Fortalecimiento de La Capacidad a la Ciudadanía </t>
  </si>
  <si>
    <t>Mejorar la calidad de la respuesta de las solicitudes presentadas ante la Secretaria de Educación Departamental mediante el l Sistema de Atencion al ciudadano</t>
  </si>
  <si>
    <t xml:space="preserve">Medir la tasa de satisfaccion del usuario con la calidad de la respuesta al ciudadano dada por el SAC, a traves de encuestas realizadas en la modalidad de presencialidad  </t>
  </si>
  <si>
    <t>Apoyar  el sector artistico y cultural del departamento, incrementando la tasa de participación y formación en actividades artistico-culturales</t>
  </si>
  <si>
    <t>Brindar apoyo a 1800 producciones artisticas y culturales</t>
  </si>
  <si>
    <t>Nº de producciones artisticas y culturales apoyadas</t>
  </si>
  <si>
    <t>Proyectos, formación, eventos culturales</t>
  </si>
  <si>
    <t>Secretaría de Cultura</t>
  </si>
  <si>
    <t>Brindar capacitacion  para  fortalecer la participacion ciudadana en procesos artisticos</t>
  </si>
  <si>
    <t>Capacitar a  18785 personas con educacion informal en areas artisticas y culturales</t>
  </si>
  <si>
    <t>Nº de personas capacitadas</t>
  </si>
  <si>
    <t>Certificados de asistencia</t>
  </si>
  <si>
    <t>Promover la lectura a traves de la Red departamental de Bibliotecas  para  aumentar la tasa de lectura</t>
  </si>
  <si>
    <t>Mejorar el numero de usuarios atendidos en las bibliotecas de la Red departamental en la atencion a los ciudadanos</t>
  </si>
  <si>
    <t xml:space="preserve">Nº de usuarios atendidos
</t>
  </si>
  <si>
    <t>Registros de asistencia de usuarios atendidos</t>
  </si>
  <si>
    <t>Código</t>
  </si>
  <si>
    <t>Versión</t>
  </si>
  <si>
    <t>Fecha</t>
  </si>
  <si>
    <t>Página</t>
  </si>
  <si>
    <t>1 de 1</t>
  </si>
  <si>
    <t>FORMATO</t>
  </si>
  <si>
    <t>SEGUIMIENTO AL PLAN DE ACCION DEL SISTEMA DEPARTAMETAL DE SERVICIO A LA CIUDADANIA SDSC 2020 - 2023</t>
  </si>
  <si>
    <t>F-SAD-127</t>
  </si>
  <si>
    <t xml:space="preserve">Realizar Ferias de Atención al Ciudadano, estrategia que permitirá acercar las entidades de orden Nacional, Departamental y Municipal a los ciudadanos y facilitar el acceso a la información. </t>
  </si>
  <si>
    <t xml:space="preserve">Realizar una (1) Feria de Atención al Ciudadano anual con el fin acercar las entidades de orden Nacional, Departamental y Municipal a los ciudadanos y facilitar el acceso a la información. </t>
  </si>
  <si>
    <t>Realizar ajuste  a la  ORDENANZA NÚMERO 003 “POR LA CUAL SE CREA EL SISTEMA DEPARTAMENTAL DE SERVICIO A LA CIUDADANÍA - SDSC Y SE ESTABLECEN LOS LINEAMIENTOS GENERALES PARA SU IMPLEMENTACIÓN", con  los últimos lineamientos normativos,   con el propósito  de  incrementar la confianza en el estado y mejorar la relación cotidiana entre la ciudadanía y la Administración.</t>
  </si>
  <si>
    <t>Realizar ajuste a la  ORDENANZA NÚMERO 003 “POR LA CUAL SE CREA EL SISTEMA DEPARTAMENTAL DE SERVICIO A LA CIUDADANÍA - SDSC Y SE ESTABLECEN LOS LINEAMIENTOS GENERALES PARA SU IMPLEMENTACIÓN", con el propósito  de  incrementar la confianza en el estado y mejorar la relación cotidiana entre la ciudadanía y la Administración.</t>
  </si>
  <si>
    <t>Para realizar el servicio de asesoría para el fortalecimiento de la asociatividad, se atendieron 23 Asociaciones del sector rural, a las cuales se les brindó asesoría y asistencia en diversos temas técnicos, comerciales y organizacionales orientados a fortalecer la base social, la generación de productos, el cumplimiento sanitario, la formalización comercial y el apoyo a temas sanitarios de los productos terminados.</t>
  </si>
  <si>
    <t xml:space="preserve"> Las asociaciones fortalecidas corresponden a:</t>
  </si>
  <si>
    <r>
      <t>1.</t>
    </r>
    <r>
      <rPr>
        <sz val="7"/>
        <color rgb="FF000000"/>
        <rFont val="Times New Roman"/>
        <family val="1"/>
      </rPr>
      <t xml:space="preserve">       </t>
    </r>
    <r>
      <rPr>
        <sz val="12"/>
        <color rgb="FF000000"/>
        <rFont val="Arial Narrow"/>
        <family val="2"/>
      </rPr>
      <t>Asociación de desplazados de circasia- ASODECIR</t>
    </r>
  </si>
  <si>
    <r>
      <t>2.</t>
    </r>
    <r>
      <rPr>
        <sz val="7"/>
        <color rgb="FF000000"/>
        <rFont val="Times New Roman"/>
        <family val="1"/>
      </rPr>
      <t xml:space="preserve">       </t>
    </r>
    <r>
      <rPr>
        <sz val="12"/>
        <color rgb="FF000000"/>
        <rFont val="Arial Narrow"/>
        <family val="2"/>
      </rPr>
      <t xml:space="preserve">Asociación de productores de alimentos frutos de Córdoba Quindío </t>
    </r>
  </si>
  <si>
    <r>
      <t>3.</t>
    </r>
    <r>
      <rPr>
        <sz val="7"/>
        <color rgb="FF000000"/>
        <rFont val="Times New Roman"/>
        <family val="1"/>
      </rPr>
      <t xml:space="preserve">       </t>
    </r>
    <r>
      <rPr>
        <sz val="12"/>
        <color rgb="FF000000"/>
        <rFont val="Arial Narrow"/>
        <family val="2"/>
      </rPr>
      <t>Asociación herencia cafetera del Quindío- ASOHERCA</t>
    </r>
  </si>
  <si>
    <r>
      <t>4.</t>
    </r>
    <r>
      <rPr>
        <sz val="7"/>
        <color rgb="FF000000"/>
        <rFont val="Times New Roman"/>
        <family val="1"/>
      </rPr>
      <t xml:space="preserve">       </t>
    </r>
    <r>
      <rPr>
        <sz val="12"/>
        <color rgb="FF000000"/>
        <rFont val="Arial Narrow"/>
        <family val="2"/>
      </rPr>
      <t>Fundación centro agroempresarial del sur del Quindío-FUCAEMSUQUI</t>
    </r>
  </si>
  <si>
    <r>
      <t>5.</t>
    </r>
    <r>
      <rPr>
        <sz val="7"/>
        <color rgb="FF000000"/>
        <rFont val="Times New Roman"/>
        <family val="1"/>
      </rPr>
      <t xml:space="preserve">       </t>
    </r>
    <r>
      <rPr>
        <sz val="12"/>
        <color rgb="FF000000"/>
        <rFont val="Arial Narrow"/>
        <family val="2"/>
      </rPr>
      <t xml:space="preserve">Asociación Agropecuaria de pijao- ASOAGROPIJAO </t>
    </r>
  </si>
  <si>
    <r>
      <t>6.</t>
    </r>
    <r>
      <rPr>
        <sz val="7"/>
        <color rgb="FF000000"/>
        <rFont val="Times New Roman"/>
        <family val="1"/>
      </rPr>
      <t xml:space="preserve">       </t>
    </r>
    <r>
      <rPr>
        <sz val="12"/>
        <color rgb="FF000000"/>
        <rFont val="Arial Narrow"/>
        <family val="2"/>
      </rPr>
      <t xml:space="preserve">Asociación de mercado campesino de circasia -AMERCACIR </t>
    </r>
  </si>
  <si>
    <r>
      <t>7.</t>
    </r>
    <r>
      <rPr>
        <sz val="7"/>
        <color rgb="FF000000"/>
        <rFont val="Times New Roman"/>
        <family val="1"/>
      </rPr>
      <t xml:space="preserve">       </t>
    </r>
    <r>
      <rPr>
        <sz val="12"/>
        <color rgb="FF000000"/>
        <rFont val="Arial Narrow"/>
        <family val="2"/>
      </rPr>
      <t xml:space="preserve">Fundación social JIAMPI </t>
    </r>
  </si>
  <si>
    <r>
      <t>8.</t>
    </r>
    <r>
      <rPr>
        <sz val="7"/>
        <color rgb="FF000000"/>
        <rFont val="Times New Roman"/>
        <family val="1"/>
      </rPr>
      <t xml:space="preserve">       </t>
    </r>
    <r>
      <rPr>
        <sz val="12"/>
        <color rgb="FF000000"/>
        <rFont val="Arial Narrow"/>
        <family val="2"/>
      </rPr>
      <t xml:space="preserve">Asociación de desplazados de Génova Quindío- ASDEGEQUIN </t>
    </r>
  </si>
  <si>
    <r>
      <t>9.</t>
    </r>
    <r>
      <rPr>
        <sz val="7"/>
        <color rgb="FF000000"/>
        <rFont val="Times New Roman"/>
        <family val="1"/>
      </rPr>
      <t xml:space="preserve">       </t>
    </r>
    <r>
      <rPr>
        <sz val="12"/>
        <color rgb="FF000000"/>
        <rFont val="Arial Narrow"/>
        <family val="2"/>
      </rPr>
      <t xml:space="preserve">Asociación Quimbaya Quindío Agropecuaria-QUIMQUINAGRO </t>
    </r>
  </si>
  <si>
    <r>
      <t>10.</t>
    </r>
    <r>
      <rPr>
        <sz val="7"/>
        <color rgb="FF000000"/>
        <rFont val="Times New Roman"/>
        <family val="1"/>
      </rPr>
      <t xml:space="preserve">   </t>
    </r>
    <r>
      <rPr>
        <sz val="12"/>
        <color rgb="FF000000"/>
        <rFont val="Arial Narrow"/>
        <family val="2"/>
      </rPr>
      <t>Asociación de cafés especiales TUMBAGO</t>
    </r>
  </si>
  <si>
    <r>
      <t>11.</t>
    </r>
    <r>
      <rPr>
        <sz val="7"/>
        <color rgb="FF000000"/>
        <rFont val="Times New Roman"/>
        <family val="1"/>
      </rPr>
      <t xml:space="preserve">   </t>
    </r>
    <r>
      <rPr>
        <sz val="12"/>
        <color rgb="FF000000"/>
        <rFont val="Arial Narrow"/>
        <family val="2"/>
      </rPr>
      <t>Asociación paisaje mujer y café “PIJAO”</t>
    </r>
  </si>
  <si>
    <r>
      <t>12.</t>
    </r>
    <r>
      <rPr>
        <sz val="7"/>
        <color rgb="FF000000"/>
        <rFont val="Times New Roman"/>
        <family val="1"/>
      </rPr>
      <t xml:space="preserve">   </t>
    </r>
    <r>
      <rPr>
        <sz val="12"/>
        <color rgb="FF000000"/>
        <rFont val="Arial Narrow"/>
        <family val="2"/>
      </rPr>
      <t xml:space="preserve">Asociación de mujeres cafeteras de Buena Vista  </t>
    </r>
  </si>
  <si>
    <r>
      <t>13.</t>
    </r>
    <r>
      <rPr>
        <sz val="7"/>
        <color rgb="FF000000"/>
        <rFont val="Times New Roman"/>
        <family val="1"/>
      </rPr>
      <t xml:space="preserve">   </t>
    </r>
    <r>
      <rPr>
        <sz val="12"/>
        <color rgb="FF000000"/>
        <rFont val="Arial Narrow"/>
        <family val="2"/>
      </rPr>
      <t xml:space="preserve">ASOPROAGRO </t>
    </r>
  </si>
  <si>
    <r>
      <t>14.</t>
    </r>
    <r>
      <rPr>
        <sz val="7"/>
        <color rgb="FF000000"/>
        <rFont val="Times New Roman"/>
        <family val="1"/>
      </rPr>
      <t xml:space="preserve">   </t>
    </r>
    <r>
      <rPr>
        <sz val="12"/>
        <color rgb="FF000000"/>
        <rFont val="Arial Narrow"/>
        <family val="2"/>
      </rPr>
      <t xml:space="preserve">ASOCAMPO </t>
    </r>
  </si>
  <si>
    <r>
      <t>15.</t>
    </r>
    <r>
      <rPr>
        <sz val="7"/>
        <color rgb="FF000000"/>
        <rFont val="Times New Roman"/>
        <family val="1"/>
      </rPr>
      <t xml:space="preserve">   </t>
    </r>
    <r>
      <rPr>
        <sz val="12"/>
        <color rgb="FF000000"/>
        <rFont val="Arial Narrow"/>
        <family val="2"/>
      </rPr>
      <t xml:space="preserve">Asociación de productores de caña y procesadores de panela de Córdoba </t>
    </r>
  </si>
  <si>
    <r>
      <t>16.</t>
    </r>
    <r>
      <rPr>
        <sz val="7"/>
        <color rgb="FF000000"/>
        <rFont val="Times New Roman"/>
        <family val="1"/>
      </rPr>
      <t xml:space="preserve">   </t>
    </r>
    <r>
      <rPr>
        <sz val="12"/>
        <color rgb="FF000000"/>
        <rFont val="Arial Narrow"/>
        <family val="2"/>
      </rPr>
      <t>ASOCAPAPI</t>
    </r>
  </si>
  <si>
    <r>
      <t>17.</t>
    </r>
    <r>
      <rPr>
        <sz val="7"/>
        <color rgb="FF000000"/>
        <rFont val="Times New Roman"/>
        <family val="1"/>
      </rPr>
      <t xml:space="preserve">   </t>
    </r>
    <r>
      <rPr>
        <sz val="12"/>
        <color rgb="FF000000"/>
        <rFont val="Arial Narrow"/>
        <family val="2"/>
      </rPr>
      <t>Asociación de productores agrícolas de circasia -ASOPRACIR</t>
    </r>
  </si>
  <si>
    <r>
      <t>18.</t>
    </r>
    <r>
      <rPr>
        <sz val="7"/>
        <color rgb="FF000000"/>
        <rFont val="Times New Roman"/>
        <family val="1"/>
      </rPr>
      <t xml:space="preserve">   </t>
    </r>
    <r>
      <rPr>
        <sz val="12"/>
        <color rgb="FF000000"/>
        <rFont val="Arial Narrow"/>
        <family val="2"/>
      </rPr>
      <t xml:space="preserve">Asociación PORCIGENOVA </t>
    </r>
  </si>
  <si>
    <r>
      <t>19.</t>
    </r>
    <r>
      <rPr>
        <sz val="7"/>
        <color rgb="FF000000"/>
        <rFont val="Times New Roman"/>
        <family val="1"/>
      </rPr>
      <t xml:space="preserve">   </t>
    </r>
    <r>
      <rPr>
        <sz val="12"/>
        <color rgb="FF000000"/>
        <rFont val="Arial Narrow"/>
        <family val="2"/>
      </rPr>
      <t xml:space="preserve">Asociación ASOPODERMQ </t>
    </r>
  </si>
  <si>
    <r>
      <t>20.</t>
    </r>
    <r>
      <rPr>
        <sz val="7"/>
        <color rgb="FF000000"/>
        <rFont val="Times New Roman"/>
        <family val="1"/>
      </rPr>
      <t xml:space="preserve">   </t>
    </r>
    <r>
      <rPr>
        <sz val="12"/>
        <color rgb="FF000000"/>
        <rFont val="Arial Narrow"/>
        <family val="2"/>
      </rPr>
      <t xml:space="preserve">Asociación de productores agropecuarios de Génova Quindío -APRAGEM </t>
    </r>
  </si>
  <si>
    <r>
      <t>21.</t>
    </r>
    <r>
      <rPr>
        <sz val="7"/>
        <color rgb="FF000000"/>
        <rFont val="Times New Roman"/>
        <family val="1"/>
      </rPr>
      <t xml:space="preserve">   </t>
    </r>
    <r>
      <rPr>
        <sz val="12"/>
        <color rgb="FF000000"/>
        <rFont val="Arial Narrow"/>
        <family val="2"/>
      </rPr>
      <t>Asociación de queseros del Quindío QQ</t>
    </r>
  </si>
  <si>
    <r>
      <t>22.</t>
    </r>
    <r>
      <rPr>
        <sz val="7"/>
        <color rgb="FF000000"/>
        <rFont val="Times New Roman"/>
        <family val="1"/>
      </rPr>
      <t xml:space="preserve">   </t>
    </r>
    <r>
      <rPr>
        <sz val="12"/>
        <color rgb="FF000000"/>
        <rFont val="Arial Narrow"/>
        <family val="2"/>
      </rPr>
      <t>Asociación mujeres cafeteras de Barcelona, MUCABAT</t>
    </r>
  </si>
  <si>
    <r>
      <t>23.</t>
    </r>
    <r>
      <rPr>
        <sz val="7"/>
        <color rgb="FF000000"/>
        <rFont val="Times New Roman"/>
        <family val="1"/>
      </rPr>
      <t xml:space="preserve">   </t>
    </r>
    <r>
      <rPr>
        <sz val="12"/>
        <color rgb="FF000000"/>
        <rFont val="Arial Narrow"/>
        <family val="2"/>
      </rPr>
      <t xml:space="preserve">Asociación de relevo generacional, ASORGEC </t>
    </r>
  </si>
  <si>
    <t>Se da cumplimiento a la meta mediante la implementación del Manual de Trámites y Servicios de la Secretaría de Salud Departamental</t>
  </si>
  <si>
    <t xml:space="preserve">https://view.officeapps.live.com/op/view.aspx?src=https%3A%2F%2Fquindio.gov.co%2Fmedios%2FESTRATEGIA_DE_PARTICIPACI%25C3%2593N_2023_v1_1.xlsx&amp;wdOrigin=BROWSELINK 
Se hace la claridad que dicha actividad hace parte de la meta Servicios como apoyo a estrategías de participación del proyecto 2020003630071, por lo que el presupuesto ejecutato se obtiene del contrato de prestación de servicios 2358 </t>
  </si>
  <si>
    <t>Tasa de satisfaccion con la calidad de la respuesta de fondo</t>
  </si>
  <si>
    <t>ENCUESTAS REALIZADAS</t>
  </si>
  <si>
    <t>SECRETARIA DE EDUCACION DEPARTAMENTAL</t>
  </si>
  <si>
    <t>La SED cuenta con dos funcionarios de planta encargados de liedrara y acomañar el proceso de atencion al ciudadano. 1 profesional universitario y 1 tecnico operatico pagos con SGP</t>
  </si>
  <si>
    <t>JAIRO ANDRES SILVA SERNA</t>
  </si>
  <si>
    <t>EDNA LILIANA INSUASTY PUERTO</t>
  </si>
  <si>
    <t>Director Adminstrativo con funciones de Secretario de Educacion</t>
  </si>
  <si>
    <t>Control Interno SED</t>
  </si>
  <si>
    <t>Desde el proyecto TU Y YO JUNTOS EN LA INCLUSION con código BPIN 2020003630035, se viene prestando el servicio de interprete de lenguas de señas colombianas a través de la modalidad de contrato por prestación de Servicios No. 0597 de 2023, para los diferentes eventos, actividades y/o poblaciones que lo requieran, la cual se encuentra establecida en la actividad de seguimiento e implementacion de la politica publica de discapacidad (Capacidad sin limites ) del departamento del Quindio.Por lo anterior, se identifica que el valor ejecutado corresponde al desarrollo del presente contrato de prestación de servicios, que a la fecha del reporte actual del plan de acción era de $6.400.000</t>
  </si>
  <si>
    <t xml:space="preserve">Desde la Dirección de Poblaciones se cuenta con el Profesional Universitario, que desarrolla el rol de enlace con los diferentes cabildos y resguardos indígenas y se han venido realizando las mesas de trabajo con la comunidad necesarias para la actualización del plan de vida del cabildo indígena Miraflores del municipio de Armenia, concertado con la Gobernadora, en el espacio del cabildo ubicado en el barrio Miraflores.  Se realizó concertación con el gobernador y vicegobernador del cabildo indígena Yanaconas de la ciudad de Armenia, para la actualización del Plan de vida. De igual manera se han realizado los acercamientos necesarios para continuar en la implementación y el fortalecimiento de los planes de vida ya construidos y que a traves de la Secretaria de Familia se les ha brindado la asistencia tecnica. 
En cuanto a la ejecucion del presupuesto se estan recibiendo las actas de nombramiento de los Gobernadores de cada cabildo. Al corte de 31 de marzo, se esta a la espera del municipio de Armenia, para asi poder adelantar el proceso de realizacion de los convenios. </t>
  </si>
  <si>
    <t>La Secretaria de Familia, cuenta con la oficina de la Mujer y la Equidad donde se encuentra el lider para la poblacion LGTBI, y a la fecha se han desarrollado las siguientes acciones: Para Implementar  la política  pública de diversidad sexual e identidad de género que conlleve a la implementación de  Estrategias de promoción de la garantía de derechos, se han realizado las siguientes acciones:Se adelanto propuesta de la estrategia "QUINDÍO DIVERSO", para dar cumplimiento a una meta dentro del plan de acción para la vigencia 2023.
- Se realiza el acompañamiento y asesoría jurídica a las personas que allegan a la Oficina de la Jefatura de la Mujer y Equidad por vulneración de derechos, activando la ruta de atención pertinente.
- Se realizó socialización de la ruta de antidiscriminación en diferentes grupos poblacionales OSIGD/LGBTI en el Departamento del Quindío, Instituciones Educativas y entidades públicas.                                                                                                           - Se realizó los respectivos subcomites del consejo consultivo de diversidad sexual e identidad de género del Departamento del Quindío , de acuerdo a la ordenanza 0510 de 2020.</t>
  </si>
  <si>
    <t>La Jefatura de Familia, en el proceso de implementación de la Política Pública de Primera Infancia, Infancia y Adolescencia, ha realizado las siguientes acciones:
1 Comité Departamental e Interinstitucional para la Primera Infancia, Infancia, Adolescencia y Familia.
Así mismo, se solicitó el seguimiento del primer trimestre de la vigencia 2023 de la Política Pública y se realizaron reuniones con las diferentes Secretarías de la Gobernación del Quindío para brindar asistencia técnica en el diligenciamiento y reporte de los indicadores de la Política Pública de Primera Infancia, Infancia y Adolescencia.
También, se han realizado mesas de trabajo en los diferentes municipios del con el propósito de fortalecer las capacidades técnicas de los equipos de trabajo de las Administraciones Municipales, en el proceso de adopción, ajuste, implementación y seguimiento de la Política Pública de Primera Infancia, Infancia y Adolescencia.
De igual manera, se han realizado jornadas de trabajo con el propósito de actualizar la Ruta Integral de Atención de Infancia y Adolescencia del Departamento del Quindío. 
Del mismo modo, Se han llevado a cabo jornadas de prevención y erradicación de la explotación sexual, comercial de niños, niñas y adolescentes (ESCNNA), en los diferentes municipios del Departamento; y talleres de fortalecimiento de los entornos de la infancia y adolescencia.
También, se están adelantando acciones correspondientes con el proceso de Rendición Pública de Cuentas de Niños, Niñas Adolescentes y Jóvenes de la vigencia 2020 – 2023, en cumplimiento de la directiva de la Procuraduría General de la Nación No 004 de 2023.</t>
  </si>
  <si>
    <t xml:space="preserve">Para el primer trimestre del 2023, se ha iniciado el nuevo proceso de contratación para la compra de dispositivos técnicos para personas con discapacidad,    Se han entregado 122 dispositivos adquiridos en 2022.                                                                      La Dirección Administrativa de Adulto Mayor y Discapacidad,  brindó a las personas con discapacidad mediante la implementación de la ESTRATEGIA DE REHABILITACIÓN BASADA EN LA COMUNIDAD RBC y la  atención con servicios integrales  en los 3  municipios del Quindío, Montenegro, Córdoba y Buenavista   con las siguientes acciones:                                                                                                                            Elaboración del plan de acción, socialización de la estrategia y visitas domiciliarias a las personas con discapacidad y sus familias con el fin de identificar necesidades y brindar orientación  de autogestión de su problemática de cada una de las personas con discapacidad y su familia, teniendo en cuenta la oferta institucional pública y privada del orden  municipal y departamental y dejando a la familia un plan de trabajo  de actividades que se deben  realizar cada día con el compromiso de la familia y de la persona con discapacidad..               
VALORACIONES DE APOYOS: Desde la dirección Administrativa de Adulto Mayor y Discapacidad, desde un equipo interdisciplinario, se realizan valoraciones de apoyos a todas las personas con discapacidad que requieren revisión del proceso de interdiccion por cambio de ley, igualmente todas aquellas personas con discapacidad que requieran una adjudicación judicial de apoyos para la toma de decisiones en relación a los actos jurídicos. 
En el periodo 2023 se han realizado 29 valoraciones de apoyo a personas con discapacidad en los municipios de Armenia, Montenegro, Quimbaya, Circasia y La Tebaida.           </t>
  </si>
  <si>
    <t xml:space="preserve">Mediante la implementación de acciones y actividades encaminadas a la atención integral e inclusión de los adultos mayores se ha brindado apoyo a los grupos de adulto mayor organizados y los CBA de los Municipio de Armenia,  La Tebaida, Calarca,  Buenavista, Cordoba y Montenegro en los meses comprendidos de enero, febrero y marzo en la realización de actividades lúdicas, deportivas, culturales y de motivación por la vida (Gimnasia con implementos, Rumba recreativa, Gimnasia cerebral, actividades  lúdicas de estimulación cognitiva y rumba terapia).                                                                                                                                                                                                                                                       Municipios con recursos transferidos con la estampilla Departamental para el bienestar del adulto mayor:   12 municipios del departamento.         
Se realizó un giro de transferencia del recurso por concepto de la estampilla departamental a través de los siguientes actos administrativos: Decretos 195 y 197 del 21 de febrero de 2023 por valor de $934.325.106,43                                                                                                                 </t>
  </si>
  <si>
    <t>EVIDENCIAS</t>
  </si>
  <si>
    <t>Documento informe de Gestión realizado . Constancia de Publicación .</t>
  </si>
  <si>
    <t>Secretaría de Planeación  - Secretaría de Tecnologías de la Información y Comunicaciones</t>
  </si>
  <si>
    <r>
      <t xml:space="preserve">La Secretaria de Planeación es encargada de elaborar el Informe de Gestión conforme la Vigencia Presente, la secretaria de Tecnologías de la Información y Comunicaciones se encarga de divulgar Informe de las principales ejecutorias de la gestión departamental de la vigencia 2022, con el propósito de afianzar la relación Comunidad - Estado y fomentar la Ley de Transparencia dando a conocer el accionar las ejecutorias de la Administración.
</t>
    </r>
    <r>
      <rPr>
        <b/>
        <sz val="9"/>
        <color rgb="FF000000"/>
        <rFont val="Arial"/>
        <family val="2"/>
      </rPr>
      <t>Fecha de Publicación</t>
    </r>
    <r>
      <rPr>
        <sz val="9"/>
        <color rgb="FF000000"/>
        <rFont val="Arial"/>
        <family val="2"/>
      </rPr>
      <t xml:space="preserve">: Enero de 2023
</t>
    </r>
    <r>
      <rPr>
        <b/>
        <sz val="9"/>
        <color rgb="FF000000"/>
        <rFont val="Arial"/>
        <family val="2"/>
      </rPr>
      <t xml:space="preserve">Link:  </t>
    </r>
    <r>
      <rPr>
        <sz val="9"/>
        <color rgb="FF000000"/>
        <rFont val="Arial"/>
        <family val="2"/>
      </rPr>
      <t>https://quindio.gov.co/rendicion-publica-cuentas/vigencia-2022</t>
    </r>
  </si>
  <si>
    <t>Secretaría Administrativa  - Secretaría de Tecnologías de la Información y Comunicaciones</t>
  </si>
  <si>
    <r>
      <t xml:space="preserve">La secretaria Administrativa es la encargada de destinar dinero del presupuesto por funcionamiento para esta actividad, de igual manera es prioridad de esta secretaria Actualizar  la Carta de Trato Digno al Ciudadano, atendiendo los derechos constitucionales y lo establecido en el numeral 5 del artículo 7° del Código de Procedimiento Administrativo y de lo Contencioso Administrativo (Ley 1437 de 2011), en la cual se especifican los derechos de los ciudadanos y los diferentes canales de atención disponibles para la prestación del servicio. La secretaria de Tecnologías de la Información y las Comunicaciones es encargada de publicar en el sitio web de la página de la gobernación del Quindío el documento.
La evidencia de publicacion se encuentra en el siguiente link:
</t>
    </r>
    <r>
      <rPr>
        <b/>
        <sz val="9"/>
        <color rgb="FF000000"/>
        <rFont val="Arial"/>
        <family val="2"/>
      </rPr>
      <t xml:space="preserve">Link: </t>
    </r>
    <r>
      <rPr>
        <sz val="9"/>
        <color rgb="FF000000"/>
        <rFont val="Arial"/>
        <family val="2"/>
      </rPr>
      <t>https://quindio.gov.co/atencion-a-la-ciudadania/carta-del-trato-digno</t>
    </r>
  </si>
  <si>
    <t xml:space="preserve">La secretaria TIC apoyo en:
-Instalacion puntos de red CRUE
Prueba de RED cableado de datos sala de crisis
</t>
  </si>
  <si>
    <t>Módulos diseñados, señalizados y adecuados.</t>
  </si>
  <si>
    <t>Registro Fotográficos de los módulos diseñados, señalizados y adecuados.</t>
  </si>
  <si>
    <t xml:space="preserve">La Secretaria TIC apoyó en:
-Apoyo en instalacion de punto de red Archivo CAD
Prueba ancho de banda carga Archivo 2
</t>
  </si>
  <si>
    <t>Uso Intensivo de Tecnologías de la Información y Comunicación TIC</t>
  </si>
  <si>
    <t>Implementar una herramienta de Chat en Línea que permita dar respuesta oportuna.</t>
  </si>
  <si>
    <t>Contar con el personal idóneo y la herramienta establecida en el sistema de chat</t>
  </si>
  <si>
    <t>Para la implementación del Chat Virtual es necesario contar con el personal las 24 horas atendiendo y respondiendo las solicitudes, para poder realizar el software en tiempo real. Por lo tanto a corte de 30 de junio no se ha realizado ningun proceso en esta actividad.
Se cuenta con un canal de atencion y consulta a la ciudadania</t>
  </si>
  <si>
    <t>NA</t>
  </si>
  <si>
    <t xml:space="preserve">Se registró un avance del 100% del documento MODELO DE SEGURIDAD (MSPI ), el cual está alineado con el marco de referencia de arquitectura TI, el Modelo Integrado de Planeación y Gestión MIPG, la guía para la administración del riesgo y el diseño de controles a entidades publica, para los cuales se realizan los siguientes controles:
1. Plan de seguridad y privacidad de la información.
2. Plan de sensibilización de seguridad de la información.
3. Plan de tratamiento de riesgos.
4. Políticas de seguridad de Privacidad de la Información y Política de Datos Personales.
5. Carpeta Ciudadana Digital
</t>
  </si>
  <si>
    <t xml:space="preserve">Cuantificar el número y tipo de trámites realizados a través de la página web,  para determinar la demanda de los mismos por parte de la ciudadanía  </t>
  </si>
  <si>
    <t xml:space="preserve">Cuantificar el número y tipo de trámites realizados a través de la página web, realizados por los usuarios registrados. para determinar  la demanda de los mismos por parte de la ciudadanía  </t>
  </si>
  <si>
    <t xml:space="preserve">N.º de usuarios registrados
N.º de tramites realizados
</t>
  </si>
  <si>
    <t>Documentos que acrediten el numero y tipo de tramites demandados a través de la página web</t>
  </si>
  <si>
    <r>
      <rPr>
        <b/>
        <sz val="11"/>
        <color theme="1"/>
        <rFont val="Calibri"/>
        <family val="2"/>
        <scheme val="minor"/>
      </rPr>
      <t>La evidencia se encuentra en el sigueinte link:</t>
    </r>
    <r>
      <rPr>
        <sz val="11"/>
        <color theme="1"/>
        <rFont val="Calibri"/>
        <family val="2"/>
        <scheme val="minor"/>
      </rPr>
      <t xml:space="preserve">
https://docs.google.com/spreadsheets/d/1BJ3ao7QgC__hi56PYJWkx3wyFByfitQj/edit#gid=2059121853
https://docs.google.com/spreadsheets/d/1BJ3ao7QgC__hi56PYJWkx3wyFByfitQj/edit#gid=2059121853</t>
    </r>
  </si>
  <si>
    <t xml:space="preserve">Durante el ultimo cuatrimestre se tiene actualizados los mecanismos de accesibilidad a la información en el portal web https://quindio.gov.co/ para facilitar una mayor inclusión de personas en situación de discapacidad.
</t>
  </si>
  <si>
    <t>Ofrecer puntos de acceso comunitario a las tecnología de la información y las comunicaciones en los diferentes sectores urbanos del departamento del Quindío</t>
  </si>
  <si>
    <t>Brindar servicio de acceso y uso de tecnologías de la información y comunicaciones</t>
  </si>
  <si>
    <t xml:space="preserve">N.º  de Puntos  de acceso comunitario en zonas urbanas funcionando </t>
  </si>
  <si>
    <t xml:space="preserve">Registro de asistencia y fotográfico  de puntos de acceso comunitario en zonas urbanas funcionando </t>
  </si>
  <si>
    <t>Capacitar personas y/o entidades (publicas y privadas) de la comunidad en la modalidad de teletrabajo a través de las TIC</t>
  </si>
  <si>
    <t>Capacitar y/o formar personas a través de programas TIC en diferentes sectores del departamento, con énfasis en inclusión social y generacional</t>
  </si>
  <si>
    <t>Capacitar y/o formar 7.000  personas a través de programas TIC en diferentes sectores del departamento, con énfasis en inclusión social y generacional</t>
  </si>
  <si>
    <t>Personas en tecnologías de la información y las comunicaciones capacitadas</t>
  </si>
  <si>
    <r>
      <rPr>
        <b/>
        <sz val="11"/>
        <color theme="1"/>
        <rFont val="Calibri"/>
        <family val="2"/>
        <scheme val="minor"/>
      </rPr>
      <t>La evidencia se encuentra en el sigueinte link:</t>
    </r>
    <r>
      <rPr>
        <sz val="11"/>
        <color theme="1"/>
        <rFont val="Calibri"/>
        <family val="2"/>
        <scheme val="minor"/>
      </rPr>
      <t xml:space="preserve">
https://drive.google.com/drive/folders/1IZ56j_6lWDnxH-THO75n_qUwxj-9hDrM</t>
    </r>
  </si>
  <si>
    <t xml:space="preserve">Por medio de una encuentra de, utilizado como un mecanismo de evaluación y de atención al ciudadano que se generen automáticamente por medio de una encuesta.
</t>
  </si>
  <si>
    <r>
      <rPr>
        <b/>
        <sz val="11"/>
        <color theme="1"/>
        <rFont val="Calibri"/>
        <family val="2"/>
        <scheme val="minor"/>
      </rPr>
      <t>La evidencia se encuentra en el sigueinte link:</t>
    </r>
    <r>
      <rPr>
        <sz val="11"/>
        <color theme="1"/>
        <rFont val="Calibri"/>
        <family val="2"/>
        <scheme val="minor"/>
      </rPr>
      <t xml:space="preserve">
 https://drive.google.com/drive/folders/17mWzX_5MUGuP44JBkgBjp2vqZ4IO31BR
</t>
    </r>
  </si>
  <si>
    <t xml:space="preserve">Implementar un sistema de información web que permita la atención de los usuarios,  con la información necesaria,  así como gestionar  las diferentes solicitudes que se realicen, referentes a los tramites  y/o OPA que se brinden en el edificio del centro administrativo departamental.                                                                              </t>
  </si>
  <si>
    <t>1,933,936,000</t>
  </si>
  <si>
    <t xml:space="preserve">Sin ejecucion </t>
  </si>
  <si>
    <t>3,500,000,000</t>
  </si>
  <si>
    <t>397,367,952</t>
  </si>
  <si>
    <t>1,800,000,000</t>
  </si>
  <si>
    <t>1,775,510,001</t>
  </si>
  <si>
    <t>para sentencias $ 1.500.000.000  Total $1.500.000.000</t>
  </si>
  <si>
    <t xml:space="preserve">se remiten matrices las cuales contienen los procesos judiciales en los que es parte del Departamento del Quindio como accionado:  Tutelas:  528 Medios de control:   180.  </t>
  </si>
  <si>
    <t>Secretaría de Planeación- Secretaría Privada  - Secretarías Sectoriales</t>
  </si>
  <si>
    <r>
      <t xml:space="preserve">En la vigencia 2019 se realizó la Rendición Pública de Cuentas finalizando dicha vigencia de conformidad con la Ordenanza 010 de 2019 que estipula que el último año de gobierno el proceso de rendición de cuentas se realizá en el último mes. Esta se puede verificar en el empalme correspondiente. https://www.quindio.gov.co/modelo-integrado-de-planeacion/encuesta-de-satisfaccion.
</t>
    </r>
    <r>
      <rPr>
        <b/>
        <sz val="11"/>
        <color theme="1"/>
        <rFont val="Calibri"/>
        <family val="2"/>
        <scheme val="minor"/>
      </rPr>
      <t>Para vigencia 2021</t>
    </r>
    <r>
      <rPr>
        <sz val="11"/>
        <color theme="1"/>
        <rFont val="Calibri"/>
        <family val="2"/>
        <scheme val="minor"/>
      </rPr>
      <t xml:space="preserve">, Gobierno Departamental adelantó el proceso de rendición pública de cuentas a la ciudadanía el 25 DE MAYO DE 2021, dónde realizó una audiencia pública de manera presencial en el municipio de Armenia, en la cual confluyeron actores sociales, institucionales y políticos, y de manera descentralizada con transmisión directa de manera virtual y con cubrimiento del Canal Telecafé al resto de los municipios del departamento del Quindío, alcanzando una amplia participación ciudadana, permitiéndonos evidenciar los mayores logros de la gestión en el marco de nuestro Plan de Desarrollo. En total se contó con un acompañamiento 360 personas de manera presencial en cada uno de los doce municipios del departamento, y de manera virtual un promedio de 300 personas, y el video de la audiencia pública ha alcanzado las 7200 reproducciones. Por último, se tuvo la oportunidad de responder diversas preguntas de la ciudadanía junto con el equipo de gobierno durante la transmisión, aclarando diferentes dudas sobre la gestión del gobierno; así mismo, se tomaron las PQR`S de la ciudadanía las cuales fueron tomadas como derechos de petición y se brindó respuesta de forma clara y de fondo.  La evidencia se encuentra : https://quindio.gov.co/rendicion-publica-cuentas/vigencia-2020
</t>
    </r>
    <r>
      <rPr>
        <b/>
        <sz val="11"/>
        <color theme="1"/>
        <rFont val="Calibri"/>
        <family val="2"/>
        <scheme val="minor"/>
      </rPr>
      <t xml:space="preserve">Para vigencia 2022, </t>
    </r>
    <r>
      <rPr>
        <sz val="11"/>
        <color theme="1"/>
        <rFont val="Calibri"/>
        <family val="2"/>
        <scheme val="minor"/>
      </rPr>
      <t xml:space="preserve">la administración departamental realizó el evento de Rendición Pública de Cuentas para vigencia 2021, el día 29 de junio de 2022 en el Centro Cultural Metropolitano de Convenciones y en los once municipios del departamento; donde se brindó a la ciudadanía la información de los principales logros con un promedio de participación presencial de 894 personas en todo el departamento. Igualmente, se tuvo presencia en los Centros Comerciales de la ciudad (Portal del Quindío, Unicentro, Calima) con el objetivo de llegar a más personas, dando a conocer la gestión del gobernador. https://quindio.gov.co/rendicion-publica-cuentas/vigencia-2021?view=article&amp;id=24921:principales-logros-rendicion-de-cuentas-vigencia-2022&amp;catid=2.
Las evidencias se adjuntaron para el seguimiento con corte a 30 de junio de 2022. 
La evidencia correspondiente se suministro en el anterior seguimiento.                                                                                                                                                                                                                 </t>
    </r>
    <r>
      <rPr>
        <b/>
        <sz val="11"/>
        <color theme="1"/>
        <rFont val="Calibri"/>
        <family val="2"/>
        <scheme val="minor"/>
      </rPr>
      <t xml:space="preserve">Para vigencia 2023; a) </t>
    </r>
    <r>
      <rPr>
        <sz val="11"/>
        <color theme="1"/>
        <rFont val="Calibri"/>
        <family val="2"/>
        <scheme val="minor"/>
      </rPr>
      <t xml:space="preserve">Se tiene establecido realizar cuatro encuentros de Rendición Publica de Cuentas 1. Vigencia 2022, 2. Vigencia 2023, 3. Rendición Pública de Cuentas de niños, niñas, adolescentes y jóvenes de la vigencia 2020 - 2023 y una última Rendición de la gestión del cuatrienio.
</t>
    </r>
    <r>
      <rPr>
        <b/>
        <sz val="11"/>
        <color theme="1"/>
        <rFont val="Calibri"/>
        <family val="2"/>
        <scheme val="minor"/>
      </rPr>
      <t xml:space="preserve">b) </t>
    </r>
    <r>
      <rPr>
        <sz val="11"/>
        <color theme="1"/>
        <rFont val="Calibri"/>
        <family val="2"/>
        <scheme val="minor"/>
      </rPr>
      <t xml:space="preserve">Se han realizados dos encuentros presenciales con el equipo de aprestamiento (el 13 de marzo a las 02:30 pm y 21 de abril 09:00 am), se tiene establecido que de deben de hacer la de vigencia 2022 y la de la Secretaría de Familia antes del 30 de junio. Las principales tematicas de las reuniones son: Puesta en escena en cada uno de los municipios del departamento, imagen corporativa, Validación base de datos - actores a intervenir, tarjeta de invitación del evento, elaboración Plan Estrategico de comunicaciones, Propuesta de NODO frente al sistema Nacional de Rendición Pública de Cuentas, además de costear la propuesta que se hace para toda la logistica y públicidad de la Rendición Pública de Cuentas.  
</t>
    </r>
    <r>
      <rPr>
        <b/>
        <sz val="11"/>
        <color theme="1"/>
        <rFont val="Calibri"/>
        <family val="2"/>
        <scheme val="minor"/>
      </rPr>
      <t xml:space="preserve">c) </t>
    </r>
    <r>
      <rPr>
        <sz val="11"/>
        <color theme="1"/>
        <rFont val="Calibri"/>
        <family val="2"/>
        <scheme val="minor"/>
      </rPr>
      <t xml:space="preserve">La Secretaría de Planeación ha llevado a cabo dos reuniones virtuales (viernes 31 de marzo a las 09:30 am y miercoles 12 de abril a las 09:30 pm) dando a conocer a todos los que hacen parte de la gobernación la normatividad establecida para el tema de Rendición de Cuentas.     
</t>
    </r>
    <r>
      <rPr>
        <b/>
        <sz val="11"/>
        <color theme="1"/>
        <rFont val="Calibri"/>
        <family val="2"/>
        <scheme val="minor"/>
      </rPr>
      <t xml:space="preserve">d) </t>
    </r>
    <r>
      <rPr>
        <sz val="11"/>
        <color theme="1"/>
        <rFont val="Calibri"/>
        <family val="2"/>
        <scheme val="minor"/>
      </rPr>
      <t xml:space="preserve">La Secretaría Privada realizo una reunión con su equipo de directores y asesores de despacho ( el día 11 de abril a las 09:30 am) para establecer los parametros y planear las actividades que sean necesarias.
</t>
    </r>
    <r>
      <rPr>
        <b/>
        <sz val="11"/>
        <color theme="1"/>
        <rFont val="Calibri"/>
        <family val="2"/>
        <scheme val="minor"/>
      </rPr>
      <t xml:space="preserve">e) </t>
    </r>
    <r>
      <rPr>
        <sz val="11"/>
        <color theme="1"/>
        <rFont val="Calibri"/>
        <family val="2"/>
        <scheme val="minor"/>
      </rPr>
      <t>Desde la Secretaría privada se realizo una socialización con su equipo de trabajo para dar a conocer la normatividad de la Rendición Píblica de cuentas el día 27 de marzo de 2023.
f</t>
    </r>
    <r>
      <rPr>
        <b/>
        <sz val="11"/>
        <color theme="1"/>
        <rFont val="Calibri"/>
        <family val="2"/>
        <scheme val="minor"/>
      </rPr>
      <t xml:space="preserve">) </t>
    </r>
    <r>
      <rPr>
        <sz val="11"/>
        <color theme="1"/>
        <rFont val="Calibri"/>
        <family val="2"/>
        <scheme val="minor"/>
      </rPr>
      <t xml:space="preserve">La Secretaria de familia llevo a cabo una jornada de trabajo el día 23 de marzo del 2023 de 9am a 5 de la tarde en el Centro Cultural Metropolitano de Convenciones para dar a conocer todo el proceso relacionado con la Rendición pública de cuentas de niños, niñas, adolescentes y jóvenes de la vigencia 2020-2023. 
</t>
    </r>
    <r>
      <rPr>
        <b/>
        <sz val="11"/>
        <color theme="1"/>
        <rFont val="Calibri"/>
        <family val="2"/>
        <scheme val="minor"/>
      </rPr>
      <t xml:space="preserve">II TRIMESTRE 2023
</t>
    </r>
    <r>
      <rPr>
        <sz val="11"/>
        <color theme="1"/>
        <rFont val="Calibri"/>
        <family val="2"/>
        <scheme val="minor"/>
      </rPr>
      <t xml:space="preserve">g) Se llevarón a cabo las reuniones de aprestamiento con la Secretaría de Planeación los días 3.  Acta de Aprestamiento 003 - 4 mayo 2023 4. Acta de Aprestamiento 004 - 19 mayo 2023. 5. Acta de Aprestamiento 005 - 30 mayo 2023. 6. Acta de Aprestamiento 006 - 13 junio 2023.
h) Se llevo a cabo la reunión para establecer el nodo de Agricultura el día 26 de mayo de 2023.
i) Desde la Secretaría Privada se apoyó en todo el proceso de convocatoria, con el objetivo de cumplir  con una buena asistencia de la ciudadanía el día del evento. 
j) Se apoyó en todo el proceso logistico para llevar acabo el evento de Rendición Pública de Cuentas 2023, la cual fue llevada a cabo el día 21 de junio en el Centro Cultural Metropolitano de Convenciones.
Se hace aclaración que desde la Secretaría Privada no se tiene asignado un presupuesto específico para el tema de Rendición Pública de Cuentas, sin embargo el apoyó brindado desde nuestra secretaría es logistico y operativo. </t>
    </r>
  </si>
  <si>
    <t xml:space="preserve">Registro fotográfico de los pendones ubicados a la entrada de edificio de la Administración Departamental y Sede de Atención al Servicio al Ciudadano  </t>
  </si>
  <si>
    <t>Secretaría Administrativa (Dirección de Recursos Físicos) - Secretaría Privada(Comunicaciones)</t>
  </si>
  <si>
    <t>Para esta actividad en los seguimientos anteriores se ha mencionado que desde la Secretaría Privada no se tiene destinado presupuesto especifico a esta labor, sin embargo se le puede dar cumplimiento de manera articulada con la Secretaria Administrativa, en donde la Dirección de Comunicaciones puede apoyar con el insumo comunicativo y de diseño.</t>
  </si>
  <si>
    <t xml:space="preserve">Para esta actividad como se mencionaba en el anterior seguimiento, la Secretaria Privada no cuenta con presupuesto asignado a esta acción, sin embargo desde la Dirección de Comunicaciones se puede brindar apoyo en la elaboración de diseños para pendones o material gráfico. </t>
  </si>
  <si>
    <t>Secretaría Privada - Comunicaciones</t>
  </si>
  <si>
    <t>La dirección de comunicaciones cuenta con un manual articulado para la unificación de criterios y el mantenimiento de la línea de estilo de redacción, así como la línea gráfica para contenidos audiovisuales; esta herramienta mejora y agiliza la dinámica de creación de contenidos como insumo primario para los comunicadores, además de institucionalizar lenguaje, apariencia corporativa, tono y mensaje.
La creación de este manual atiende a un paso indispensable en la estrategia de comunicaciones diseñada para el plan de gobierno Tú y Yo Somos Quindío, cuya prioridad es el orden y la estructura sólida de los núcleos de trabajo, se anexa la correspondiente evidencia.
 https://drive.google.com/drive/folders/1WnYTJaGD4Q7Vx6Ry9B-CrRZ4Vrna2rV8</t>
  </si>
  <si>
    <t xml:space="preserve">Secretaría Privada - Dirección Gestión estrategica </t>
  </si>
  <si>
    <r>
      <rPr>
        <b/>
        <sz val="11"/>
        <color theme="1"/>
        <rFont val="Calibri"/>
        <family val="2"/>
        <scheme val="minor"/>
      </rPr>
      <t xml:space="preserve">Para vigencia 2020 </t>
    </r>
    <r>
      <rPr>
        <sz val="11"/>
        <color theme="1"/>
        <rFont val="Calibri"/>
        <family val="2"/>
        <scheme val="minor"/>
      </rPr>
      <t xml:space="preserve">la dirección de Oficina Privada realizo treinta y tres 33 encuentros ciudadanos en los diferentes municipios del departamento.
</t>
    </r>
    <r>
      <rPr>
        <b/>
        <sz val="11"/>
        <color theme="1"/>
        <rFont val="Calibri"/>
        <family val="2"/>
        <scheme val="minor"/>
      </rPr>
      <t>Se llevó a cabo para vigencia 2021</t>
    </r>
    <r>
      <rPr>
        <sz val="11"/>
        <color theme="1"/>
        <rFont val="Calibri"/>
        <family val="2"/>
        <scheme val="minor"/>
      </rPr>
      <t xml:space="preserve"> a corte 31 de diciembre, 30 encuentros ciudadanos en diferentes municipios y escenarios del departamento ( Circasia, Génova, Buenavista, Córdoba, Pijao, Salento, Calarcá- La Virginia, Pueblo Tapao- Finca el Agrado, Montenegro, Boquia, Filandia, La Tebaida, Centro Cultural Metropolitano de Convenciones, Gobernación del Quindío, salón de Gobernadores y sala de juntas secretaria del Interior, salón Bolívar, centro de acopio AGRIQUIN), tratando diferentes temas:
Entrega de equipos tecnológicos eventos en Instituciones Educativas, ejecución de Alianzas Productivas para fortalecer el agro quindiano, fortalecimiento de los Café Mujer, entrega de viviendas a familias del resguardo Embera Chamí, entrega de ayudas productivas y maquinarias a familias beneficiadas, encuentros con la comunidad LGBTI, mesas de coordinación de derechos humanos, evento de Rendición Pública de Cuentas Vigencia 2020, encuentros y seguimiento al Paro Nacional, encuentros con las madres cuidadoras de personas con discapacidad, encuentros con grupos de adultos mayores, Mesa Departamental de Participación de Niños, Niñas y Adolescentes, mesas de trabajo con el grupo de artesanos del departamento, mercados campesinos en los municipios, encuentros con cabildo indígenas, encuentros con productores agropecuarios y caficultores, ferias empresariales, cooperación internacional de mujeres, activaciones económicas y encuentros empresariales; distribuidas de la siguiente manera: 6 en el mes de febrero, 4 en el mes de marzo, 7 en el mes de abril, 3 en el mes de mayo, 4 en el mes de junio, 1 en el mes de julio, 1 en el mes de agosto, 1 en el mes de septiembre, 1 en el mes de octubre y 2 en el mes de noviembre. 
Las correspondientes evidencias se encuentran en la página de la gobernación del Quindío para las vigencias 2020 y 2021. El informe de gestión para vigencia 2022 se realizará para corte 31 de diciembre.
</t>
    </r>
    <r>
      <rPr>
        <b/>
        <sz val="11"/>
        <color theme="1"/>
        <rFont val="Calibri"/>
        <family val="2"/>
        <scheme val="minor"/>
      </rPr>
      <t>Y para vigencia 2022,</t>
    </r>
    <r>
      <rPr>
        <sz val="11"/>
        <color theme="1"/>
        <rFont val="Calibri"/>
        <family val="2"/>
        <scheme val="minor"/>
      </rPr>
      <t xml:space="preserve"> • 30 Encuentros Ciudadanos realizados, en el proceso de ejecución del proyecto de fortalecimiento de las capacidades institucionales de la administración departamental del Quindío con el equipo de trabajo:
1. Modernización de la educación en los municipios del departamento del Quindío con la entrega de las AULAS STEAM -Secretaría TIC febrero 03,08,11,14,16 y 24 de marzo.
2. Ferias de atención y servicio al ciudadano -Activaciones económicas y empleo Feria de Atención y servicio al ciudadano 
a) "Nos metimos al barrio"  19 de Febrero 
b) Activación económica municipio de Montenegro 07 de mayo
c) Activación económica municipio de Córdoba 09 de julio de 2022. 
d) Caravana de Activación Económica Pijao- 29 de Octubre
e) Festival del Maíz. 13 de agosto Barcelona
f) Feria de Emprendimiento Jóvenes. 26 de Agosto Salento
3. Programa BIENESTAR MAYOR - Casa del Adulto Mayor Humberto López Vásquez – Córdoba Quindío 23 de febrero.
4. Socialización del programa EnamorArte 2022. 28 de febrero.
5. Segunda entrega de maquinaria para beneficio de café, en beneficio de 50 mujeres cafeteras. 03 de marzo.
6. Primer encuentro colectivo RAP ARMENIA en su primer “HIP – HOP al parque. 19 de abril
7. Homenaje a la niñez “Quindío Territorio de Crianza Amorosa” Festival de crianza amorosa + juego. Del 18 al 30 de abril.
8. Feria Ambiental. 29 de abril.
9. "Celebraciones:
a) Conmemoración del mes de la familia  en los municipios de la Tebaida, Quimbaya, Armenia, y Circasia. 13, 17, 23, 25, 26 y  28 de mayo.
b) Celebraciones: Homenaje a las madres adultas mayores en el Centro Cultural Metropolitano de Convenciones. 31 de mayo. - celebración de los 50 años de Garay Lo Viste, en el Centro Cultural Metropolitano de convenciones. 3 de junio.
c) Celebración día de la familia COMDATA. Colegio Baudilio Montoya Calarcá 16 de julio"
10. Fortalecimiento de 40 familias que realizan los procesos de siembra y recolección de hortalizas en el municipio de Córdoba - Asociación Procor. 16 de mayo.
11. Diseñar y ejecutar la estrategia “TU Y YO DE LA MANO” a través de jornada deportiva con la compañía del Club balón mano Cuyabros y la administración departamental - en Institución Educativa Teresita sede Luis Carlos galán. 21 de mayo.
12. Jornada de entrega de insumos a la Asociación de Productores y Comercializadores Agropecuarios (ASOPYCA) en el marco de las alianzas productivas en fase I, siendo 40 familias beneficiadas en municipio de Salento, Quindío. 25 de mayo.
13. Mesa de concertación departamental con diferentes cabildos indígenas con el objetivo de brindar un espacio de diálogo para conocer las necesidades de la comunidad y así garantizar la seguridad y calidad de vida de los pueblos indígenas. 13 de junio.
14. Visitas empresariales en el Departamento
a) Visita Empresarial a Curtiembres de la María. 15 de junio.                    
b) Café Quindío 05 de agosto de 2022.
c) Visita COMDATA 05 de agosto de 2022.
d) Visita empresarial Yolis- 27 de Octubre
e) Visita Berlham 02 de noviembre 2022.
f) Visita Don Pollo 02 de noviembre 2022.
g) Visita empresarial Icono- 09 de Noviembre
h) Visita Quebrada negra Calarcá- Queda pendiente
i) Visita a Fritomix 13 de diciembre"
15. Evento Audiencia Pública de Rendición Pública de Cuentas vigencia 2021 29 de junio
16. III Feria empresarial mujeres TIC Centro de Convenciones. 15,16, 17 de julio
17. Charla Trading. 31 de julio Centro de Convenciones 
18. FESTIC. 30 y 31 de Agosto Centro de Convenciones
19. Sueña en grande, actividad en conjunto con la Institución Educativa Rufino Cuervo en el Centro Cultural Metropolitano de Convenciones, el día 02 de septiembre del 2022.       
20. Festival Gastronómico. La Tebaida 15 Octubre
21. Miss Earth Belleza encanto. 23 de octubre Centro de Convenciones"
22. Toma de municipios del Departamento
a) Toma municipio Quimbaya- 01 de Noviembre 
b) Toma municipio Buenavista- 24 de Noviembre
c) Toma municipio Córdoba- 12 de Noviembre 
d) Toma de municipio Circasia- 25 de Noviembre
f) Toma de municipio Filandia- 02 de Diciembre
23. En el municipio de Salento, Quindío se llevó a cabo expo jóvenes, el día 26 de agosto de 2022.
24. Día de niño- 30 Oct Parques de bolívar y 31 de oct Barrio Popular
25. Cae a La Feria - Feria de oportunidades juveniles 23 de noviembre
26. Feria del sticker. 3 de Diciembre Alto del rio Calarcá.
27. Feria de Emprendimiento en el Hotel las Camelias 06 de diciembre
28. Caravanas navideñas diciembre 09 (Urb. la Milagrosa, los Quindos, la Virginia), Diciembre12 (Barrios: Nuevo Horizonte, Portal del Edén Alto, Bosques de Pinares), diciembre 13 (Barrios: el Recreo, Las colinas, La Cecilia), diciembre 14 (Barrios: Rojas Pinilla, Villa Carolina 2, la Patria) y diciembre 15 (Barrios: Belencito, La miranda, Pinares).
29. Campaña de sensibilización promoción y prevención para la garantía de los derechos de los Niños, Niñas, Adolescentes y familias vulnerables. Diciembre 12.
30. Novenas navideñas.
</t>
    </r>
    <r>
      <rPr>
        <b/>
        <sz val="11"/>
        <color theme="1"/>
        <rFont val="Calibri"/>
        <family val="2"/>
        <scheme val="minor"/>
      </rPr>
      <t>"Para vigencia 2023</t>
    </r>
    <r>
      <rPr>
        <sz val="11"/>
        <color theme="1"/>
        <rFont val="Calibri"/>
        <family val="2"/>
        <scheme val="minor"/>
      </rPr>
      <t xml:space="preserve"> en el proyecto de Fortalecimiento de  las capacidades institucionales de la administración departamental del Quindío con el equipo de trabajo se ha venido trabajando en generar un plan de trabajo para dar cumplimiento a la meta estratégica de la Secretaría Privada en cada uno de sus encuentros ciudadanos:
a) Se han realizado tres (03) eventos de encuentros ciudadanos en Armenia 
1. Feria de mujeres grandiosas 11 de marzo.
2. Un día para el adulto mayor   31 de marzo. 
3. Feria Empresarial de Mujeres TICS  del 18 al 20 de marzo. 
Se continuará desarrollando el cronograma de trabajo de los eventos. 
Dentro de otras actividades se han realizado:
b) Se realizaron visitas empresariales en diferentes comunas de la ciudad de Armenia con el objetivo de conocer las diferentes actividades y fomentar gestión empresarial en el departamento así: comuna 1: 17, comuna 2: 8, comuna 3: 3, comuna 4: 12, comuna 5: 11, comuna 6: 8, comuna 7: 23, comuna 8: 5, comuna 9: 6, comuna 10: 20 visitas a empresas.  
igualmente se seleccionarán unas empresas para que el Gobernador del Quindío  con el objetivo de visibilizar y contribuir a la dinámica económica del departamento, la región y en la búsqueda de generar espacios de dialogo que permitan identificar las necesidades de cada uno de los sectores de nuestra productividad realice ya visitas personalizadas."
Se anexa la evidencia correspondiente, para el primer encuentro de mujeres grandiosas, no se pudo obtener evidencia fotográfica.
</t>
    </r>
    <r>
      <rPr>
        <b/>
        <sz val="11"/>
        <color theme="1"/>
        <rFont val="Calibri"/>
        <family val="2"/>
        <scheme val="minor"/>
      </rPr>
      <t xml:space="preserve">II TRIMESTRE 2023
</t>
    </r>
    <r>
      <rPr>
        <sz val="11"/>
        <color theme="1"/>
        <rFont val="Calibri"/>
        <family val="2"/>
        <scheme val="minor"/>
      </rPr>
      <t xml:space="preserve">Para este segundo trimestre de la vigencia, la Secretaría Privada en su proyecto de fortalecimiento de las capacidades institucionales, se realizaron los siguientes encuentros ciudadanos:
4. Toma corregimiento La India- Filandia./ 15 de abril
5. Amor y civismo por Barcelona./15 de abril 
6. Obra de teatro sobre el Bullying"¿Quieres ser el villano?" centro de convenciones./20 de abril
7. Feria de Empleo parque laureles Arm./22 de abril
8. Celebración Día del niño, IE Simón Bolívar Quimbaya./ 21 de abril
9. Visita Empresarial predio La Bretaña./ 26 de abril 
10. Celebración día del niño, Barrio Nuevo Armenia, Quindío Corazón de la Felicidad./ 29 de abril
11. Feria de Emprendimiento Barrio Alfonso López Arm./ 06 de mayo
12. Caravana de Activación Económica, Sector la Estación Tebaida./ 13 de mayo
13. Feria artesanal y gastronómica Barrio Granada Arm./ 03 de junio 
14. Audiencia Pública de Rendición de Cuentas Vigencia 2022/ Centro de Convenciones
15.  Feria empresarial y de emprendimiento, B Bosques de Pinares/ 24 de junio 
para un total de quince encuentros ciudadanos para el primer semestre del año, con el equipo de trabajo se continuará dando cumplimiento con esta meta.
</t>
    </r>
  </si>
  <si>
    <t xml:space="preserve">Informe de Visita técnica Con Diagnostco elaborado </t>
  </si>
  <si>
    <t>$ 48.255.000</t>
  </si>
  <si>
    <t>$58.398.000</t>
  </si>
  <si>
    <t xml:space="preserve">EL PROCESO DE CONTRATACIÓN CORRESPONDIENTE AL CONTRATO DE SUMINISTRO DE ARTICULOS DE FERRETERIA CON ACTA DE INICIO ORDEN DE COMPRA No. 106777 DEL 2023 TUVO FECHA DE INICIO EL 18 DE ABRIL DEL 2023 Y FECHA DE TERMINACIÓN DEL 29 DE DICIEMBRE DEL PRESENTE AÑO, A TRAVÉS DE ESTE CONTRATO SE PROYECTA EJECUTAR LAS ACCIONES PARA EL CUMPLIMIENTO DE ESTA ACTIVIDAD EN EL SEGUNDO TRIMESTRE DEL AÑO 2023, ARTICULANDO EL DISEÑO CON LAS ANTERIORES METAS. EVIDENCIA 3. 
</t>
  </si>
  <si>
    <t>Actualmente nos encontramos en la suscripcion de los 40  convenios  de las organizaciones , que resultaron ganadoras de la convocatoria departamental de concertación y el pago de 19 estímulos al igual que el pago de las 34 confinaciones a las organizaciones ganadoras de la convocatoria de concertación Nacional ,los cuales todos estos nos permitan visibilizar las actividades culturales de sector al igual que su propio fortalecimiento.</t>
  </si>
  <si>
    <t xml:space="preserve">
Se dio apertura  a las convocatorias departamental de concertación y estímulos, con una bolsa de $ 1.516.000.000 aproximadamente,los cuales estan en processo de suscripcion .
se han realizado producciones con  la participación de los trovadores en diferentes municipios apoyando las ferias , eventos de I.E  y en la media maratón, como visibilizacion de arte del Quindío.  
Esta meta tuvo una adicción al presupuesto para realizar la contratación de una banda departamental de música la cual promueve las músicas en el departamento y ayuda con la formación de los jóvenes en las instituciones educativas del departamento.
.</t>
  </si>
  <si>
    <r>
      <t xml:space="preserve">Dentro del programa de formacion informal se siguen realizando las capacitaciones en danza , teatro, misica de cuerda, artes plasticas, en los  doce municipios del departamento , contando con </t>
    </r>
    <r>
      <rPr>
        <b/>
        <sz val="11"/>
        <color theme="1"/>
        <rFont val="Calibri"/>
        <family val="2"/>
        <scheme val="minor"/>
      </rPr>
      <t xml:space="preserve"> 5344</t>
    </r>
    <r>
      <rPr>
        <sz val="11"/>
        <color theme="1"/>
        <rFont val="Calibri"/>
        <family val="2"/>
        <scheme val="minor"/>
      </rPr>
      <t xml:space="preserve"> prsonas capacitadas en estas areas. 
</t>
    </r>
  </si>
  <si>
    <t>Se han capacitado de Manera informal a 5344, personas en áreas artísticas con profesores en las casas de cultura de los diferentes municipios del departamento , también se ha dictado Talleres de Trova en los centros educativos de Quimbaya con los grados de 9,10 y 11. 
Se realizó una Adicción al presupuesto, para la continuación de los proceso de formación informal que se adelantan en las casas de la cultura de los municipios del Quindío.</t>
  </si>
  <si>
    <t>la Secretaria de Cultura, realiza actividades de  promoción de lectura y escritura ,con el acompañamiemto con la red de bibliotecas a diferentes instituciones educativas del Departameto del Quindio , para incentivar a la poblacion infantil  a adquirir habilidades de comunicación  y manejo de conflictos  a traves de la lectura.
Se realizaron asistencias reportadas a través de la lleve del saber .
Entrega de libros a las bibliotecas y de material bibliografico para el desarrollo del plan de lectura.</t>
  </si>
  <si>
    <t>Se han impactado 50788 usuarios entre los cuales  a  6115  usuarios atendidos con los procesos de promocion de lectura y escritura  e incluidas la visita a la Bibliotecas Públicas del Quindíose realizando  visitas a la Bibliotecas Publicas del Quindio. se han trabajado  actividades de lectura crítica y reflexiva en temas ambientales, sociales, de ética, cultura, arqueológica, paz y BAQ (Bibliotecas de Autores Quindianos) y se realizan actividades que les permita a los niños , jóvenes y adultos  a  concentrarse , adivinanzas, audio cuentos que permitan la expresión corporal. y 44673 ususarios reposrta la llave del saber que  han sido atendidos en las bibliotecas que forman parte de la red departamental.  
Este tuvo una adición al presupuesto, para la continuación de los procesos de promoción de lectura en lugares convencionales y no convencionales del territorio</t>
  </si>
  <si>
    <r>
      <t xml:space="preserve">se han realizado dos   seguimientos y evaluaciones al  Plan de Desarrollo ( IV- trimestre de 2022 y I - trimestre de 2023)  Los cuales  se encuentran publicados en la página web del Departamento, asi:
</t>
    </r>
    <r>
      <rPr>
        <b/>
        <sz val="11"/>
        <color theme="1"/>
        <rFont val="Arial"/>
        <family val="2"/>
      </rPr>
      <t xml:space="preserve">                                                                                                                                                                                                                Plan Indicativo: </t>
    </r>
    <r>
      <rPr>
        <sz val="11"/>
        <color theme="1"/>
        <rFont val="Arial"/>
        <family val="2"/>
      </rPr>
      <t xml:space="preserve">https://www.quindio.gov.co/evaluacion-y-seguimiento-a-la-gestion-publica/segumiento-y-evaluacion-plan-indicativo
</t>
    </r>
    <r>
      <rPr>
        <b/>
        <sz val="11"/>
        <color theme="1"/>
        <rFont val="Arial"/>
        <family val="2"/>
      </rPr>
      <t>Plan Operativo Anual de Inverciones - POAI:</t>
    </r>
    <r>
      <rPr>
        <sz val="11"/>
        <color theme="1"/>
        <rFont val="Arial"/>
        <family val="2"/>
      </rPr>
      <t xml:space="preserve"> https://www.quindio.gov.co/evaluacion-y-seguimiento-a-la-gestion-publica/seguimiento-y-evaluacion-plan-operativo-anual-de-inversion
</t>
    </r>
    <r>
      <rPr>
        <b/>
        <sz val="11"/>
        <color theme="1"/>
        <rFont val="Arial"/>
        <family val="2"/>
      </rPr>
      <t xml:space="preserve">Planes de acción: </t>
    </r>
    <r>
      <rPr>
        <sz val="11"/>
        <color theme="1"/>
        <rFont val="Arial"/>
        <family val="2"/>
      </rPr>
      <t xml:space="preserve">https://www.quindio.gov.co/evaluacion-y-seguimiento-a-la-gestion-publica/seguimiento-y-evaluacion-plan-de-accion
</t>
    </r>
    <r>
      <rPr>
        <sz val="11"/>
        <rFont val="Arial"/>
        <family val="2"/>
      </rPr>
      <t xml:space="preserve">
</t>
    </r>
  </si>
  <si>
    <r>
      <t xml:space="preserve">A corte de junio 30 se realizarón 52 asistencias técnicas entorno al Seguimiento  y Evaluación del proceso de  implementación de la política de Transparencia y acceso a la información. </t>
    </r>
    <r>
      <rPr>
        <b/>
        <sz val="11"/>
        <rFont val="Arial"/>
        <family val="2"/>
      </rPr>
      <t>Evidencia:</t>
    </r>
    <r>
      <rPr>
        <sz val="11"/>
        <rFont val="Arial"/>
        <family val="2"/>
      </rPr>
      <t xml:space="preserve"> https://drive.google.com/drive/folders/1xvMLO1WxJHeffeJ0SfVmHqXCsT9GBMmJ?usp=share_link </t>
    </r>
  </si>
  <si>
    <r>
      <t xml:space="preserve">A junio 30 se realizó el reporte de los datos de operacion del primer trimestre, asi como la suscripcion de la estrategia de racionalizacion en la plataforma suit. Igualmente se realizó el minitoreo por parte del jefe de </t>
    </r>
    <r>
      <rPr>
        <sz val="11"/>
        <rFont val="Arial"/>
        <family val="2"/>
      </rPr>
      <t>planeacion y el seguimiento por parte de la oficina de control interno en la plataforma SUIT y se elevó la solicitud ante el DAFP de la eliminacion de 4 tramites.</t>
    </r>
    <r>
      <rPr>
        <sz val="11"/>
        <color theme="1"/>
        <rFont val="Arial"/>
        <family val="2"/>
      </rPr>
      <t xml:space="preserve"> Se racionalizaron 12 neuvos  trámites. </t>
    </r>
    <r>
      <rPr>
        <b/>
        <sz val="11"/>
        <color theme="1"/>
        <rFont val="Arial"/>
        <family val="2"/>
      </rPr>
      <t>Evidencia:</t>
    </r>
    <r>
      <rPr>
        <sz val="11"/>
        <color theme="1"/>
        <rFont val="Arial"/>
        <family val="2"/>
      </rPr>
      <t xml:space="preserve"> https://drive.google.com/drive/folders/1FOyTklPkGzY334NKPBuPh-tByMRjZCK4?usp=drive_link</t>
    </r>
  </si>
  <si>
    <r>
      <t xml:space="preserve">De acuerdo a lo planeado, se realizó el estudio de medición de satisfacción del usuario de primer semestre antes del 30 de junio de 2023, sin embargo, su publicación y socialización se realizará en julio. </t>
    </r>
    <r>
      <rPr>
        <b/>
        <sz val="11"/>
        <color theme="1"/>
        <rFont val="Arial"/>
        <family val="2"/>
      </rPr>
      <t>Evidencia - Informe I SEM:</t>
    </r>
    <r>
      <rPr>
        <sz val="11"/>
        <color theme="1"/>
        <rFont val="Arial"/>
        <family val="2"/>
      </rPr>
      <t xml:space="preserve"> https://drive.google.com/drive/folders/1-pdJwNL9ThO70Pn7uHlZfZObNA7epH4C?usp=drive_link </t>
    </r>
  </si>
  <si>
    <r>
      <t xml:space="preserve">
Se realizó el informe de gestión correspondiente a la vigencia 2022, publicado en la página web de la adminitración departamental, a través del siguiente</t>
    </r>
    <r>
      <rPr>
        <b/>
        <sz val="11"/>
        <rFont val="Arial"/>
        <family val="2"/>
      </rPr>
      <t xml:space="preserve"> link</t>
    </r>
    <r>
      <rPr>
        <sz val="11"/>
        <rFont val="Arial"/>
        <family val="2"/>
      </rPr>
      <t xml:space="preserve">: https://quindio.gov.co/evaluacion-y-seguimiento-a-la-gestion-publica/informes-de-gestion/informes-de-gestion-vigencia-2022 
</t>
    </r>
  </si>
  <si>
    <t>Listados de asistencia, registro fotográfico, etc.</t>
  </si>
  <si>
    <r>
      <t xml:space="preserve">La Administración Departamental, realizó la Audiencia Pública de Rendición de Cuentas vigencia 2022, el 21 de junio de 2023. En el siguiente link se encuentra todo lo relacionado con las misma. Cabe anotar, que no se realiza publicación de listado de asistencia por Ley de habeas data. </t>
    </r>
    <r>
      <rPr>
        <b/>
        <sz val="11"/>
        <rFont val="Arial"/>
        <family val="2"/>
      </rPr>
      <t>Link:</t>
    </r>
    <r>
      <rPr>
        <sz val="11"/>
        <rFont val="Arial"/>
        <family val="2"/>
      </rPr>
      <t xml:space="preserve"> https://quindio.gov.co/rendicion-publica-cuentas/vigencia-2022                                                                               </t>
    </r>
    <r>
      <rPr>
        <b/>
        <sz val="11"/>
        <rFont val="Arial"/>
        <family val="2"/>
      </rPr>
      <t xml:space="preserve">Nota: </t>
    </r>
    <r>
      <rPr>
        <sz val="11"/>
        <rFont val="Arial"/>
        <family val="2"/>
      </rPr>
      <t>Es de aclarar que la Rendición Pública de Cuentas de la gestión realizada en la vigencia 2023, se llevará a acabo en el mes de diciembre, en cumplimiento de la ordenanza 010 de 2019,</t>
    </r>
  </si>
  <si>
    <t>Estrategia Formulada</t>
  </si>
  <si>
    <t>Estrategia implementada</t>
  </si>
  <si>
    <r>
      <t xml:space="preserve">Se implemento la Estrategia para promocionar los sectores económicos, productos y servicios del Departamento del Quindío desde la Casa Delegada en Bogotá.  "PIT"- Punto de Información Turística y atención al ciudadano.                                                       Resultados consolidados del I y II Trimestre de 2023:                                                                                                                                                           72 acciones de promoción; 
156 consultas ciudadanas atendidas;
19 consultas del destino Quindío atendidas; 
9 préstamos de oficinas a empresarios y Quindianos                                                                                                                                </t>
    </r>
    <r>
      <rPr>
        <u/>
        <sz val="11"/>
        <rFont val="Arial"/>
        <family val="2"/>
      </rPr>
      <t>Nota:</t>
    </r>
    <r>
      <rPr>
        <sz val="11"/>
        <rFont val="Arial"/>
        <family val="2"/>
      </rPr>
      <t xml:space="preserve"> los soportes de la información se encuentran en los informes mensuales de gestión remitidos a la Secretaría de Planeación
</t>
    </r>
    <r>
      <rPr>
        <b/>
        <sz val="11"/>
        <rFont val="Arial"/>
        <family val="2"/>
      </rPr>
      <t>Evidencias:</t>
    </r>
    <r>
      <rPr>
        <sz val="11"/>
        <rFont val="Arial"/>
        <family val="2"/>
      </rPr>
      <t xml:space="preserve">https://drive.google.com/drive/folders/1Z--_k3NPMZiZXzDZ42TI-MloalHzgGZ4?usp=drive_link
</t>
    </r>
  </si>
  <si>
    <r>
      <t xml:space="preserve">Se viene implementando la estrategia  de acompañamiento a  la  Gestión en materia de Cooperación Internacional del Departamento desde la ciudad de Bogotá D.C Resultados de I y II Trimestre de 2023: 
18 capacitaciones en C.I; 
69 convocatorias socializadas; 3 acciones acompañadas en materia de C.I; 
12 Acciones acompañadas en maateria de cooperación internacional  con entidades; 
83 acciones comunicativas difundiendo posibilidades de C.I                                                                                                                    </t>
    </r>
    <r>
      <rPr>
        <u/>
        <sz val="11"/>
        <rFont val="Arial"/>
        <family val="2"/>
      </rPr>
      <t>Nota:</t>
    </r>
    <r>
      <rPr>
        <sz val="11"/>
        <rFont val="Arial"/>
        <family val="2"/>
      </rPr>
      <t xml:space="preserve"> los soportes de la información se encuentran en los informes mensuales de gestión remitidos a la Secretaría de Planeación, correos electrónicos remitidos, publicaciones mediante redes sociales y página web de Casa Delegada
</t>
    </r>
    <r>
      <rPr>
        <b/>
        <sz val="11"/>
        <rFont val="Arial"/>
        <family val="2"/>
      </rPr>
      <t xml:space="preserve">Evidencias: </t>
    </r>
    <r>
      <rPr>
        <sz val="11"/>
        <rFont val="Arial"/>
        <family val="2"/>
      </rPr>
      <t xml:space="preserve">https://drive.google.com/drive/folders/1Z--_k3NPMZiZXzDZ42TI-MloalHzgGZ4?usp=drive_link                                                          
</t>
    </r>
  </si>
  <si>
    <t>12  Municipios</t>
  </si>
  <si>
    <t xml:space="preserve">
# de comunicados, #boletines,    #piezas diseñadas y publicadas        
# de acciones fortalecidas y/o acompañadas   sector publico privado      </t>
  </si>
  <si>
    <r>
      <t xml:space="preserve">12 municipios acompañados sector público-privado vía publicaciones, comunicaciones y apoyo institucional.                                               Resultados I y II trimestre de 2023:        
12 municipios acompañados a través de 51 acciones;
11 préstamos de oficinas a empresarios y Quindianos; 
71 acciones de apoyo para fortalecer procesos administrativos de gestión y calidad;
420 acciones comunicativas (notas, boletines, piezas, campañas, gestiones medios nacionales
Nota: los soportes de la información se encuentran en los informes mensuales de gestión remitidos a la Secretaría de Planeación, correos electrónicos remitidos, publicaciones mediante redes sociales y página web de Casa Delegada
</t>
    </r>
    <r>
      <rPr>
        <b/>
        <sz val="11"/>
        <rFont val="Arial"/>
        <family val="2"/>
      </rPr>
      <t xml:space="preserve">Evidencias: </t>
    </r>
    <r>
      <rPr>
        <sz val="11"/>
        <rFont val="Arial"/>
        <family val="2"/>
      </rPr>
      <t>https://drive.google.com/drive/folders/1Z--_k3NPMZiZXzDZ42TI-MloalHzgGZ4?usp=drive_link</t>
    </r>
  </si>
  <si>
    <r>
      <t xml:space="preserve">Se realizaron socializaciones a las 17 secretarías secctoriales entorno al marco normativo de la  Rendición Pública de Cuentas vigencia 2022, cuyas evidencias reposan en el anexo.
</t>
    </r>
    <r>
      <rPr>
        <b/>
        <sz val="11"/>
        <color rgb="FF000000"/>
        <rFont val="Arial"/>
        <family val="2"/>
      </rPr>
      <t>Evidencias:</t>
    </r>
    <r>
      <rPr>
        <sz val="11"/>
        <color rgb="FF000000"/>
        <rFont val="Arial"/>
        <family val="2"/>
      </rPr>
      <t xml:space="preserve"> https://drive.google.com/drive/folders/15D86GYvTJCEbVczXZPzVCpF51iDmZn-e?usp=share_link</t>
    </r>
  </si>
  <si>
    <t>La caracterización de usuarios, se realizó con el apoyo de las Secretarías Sectoriales a sus usuarios, a trevés del un Google Form, donde se establecian las caracteristicas de los usuarios, en atención a la información allí suministrada y de acuerdo a la Ley de Habeas Data, el consolidado reposa en la Secretaría de Planeación.</t>
  </si>
  <si>
    <t>A la fecha no se han presentado actualizaciones de procesos y procediemientos de Servicio de Atención al Ciudadano</t>
  </si>
  <si>
    <r>
      <t>Se realizaró el siguiente autodiagnóstcos:</t>
    </r>
    <r>
      <rPr>
        <b/>
        <sz val="14"/>
        <color theme="1"/>
        <rFont val="Calibri"/>
        <family val="2"/>
        <scheme val="minor"/>
      </rPr>
      <t xml:space="preserve">
CENTRO DE CONVENCIONES: - </t>
    </r>
    <r>
      <rPr>
        <sz val="14"/>
        <color theme="1"/>
        <rFont val="Calibri"/>
        <family val="2"/>
        <scheme val="minor"/>
      </rPr>
      <t xml:space="preserve">Se requiere adecuaciones en la fachada del centro de convenciones debido a que carece de mantenimiento, resane de humedades y de la pintura. </t>
    </r>
  </si>
  <si>
    <t xml:space="preserve">
PARA DAR CUMPLIMIENTO A ESTA META SE INICIARON ADECUACIONES EN EL CENTRO DE CONVENCIONES EL DÍA 28 DE SEPTIEMBRE DEL 2022,  SE FINALIZÓ Y SE CUMPLIÓ CON DICHAS ADECUACIONES DEL CENTRO DE CONVENCIONES EL DÍA 15 DE MAYO DE 2023, SE ENVIA INFORME CON EVIDENCIAS AL CORREO SERVICIOCIUDADANO@GOBERNACIONQUINDIO.GOV.CO COMO SEGUIMIENTO DEL SEGUNDO TRIMESTRE DEL AÑO 2023. 
.</t>
  </si>
  <si>
    <t>Se han  publicado todos los informes presupuestales mes a mes en el siguiente enlace https://quindio.gov.co/informes-presupuestales/informes-presupuestales-ano-2023</t>
  </si>
  <si>
    <t>Brindar la información oportuna   al contribuyente en materia de  impuestos (impuesto vehicular, impuesto al registro, impuesto al consumo y fiscalizacion .</t>
  </si>
  <si>
    <t xml:space="preserve">N         de contribuyentes asesorados </t>
  </si>
  <si>
    <t xml:space="preserve">Informe de recaudo en donde se evidencia la gestión realizada en atención a las diferentes solicitudes realizadas por los contribuyentes en términos de contestación de derechos de petición, tutelas, atención al usuario, recepción de llamadas, registro de llamadas realizadas  y correos electrónicos. De igual manera el registro de cobros  persuasivos, seguimiento a embargos, órdenes de desembargo, atención de solicitudes de prescripción. acuerdos de pago y atención al usuario en cuanto a registro. </t>
  </si>
  <si>
    <t>Se atendieron todas las solicitudes realizadas de manera presencial y virtual.                   Como evidencia Se anexa:       1) Informe  de registro segundo trimestre 2023.           2) Informe gestión Fiscalización.                          3) informe Cobro Coactivo.    4) Informe de RP 2023</t>
  </si>
  <si>
    <t>Con relación a las campañas para fomentar la cultura de pago, durante éste trimestre se enfocó la estrategia en la realización de llamadas de cobro persuasivo a los contribuyentes.  En Total se realizaron 1608   llamadas</t>
  </si>
  <si>
    <t>Se adjunta el reporte de la Auditoria de llamadas que es suministrado por la plataforma ISVA</t>
  </si>
  <si>
    <t>Se adjunta el reporte  de ingresos por la plataforma virtual PSE duarante el segundo trimestre 2023 y también se establece un comparativo entre el total de los ingresos de impuesto de vehiculos automotores sobre el ingreso por éste mismo concepto a través de la plataforma virtual, permitiendo así establecer un porcentaje de recaudo por éste medio y logrando evidenciar una meta física.</t>
  </si>
  <si>
    <t>Docuementos que acrediten el numero y tipo de tramites demandados a través de la página web</t>
  </si>
  <si>
    <r>
      <t xml:space="preserve">Se diseño un espacio adecuado dotado con  módulos  de servicio, señalización y condiciones adecuadas para  atención al ciudadan de en la Sección de Pasaportes. </t>
    </r>
    <r>
      <rPr>
        <b/>
        <sz val="12"/>
        <color theme="1"/>
        <rFont val="Arial"/>
        <family val="2"/>
      </rPr>
      <t>Evidencia 5</t>
    </r>
    <r>
      <rPr>
        <sz val="12"/>
        <color theme="1"/>
        <rFont val="Arial"/>
        <family val="2"/>
      </rPr>
      <t>. Diseño módulos atención al ciudadano</t>
    </r>
  </si>
  <si>
    <r>
      <t xml:space="preserve">Se realizaron  adecuaciones del espacio fisico y de dotación del punto de atención al ciudadano, ubicado en el Edificio Rodrigo Gómez Jaramillo, donde cuenta con un moviliario de 4 cubiculos, tres equipos de computo, una impresora, un TV y un archivado, tambien, se realizo la adecuación en la entrada Principal del Centro Administrativa Departamental, donde se incluyo el sistema de biometrico, lo cual permite brindar una eficiente atención a la ciudadanía.                                              </t>
    </r>
    <r>
      <rPr>
        <b/>
        <sz val="12"/>
        <color theme="1"/>
        <rFont val="Arial"/>
        <family val="2"/>
      </rPr>
      <t>Evidencia 4.</t>
    </r>
    <r>
      <rPr>
        <sz val="12"/>
        <color theme="1"/>
        <rFont val="Arial"/>
        <family val="2"/>
      </rPr>
      <t xml:space="preserve"> Documentos soportes del mobiliario de dotación e imagenes de adecuaciones de espacios físicos</t>
    </r>
  </si>
  <si>
    <r>
      <t xml:space="preserve">Formatos, revisados, ajustados y normalizados. </t>
    </r>
    <r>
      <rPr>
        <b/>
        <sz val="12"/>
        <color theme="1"/>
        <rFont val="Arial"/>
        <family val="2"/>
      </rPr>
      <t xml:space="preserve">Evidencia 7. </t>
    </r>
    <r>
      <rPr>
        <sz val="12"/>
        <color theme="1"/>
        <rFont val="Arial"/>
        <family val="2"/>
      </rPr>
      <t>Formatos de Atención al Ciudadano</t>
    </r>
  </si>
  <si>
    <r>
      <t xml:space="preserve">Para el cumplimiento de esta meta se elaboró una pieza didáctica donde se habla a cerca del manual y protocolo de Servicio a la Ciudadanía.                                           </t>
    </r>
    <r>
      <rPr>
        <b/>
        <sz val="12"/>
        <color theme="1"/>
        <rFont val="Arial"/>
        <family val="2"/>
      </rPr>
      <t>Evidencia N°9.</t>
    </r>
    <r>
      <rPr>
        <sz val="12"/>
        <color theme="1"/>
        <rFont val="Arial"/>
        <family val="2"/>
      </rPr>
      <t xml:space="preserve"> Pieza didactica, Cartilla Manual y Protocolos de Servicio a al Ciudadanía.</t>
    </r>
  </si>
  <si>
    <r>
      <t xml:space="preserve">Se realizó envío de oficio con radicado  2023110004013-3 Id:9327 solicitud de evidencias seguimiento del plan de acción del Sistema Departamental de Servicio a la Ciudadanía tercer trimestre 2023- Gestión Documental, ya que a la fecha no han cumplido con las 3 metas inmersas en mencionado plan, el día 04 de diciembre de 2023, se recibe respuesta por parte de la PU Beatriz Lucia Lujan donde manifiesta que:  Durante la vigencia 2023 no se han presentado desestimientos tácitos sobre alguna petición allegada a la Gobernación del Quindío, por lo cual no existen actos administrativos al respecto.                                                                  </t>
    </r>
    <r>
      <rPr>
        <b/>
        <sz val="12"/>
        <color theme="1"/>
        <rFont val="Arial"/>
        <family val="2"/>
      </rPr>
      <t>Evidencia 1.</t>
    </r>
    <r>
      <rPr>
        <sz val="12"/>
        <color theme="1"/>
        <rFont val="Arial"/>
        <family val="2"/>
      </rPr>
      <t xml:space="preserve"> Oficio Rta Gestión Documental.</t>
    </r>
  </si>
  <si>
    <r>
      <t xml:space="preserve">Se realizó envío de oficio con radicado  2023110004013-3 Id:9327 solicitud de evidencias seguimiento del plan de acción del Sistema Departamental de Servicio a la Ciudadanía tercer trimestre 2023- Gestión Documental, ya que a la fecha no han cumplido con las 3 metas inmersas en mencionado plan, el día 04 de diciembre de 2023, se recibe respuesta por parte de la PU Beatriz Lucia Lujan donde manifiesta que:  La socialización del Manual PQRSD, con sus reglamentos ya fue realizada por parte
de esta Área, a través del correo archivocentral@quindio.gov.co, a las diferentes
Secretarías y Dependencias del Nivel Central Departamental, incluyendo el Sistema Departamental de Servicio a la Ciudadanía,
(serviciociudadano@gobernacionquindio.gov.co), como se puede evidenciar al revisar dicho correo., al revisar el correo electronico del SDSC no se evidencia la socialización del manual.                                                           </t>
    </r>
    <r>
      <rPr>
        <b/>
        <sz val="12"/>
        <color theme="1"/>
        <rFont val="Arial"/>
        <family val="2"/>
      </rPr>
      <t xml:space="preserve">Evidencia 19. </t>
    </r>
    <r>
      <rPr>
        <sz val="12"/>
        <color theme="1"/>
        <rFont val="Arial"/>
        <family val="2"/>
      </rPr>
      <t>Rta Gestión Documental</t>
    </r>
  </si>
  <si>
    <r>
      <t>Carta del trato digno elaborada y publicada en la pagina Web.</t>
    </r>
    <r>
      <rPr>
        <b/>
        <sz val="12"/>
        <color theme="1"/>
        <rFont val="Arial"/>
        <family val="2"/>
      </rPr>
      <t xml:space="preserve">                                                                                 Evidencia 14.</t>
    </r>
    <r>
      <rPr>
        <sz val="12"/>
        <color theme="1"/>
        <rFont val="Arial"/>
        <family val="2"/>
      </rPr>
      <t xml:space="preserve"> Carta del Trato Digno, esta se evidenca en el siguiente link https://www.quindio.gov.co/atencion-a-la-ciudadania/carta-del-trato-digno</t>
    </r>
  </si>
  <si>
    <r>
      <t xml:space="preserve">Link de atención a la Ciudadnía actualizado                  </t>
    </r>
    <r>
      <rPr>
        <b/>
        <sz val="12"/>
        <color theme="1"/>
        <rFont val="Arial"/>
        <family val="2"/>
      </rPr>
      <t xml:space="preserve">Evidencia 22. </t>
    </r>
    <r>
      <rPr>
        <sz val="12"/>
        <color theme="1"/>
        <rFont val="Arial"/>
        <family val="2"/>
      </rPr>
      <t xml:space="preserve">en el siguiente link se puede evidnciar la meta cumplida </t>
    </r>
    <r>
      <rPr>
        <b/>
        <sz val="12"/>
        <color theme="1"/>
        <rFont val="Arial"/>
        <family val="2"/>
      </rPr>
      <t xml:space="preserve"> </t>
    </r>
    <r>
      <rPr>
        <sz val="12"/>
        <color theme="1"/>
        <rFont val="Arial"/>
        <family val="2"/>
      </rPr>
      <t>https://www.quindio.gov.co/atencion-a-la-ciudadania/peticiones-quejas-reclamos-y-denuncias</t>
    </r>
  </si>
  <si>
    <r>
      <t xml:space="preserve">Esta meta se ejecutada en su totalidad, ya que el Sistema Departameltal de Servicio a la Ciudadanía cuenta con 2 pendones informativos.                                                       </t>
    </r>
    <r>
      <rPr>
        <b/>
        <sz val="12"/>
        <color theme="1"/>
        <rFont val="Arial"/>
        <family val="2"/>
      </rPr>
      <t xml:space="preserve">Evidencia 16. </t>
    </r>
    <r>
      <rPr>
        <sz val="12"/>
        <color theme="1"/>
        <rFont val="Arial"/>
        <family val="2"/>
      </rPr>
      <t xml:space="preserve"> Registros fotográficos de los pendones.</t>
    </r>
  </si>
  <si>
    <r>
      <t xml:space="preserve">Carta del trato digno elaborada y publicada en la pagina Web.                                                                                </t>
    </r>
    <r>
      <rPr>
        <b/>
        <sz val="12"/>
        <color theme="1"/>
        <rFont val="Arial"/>
        <family val="2"/>
      </rPr>
      <t xml:space="preserve"> Evidencia 14.</t>
    </r>
    <r>
      <rPr>
        <sz val="12"/>
        <color theme="1"/>
        <rFont val="Arial"/>
        <family val="2"/>
      </rPr>
      <t xml:space="preserve"> Carta del Trato Digno, esta se evidenca en el siguiente link https://www.quindio.gov.co/atencion-a-la-ciudadania/carta-del-trato-digno</t>
    </r>
  </si>
  <si>
    <r>
      <t xml:space="preserve">Para dar cumplimiento a esta meta se diseño una estrategia publicitaria de enfoque diferencial de la población vulnerable, de los sectores LGTBI  y del sector Étnico.                                                                                         </t>
    </r>
    <r>
      <rPr>
        <b/>
        <sz val="12"/>
        <color theme="1"/>
        <rFont val="Arial"/>
        <family val="2"/>
      </rPr>
      <t>Evidencia 13.</t>
    </r>
    <r>
      <rPr>
        <sz val="12"/>
        <color theme="1"/>
        <rFont val="Arial"/>
        <family val="2"/>
      </rPr>
      <t xml:space="preserve"> Piezas publicitarias de enfoque diferencial.</t>
    </r>
  </si>
  <si>
    <r>
      <t xml:space="preserve">El día 18 de agosto se realizó capacitación virtual de atención al ciudadano por medio del link meet.google.com/rgx-kqae-kju,                                       </t>
    </r>
    <r>
      <rPr>
        <b/>
        <sz val="12"/>
        <color theme="1"/>
        <rFont val="Arial"/>
        <family val="2"/>
      </rPr>
      <t xml:space="preserve"> Evidencia 8</t>
    </r>
    <r>
      <rPr>
        <sz val="12"/>
        <color theme="1"/>
        <rFont val="Arial"/>
        <family val="2"/>
      </rPr>
      <t xml:space="preserve">. Lista de asistencia y pantallazos de la capacitación </t>
    </r>
  </si>
  <si>
    <r>
      <t xml:space="preserve">Se realizó envío de oficio con radicado  2023110004013-3 Id:9327 solicitud de evidencias seguimiento del plan de acción del Sistema Departamental de Servicio a la Ciudadanía tercer trimestre 2023- Gestión Documental, ya que a la fecha no han cumplido con las 3 metas inmersas en mencionado plan, el día 04 de diciembre de 2023, se recibe respuesta por parte de la PU Beatriz Lucia Lujan donde manifiesta que para el cumplimiento de esta meta se cuenta con la Resolución 001 del 25 de octubre de 2016, “POR LA CUAL SE REGLAMENTA LA EXPEDICION DE COPIAS DE DOCUMENTOS PUBLICOS SOLICITADOS A LA
ADMINISTRACIÓN CENTRAL DEL DEPARTAMENTO DEL QUINDIO”.                                                                                </t>
    </r>
    <r>
      <rPr>
        <b/>
        <sz val="12"/>
        <color theme="1"/>
        <rFont val="Arial"/>
        <family val="2"/>
      </rPr>
      <t xml:space="preserve">Evidencia 2. </t>
    </r>
    <r>
      <rPr>
        <sz val="12"/>
        <color theme="1"/>
        <rFont val="Arial"/>
        <family val="2"/>
      </rPr>
      <t xml:space="preserve">oficio de Rta Gestión documental y Gaceta N° 230 </t>
    </r>
  </si>
  <si>
    <r>
      <t xml:space="preserve">La Secretaria de Aguas e Infraestuctura de la Gobernación del Quindio, dando cumplimiento a esta meta, remitio INFORME DE SEGUIMIENTO: CUMPLIMIENTO DE META PLAN DE ACCIÓN ATENCIÓN AL CIUDADANO – ADECUACIONES EN CENTRO DE CONVENCIONES, donde se evidencia el proceso realizado  en el Centro de Convenciones donde se pretende mejorar el servicio a la ciudanía. En el tercer seguimiento que corresponde a los meses de julio, agosto y septiembre del presente año, se actualizaran los autodiagnosticos de las areas decasa de la Mujer y SDSC "Indeportes"                                                        </t>
    </r>
    <r>
      <rPr>
        <b/>
        <sz val="12"/>
        <color theme="1"/>
        <rFont val="Arial"/>
        <family val="2"/>
      </rPr>
      <t xml:space="preserve">Evidencia N° 3. </t>
    </r>
    <r>
      <rPr>
        <sz val="12"/>
        <color theme="1"/>
        <rFont val="Arial"/>
        <family val="2"/>
      </rPr>
      <t>Autodiagnósticos culminado de  adecuaciones en el Centro de Convenciones, registro de visitas Casa de la Mujer y al SDSC (Indeportes).</t>
    </r>
  </si>
  <si>
    <r>
      <t xml:space="preserve">Videos informativos y volantes en la oficina de Atención Ciudadana y en la entrada de la Gobernación, tambien en la pagina Web de la Goberación del Quindío se encuentra item de Atención al Ciudadano donde se pueden evidenciar los Trámites y Servicios que presta la entidad. se anexa link: https://quindio.gov.co/                           </t>
    </r>
    <r>
      <rPr>
        <b/>
        <sz val="12"/>
        <color theme="1"/>
        <rFont val="Arial"/>
        <family val="2"/>
      </rPr>
      <t>Evidencia 6</t>
    </r>
    <r>
      <rPr>
        <sz val="12"/>
        <color theme="1"/>
        <rFont val="Arial"/>
        <family val="2"/>
      </rPr>
      <t>. Estrategia de comunicación (Videos y volantes)</t>
    </r>
  </si>
  <si>
    <r>
      <t xml:space="preserve">En la pagina Web de la Administración Departamental, se han publicado 3(tres) informes de PQRS de acuerdo a lo que solicita la Ley 1712 de 2014 de transparencia de acceso a la información.                                              </t>
    </r>
    <r>
      <rPr>
        <b/>
        <sz val="12"/>
        <color theme="1"/>
        <rFont val="Arial"/>
        <family val="2"/>
      </rPr>
      <t>Evidencia 12.</t>
    </r>
    <r>
      <rPr>
        <sz val="12"/>
        <color theme="1"/>
        <rFont val="Arial"/>
        <family val="2"/>
      </rPr>
      <t xml:space="preserve"> Infomres trimestrales PQRSD y estan publicados en la pagina Web de la Gobernación del Quindío en el siguiente link:    https://www.quindio.gov.co/index.php?option=com_content&amp;view=article&amp;id=26012:informes-de-pqrsd&amp;catid=2</t>
    </r>
  </si>
  <si>
    <r>
      <t>El día 22 de agosto de 2023, en las instalaciones del Centro Administrativo Departamental se realiza la feria de Atención al Ciudadano, donde se brindo la información requerida por los ciudadanos.</t>
    </r>
    <r>
      <rPr>
        <b/>
        <sz val="12"/>
        <color theme="1"/>
        <rFont val="Arial"/>
        <family val="2"/>
      </rPr>
      <t xml:space="preserve">                                       Evidencia 15</t>
    </r>
    <r>
      <rPr>
        <sz val="12"/>
        <color theme="1"/>
        <rFont val="Arial"/>
        <family val="2"/>
      </rPr>
      <t xml:space="preserve">. Registro fotografico y listado de Asistencia de feria de atención al ciudadano y codigo de Integridad. </t>
    </r>
  </si>
  <si>
    <r>
      <t xml:space="preserve">Para el cumplimiento de esta meta, se realizara un concurso denonimado“SERVIDOR CON VOCACIÓN DE SERVICIO”, el cual tiene como objetivo nominar por  cada Secretaría de la Administración Central Departamental del Quindío, dos funcionarios de planta, los cuales deben de cumplir ciertos requisitos para poder participar, estos seran sometidos a votación por medio de las redes sociales de la Secretaria Administrativa para fianlmente, otorgarle su incentivo por la buena labor que presta, se realizaron fichas publicitarias, se enviaron a los diferentes grupos de la Sec. Administrativa, donde finalmente el día viernes 03 de noviembre en el Centro de Convenciones se realizó el reconocimeinto a los funcionarios y colaboradores más destacados de la Gobernación del Quindío.                                                                                </t>
    </r>
    <r>
      <rPr>
        <b/>
        <sz val="12"/>
        <color theme="1"/>
        <rFont val="Arial"/>
        <family val="2"/>
      </rPr>
      <t xml:space="preserve">Evidencia 17. </t>
    </r>
    <r>
      <rPr>
        <sz val="12"/>
        <color theme="1"/>
        <rFont val="Arial"/>
        <family val="2"/>
      </rPr>
      <t>Circular N° S.A.60.01-00863 de 04 de septiembre de 2023, CONVOCATORIA CONCURSO “SERVIDOR CON VOCACIÓN DE SERVICIO”, correos enviados y recibidos de la convocatoria, fichas publicitarias, difusión en los diferentes grupos de la Sec. Administrativa, Decreto 0922 de 02/11/2023POR MEDIO DE LA CUAL EL GOBIERNO DEPARTAMENTAL DEL QUINDÍO HACE UNOS 
RECONOCIMIENTOS Y OTORGA UNAS DISTINCIONES, Resolución 7511 de 03/11/2023 POR MEDIO DE LA CUAL EL GOBIERNO DEPARTAMENTAL DEL QUINDÍO HACE UNOS RECONOCIMIENTOS Y OTORGA UNAS DISTINCIONES, Resolución 7512 de 03/11/2023 POR MEDIO DE LA CUAL LA GOBERNACION DEL DEPARTAMENTO DEL QUINDÍO HACE UNOS RECONOCIMIENTOS”</t>
    </r>
  </si>
  <si>
    <r>
      <t xml:space="preserve">Se dio cumplimiento a la meta por medio de la encuesta de satisfacción.                                                                      </t>
    </r>
    <r>
      <rPr>
        <b/>
        <sz val="12"/>
        <color theme="1"/>
        <rFont val="Arial"/>
        <family val="2"/>
      </rPr>
      <t>Evidencia 18</t>
    </r>
    <r>
      <rPr>
        <sz val="12"/>
        <color theme="1"/>
        <rFont val="Arial"/>
        <family val="2"/>
      </rPr>
      <t>. https://www.quindio.gov.co/modelo-integrado-de-planeacion/encuesta-de-satisfaccion</t>
    </r>
  </si>
  <si>
    <r>
      <t xml:space="preserve">A la fecha no se han realizado ajustes a la ordenanza.                                                            </t>
    </r>
    <r>
      <rPr>
        <b/>
        <sz val="12"/>
        <color theme="1"/>
        <rFont val="Arial"/>
        <family val="2"/>
      </rPr>
      <t xml:space="preserve">Evidencia 21. </t>
    </r>
    <r>
      <rPr>
        <sz val="12"/>
        <color theme="1"/>
        <rFont val="Arial"/>
        <family val="2"/>
      </rPr>
      <t>Ordenanza 003 de 01 de junio de 2021 y se encuentra publicada en la página de la Gobernación del Quindío en el siguiente link. https://www.quindio.gov.co/home/docs/items/item_101/ORDENANZA_003_01_DE_JUNIO_2021.pdf</t>
    </r>
  </si>
  <si>
    <r>
      <t xml:space="preserve">Se realiza seguimiento a los planes de acción de Servicio a la Ciudadania de las 15 secretarias correspondientes.                                               </t>
    </r>
    <r>
      <rPr>
        <b/>
        <sz val="12"/>
        <color theme="1"/>
        <rFont val="Arial"/>
        <family val="2"/>
      </rPr>
      <t xml:space="preserve">Evidencia 10. </t>
    </r>
    <r>
      <rPr>
        <sz val="12"/>
        <color theme="1"/>
        <rFont val="Arial"/>
        <family val="2"/>
      </rPr>
      <t>link https://www.quindio.gov.co/sistema-departamental-de-servicio-a-la-ciudadania/seguimiento-2022 y segumiento a los Planes de Acción  SDSC.</t>
    </r>
  </si>
  <si>
    <r>
      <t xml:space="preserve">Se realizo capacitacion virtual sobre el funcionamiento del sistema de registro de PQRSD, a funcionarios y contratistas de las diferentes secretarias de la Gobernacion del Quindio.                                          </t>
    </r>
    <r>
      <rPr>
        <b/>
        <sz val="12"/>
        <color theme="1"/>
        <rFont val="Arial"/>
        <family val="2"/>
      </rPr>
      <t>Evidencia 20</t>
    </r>
    <r>
      <rPr>
        <sz val="12"/>
        <color theme="1"/>
        <rFont val="Arial"/>
        <family val="2"/>
      </rPr>
      <t>. pantallazo de evidencias</t>
    </r>
  </si>
  <si>
    <r>
      <t xml:space="preserve">El día 13 de octubre del 2023, se realizó la primera Comisión Intersectorial con el objetivo de llevar acabo la socialización de los Planes de Acción del Sistema Departamental de Servicio a la Ciudadanía, donde se conto con la participación de todos lo integrantes de este, la segunda Comisión esta programada para el día jueves 14 de diciembre de 2023, por motivos de aagenda de los integrantes de la comisiòn se realzo el dia 20 de diciembre, donde no hubo quorum y por esta razon el Director de TH manifiesta que se debe de enviar la presentacion a los correos electronicos de los integrantes para dejar trazabilidad de la informacion y la convocatoria.                                                                      </t>
    </r>
    <r>
      <rPr>
        <b/>
        <sz val="12"/>
        <color theme="1"/>
        <rFont val="Arial"/>
        <family val="2"/>
      </rPr>
      <t xml:space="preserve"> Evidencia 11.</t>
    </r>
    <r>
      <rPr>
        <sz val="12"/>
        <color theme="1"/>
        <rFont val="Arial"/>
        <family val="2"/>
      </rPr>
      <t xml:space="preserve"> Oficio de invitación y recibido, presentación de información, acta de reunión. Oficio de invitación a la segunda comisión.</t>
    </r>
  </si>
  <si>
    <t xml:space="preserve">Se anexa link e imágenes del micrositio de la Secretaría Jurídica y de Contratación en el cual se puede evidenciar la publicación de las rutas de los instructivos y/o manuales de consulta de las plataformas SECOP I, SECOP II y SIA Observa, en la mencionada sección de la pagina web del Departamento del Quindío. 
https://quindio.gov.co/contratacion/consulta-secop                         Igualmente se anexa copia del oficio mediante el cual se solicitó la actualización del micrositio de la Secretaría Jurídica y de Contratación (S.J.30.136.01-00356) y oficio mediante el cual se da respuesta de la respectiva actualización por parte de la secretaría de las TIC.  </t>
  </si>
  <si>
    <t>Se anexa link e imágenes del micrositio de la Secretaría Jurídica y de Contratación en el cual se puede evidenciar la publicación del listado de documentos y procedimientos para inscripciones y actualizaciones de las entidades sin ánimo de lucro (ESAL) y los trámites para Inscripción de Personería Jurídica de asociaciones con fines educativos, científicos, tecnológicos, culturales y deportivos; Protocolizaciones y Registro de actualizaciones de las Ligas y Clubes Deportivos.</t>
  </si>
  <si>
    <t>https://quindio.gov.co/personeria-juridica</t>
  </si>
  <si>
    <t>Para el tercer trimestre de la vigencia 2023 se han realizado socializaciones, impactando a 170 personas. Para un total de 750 personas impatadas en lo que va del año. 
El presupuesto asignado corresponde a la meta de solicitudes tramitadas del proyecto 2020003630064</t>
  </si>
  <si>
    <t>En el tercer trimestre de la vigencia 2023, se han realizado 5 visitas técnicas por parte del área de reducción y manejo del riesgo, en los Municipios   Pijao, Salento y Córdoba, del Departamento del Quindío; efectuando verificación del estado actual de las afectaciones reportadas e identificadas por parte de los municipios y las autoridades competentes, realizando entrega de informe y recomendaciones técnicas realizadas por los profesionales.
Quedando lo que va corrido de la vigencia 40 visitas técnicas. 
El presupuesto asignado y ejecutado son los contratos de prestación de servicios de 4 técnicos los cuales tienen dentro de sus obligaciones visitas técnicas aportando al proyecto 2020003630069</t>
  </si>
  <si>
    <t xml:space="preserve">En el tercer trimestre se realizó seguimiento del Plan de participación ciudadana para el primer cuatrimestre del año, el cual se encuentra publicado en página. 
https://quindio.gov.co/medios/Seguimiento_matriz_estrat%C3%A9gica_Participaci%C3%B3n_2023_Primer_Cuatrimestre.pdf
El seguimiento a segundo cuatrimestre se encuentra en la consolidación de la información de cada una de las secretarías que intervienen. 
Se hace la claridad que dicha actividad hace parte de la meta Servicios como apoyo a estrategías de participación del proyecto 2020003630071, por lo que el presupuesto ejecutato se obtiene del contrato de prestación de servicios 2358   </t>
  </si>
  <si>
    <r>
      <rPr>
        <b/>
        <sz val="11"/>
        <color theme="1"/>
        <rFont val="Calibri"/>
        <family val="2"/>
        <scheme val="minor"/>
      </rPr>
      <t>La evidencia se encuentra en el sigueinte link:</t>
    </r>
    <r>
      <rPr>
        <sz val="11"/>
        <color theme="1"/>
        <rFont val="Calibri"/>
        <family val="2"/>
        <scheme val="minor"/>
      </rPr>
      <t xml:space="preserve">
https://drive.google.com/drive/folders/1wH7CCA2-Lep2sqmXczBnPDtmHq-whPl4?usp=drive_link</t>
    </r>
  </si>
  <si>
    <r>
      <rPr>
        <b/>
        <sz val="11"/>
        <color theme="1"/>
        <rFont val="Calibri"/>
        <family val="2"/>
        <scheme val="minor"/>
      </rPr>
      <t>La evidencia se encuentra en el sigueinte link:</t>
    </r>
    <r>
      <rPr>
        <sz val="11"/>
        <color theme="1"/>
        <rFont val="Calibri"/>
        <family val="2"/>
        <scheme val="minor"/>
      </rPr>
      <t xml:space="preserve">
https://drive.google.com/drive/folders/1FUYlJOQtQ_OM2YhEHpR8VCkYKnhEV9sN?usp=drive_link</t>
    </r>
  </si>
  <si>
    <r>
      <t xml:space="preserve">La Secretaria TIC no es encargada de realizar autodiagnósticos  a espacios fiscos, El reporte que se realiza se debe cumplir con el tema de accesibilidad, en cuanto a canales de atención a la ciudadanía, solicitud de PQRS, Ventanilla Virtual.
Mas sin embargo la secretaria TIC realizo el mantenimiento e instalación de equipos y puntos de conectividad para tener mejor accesibilidad de los servicios para los ciudadanos.
</t>
    </r>
    <r>
      <rPr>
        <b/>
        <sz val="9"/>
        <color rgb="FF000000"/>
        <rFont val="Arial"/>
        <family val="2"/>
      </rPr>
      <t xml:space="preserve">TIC1992-PSP-2023 - PRESTAR SERVICIOS PROFESIONALES A LA ADMINISTRACION DEPARTAMENTAL EN LA ATENCION DE INCIDENCIAS REPORTADAS A TRAVES DEL APLICATIVO MESA DE AYUDA, ASI COMO EN EL DESARROLLO DE ACTIVIDADES DE APOYO REFERENTE A PLANES, SOPORTE Y MEJORAMIENTO DE LA RED DE DATOS DE LA ADMINISTRACION CENTRAL DEPARTAMENTAL CON ENFASIS EN EL MONITOREO DE LA RED DE DATOS.
Sia Observa: </t>
    </r>
    <r>
      <rPr>
        <sz val="9"/>
        <color rgb="FF000000"/>
        <rFont val="Arial"/>
        <family val="2"/>
      </rPr>
      <t xml:space="preserve">https://siaobserva.auditoria.gov.co/guess/cto_ficha_resumen_guess.aspx?idc=8395837
</t>
    </r>
    <r>
      <rPr>
        <b/>
        <sz val="9"/>
        <color rgb="FF000000"/>
        <rFont val="Arial"/>
        <family val="2"/>
      </rPr>
      <t>Secop II:</t>
    </r>
    <r>
      <rPr>
        <sz val="9"/>
        <color rgb="FF000000"/>
        <rFont val="Arial"/>
        <family val="2"/>
      </rPr>
      <t xml:space="preserve"> https://community.secop.gov.co/Public/Common/GoogleReCaptcha/Index?previousUrl=https%3a%2f%2fcommunity.secop.gov.co%2fPublic%2fTendering%2fOpportunityDetail%2fIndex%3fnoticeUID%3dCO1.NTC.4542287%26isFromPublicArea%3dTrue%26isModal%3dFalse
Desde la secretaria TIC se cuenta con personal profesional para realizar adecuaciones de infraestructura tecnológica y de conexión a redes Informáticas; con el siguiente Objeto contractual.
</t>
    </r>
    <r>
      <rPr>
        <b/>
        <sz val="9"/>
        <color rgb="FF000000"/>
        <rFont val="Arial"/>
        <family val="2"/>
      </rPr>
      <t xml:space="preserve">
TIC078-PSP-2023 </t>
    </r>
    <r>
      <rPr>
        <sz val="9"/>
        <color rgb="FF000000"/>
        <rFont val="Arial"/>
        <family val="2"/>
      </rPr>
      <t xml:space="preserve">- PRESTAR SERVICIOS PROFESIONALES A LA ADMINISTRACION DEPARTAMENTAL EN LA ATENCION DE INCIDENCIAS REPORTADAS A TRAVES DEL APLICATIVO MESA DE AYUDA, ASI COMO EN EL DESARROLLO DE ACTIVIDADES DE APOYO REFERENTE A PLANES, SOPORTE Y MEJORAMIENTO DE LA RED DE DATOS DE LA ADMINISTRACION CENTRAL DEPARTAMENTAL CON ENFASIS EN EL MONITOREO DE LA RED DE DATOS.
</t>
    </r>
    <r>
      <rPr>
        <b/>
        <sz val="9"/>
        <color rgb="FF000000"/>
        <rFont val="Arial"/>
        <family val="2"/>
      </rPr>
      <t>Link Publicacion:</t>
    </r>
    <r>
      <rPr>
        <sz val="9"/>
        <color rgb="FF000000"/>
        <rFont val="Arial"/>
        <family val="2"/>
      </rPr>
      <t xml:space="preserve">
</t>
    </r>
    <r>
      <rPr>
        <b/>
        <sz val="9"/>
        <color rgb="FF000000"/>
        <rFont val="Arial"/>
        <family val="2"/>
      </rPr>
      <t>Sia Observa:</t>
    </r>
    <r>
      <rPr>
        <sz val="9"/>
        <color rgb="FF000000"/>
        <rFont val="Arial"/>
        <family val="2"/>
      </rPr>
      <t xml:space="preserve"> https://siaobserva.auditoria.gov.co/guess/cto_ficha_resumen_guess.aspx?idc=7721407
</t>
    </r>
    <r>
      <rPr>
        <b/>
        <sz val="9"/>
        <color rgb="FF000000"/>
        <rFont val="Arial"/>
        <family val="2"/>
      </rPr>
      <t xml:space="preserve">Secop II: https://community.secop.gov.co/Public/Tendering/OpportunityDetail/Index?noticeUID=CO1.NTC.3731369&amp;isFromPublicArea=True&amp;isModal=False
</t>
    </r>
    <r>
      <rPr>
        <b/>
        <i/>
        <sz val="9"/>
        <color rgb="FF000000"/>
        <rFont val="Arial"/>
        <family val="2"/>
      </rPr>
      <t>NOTA: En el proceso contractual a corte de 30 de junio se ha ejecutado un total de $ 15.386.408, correspondiente a los contratos de prestacion de servicios numero TIC078-PSP-2023 y TIC1992-PSP-2023</t>
    </r>
  </si>
  <si>
    <r>
      <rPr>
        <b/>
        <sz val="11"/>
        <color theme="1"/>
        <rFont val="Calibri"/>
        <family val="2"/>
        <scheme val="minor"/>
      </rPr>
      <t>La evidencia se encuentra en el sigueinte link:</t>
    </r>
    <r>
      <rPr>
        <sz val="11"/>
        <color theme="1"/>
        <rFont val="Calibri"/>
        <family val="2"/>
        <scheme val="minor"/>
      </rPr>
      <t xml:space="preserve">
https://drive.google.com/drive/folders/1Mof4O-RhB00pCoLuYze0mXZzQ39hXyXF?usp=drive_link</t>
    </r>
  </si>
  <si>
    <r>
      <rPr>
        <b/>
        <sz val="11"/>
        <rFont val="Calibri"/>
        <family val="2"/>
        <scheme val="minor"/>
      </rPr>
      <t xml:space="preserve">La evidencia se encuentra en el sigueinte link:
</t>
    </r>
    <r>
      <rPr>
        <sz val="11"/>
        <rFont val="Calibri"/>
        <family val="2"/>
        <scheme val="minor"/>
      </rPr>
      <t xml:space="preserve">https://drive.google.com/drive/folders/1bY2771W-tE7Bmo-IjS9Dy862Sgv8zUvW?usp=drive_link
 </t>
    </r>
  </si>
  <si>
    <r>
      <rPr>
        <b/>
        <sz val="11"/>
        <rFont val="Calibri"/>
        <family val="2"/>
        <scheme val="minor"/>
      </rPr>
      <t xml:space="preserve">La evidencia se encuentra en el siguiente Link:
</t>
    </r>
    <r>
      <rPr>
        <sz val="11"/>
        <rFont val="Calibri"/>
        <family val="2"/>
        <scheme val="minor"/>
      </rPr>
      <t xml:space="preserve">https://drive.google.com/drive/folders/1LHTu6lqeL_8t2BPtM8dQ-oHm8ZfszMve?usp=drive_link 
</t>
    </r>
  </si>
  <si>
    <t xml:space="preserve">Con corte al termino de la vigencia 2023, en referente al link de atención al ciudadano y PQRD están publicados en la pagina web institucional: Link: https://www.quindio.gov.co
https://quindio.gov.co/atencion-a-la-ciudadania/peticiones-quejas-reclamos-y-denuncias
</t>
  </si>
  <si>
    <r>
      <rPr>
        <b/>
        <sz val="11"/>
        <color theme="1"/>
        <rFont val="Calibri"/>
        <family val="2"/>
        <scheme val="minor"/>
      </rPr>
      <t>La evidencia se encuentra en el sigueinte link:</t>
    </r>
    <r>
      <rPr>
        <sz val="11"/>
        <color theme="1"/>
        <rFont val="Calibri"/>
        <family val="2"/>
        <scheme val="minor"/>
      </rPr>
      <t xml:space="preserve">
https://drive.google.com/drive/folders/1KFZtiCPNpwyWVQU3DFCpiaoSawInc4Mh?usp=drive_link</t>
    </r>
  </si>
  <si>
    <r>
      <rPr>
        <b/>
        <sz val="11"/>
        <color theme="1"/>
        <rFont val="Calibri"/>
        <family val="2"/>
        <scheme val="minor"/>
      </rPr>
      <t>La evidencia se encuentra en el sigueinte link:</t>
    </r>
    <r>
      <rPr>
        <sz val="11"/>
        <color theme="1"/>
        <rFont val="Calibri"/>
        <family val="2"/>
        <scheme val="minor"/>
      </rPr>
      <t xml:space="preserve">
https://drive.google.com/drive/folders/1yxOoKEkRsJ00kWOEyvdsczmkmaWtZ908?usp=drive_link</t>
    </r>
  </si>
  <si>
    <t xml:space="preserve">Para el ultimo trimestre de la vigencia 2023, en segundo componente de Racionalización de Tramites, La secretaría de las Tecnologías de la Información y las Comunicaciones, no ha llevado a cabo ningun proceso </t>
  </si>
  <si>
    <r>
      <rPr>
        <sz val="11"/>
        <color theme="1"/>
        <rFont val="Arial"/>
        <family val="2"/>
      </rPr>
      <t>La evidencia se ecnuentra en el siguiente LINK</t>
    </r>
    <r>
      <rPr>
        <u/>
        <sz val="11"/>
        <color theme="10"/>
        <rFont val="Arial"/>
        <family val="2"/>
      </rPr>
      <t xml:space="preserve">
</t>
    </r>
    <r>
      <rPr>
        <sz val="11"/>
        <color theme="1"/>
        <rFont val="Arial"/>
        <family val="2"/>
      </rPr>
      <t xml:space="preserve">
https://drive.google.com/drive/folders/1KrTx2mgO5ymtESxhsN7923wM7LYpc_NT</t>
    </r>
  </si>
  <si>
    <t>Se encuentran 69 tramites vigentes, de los cuales los tramites con mas frecuencia de solicitud por parte de los usuarios fueron un total de 19 tramites. Y el numero solicitantes fueron un total de 105 usuarios para estos tramites mas solicitados. 
Para los tramites soportes la ciudadania y/o empresas no requieren de usuarios o ya cuentan con ellos, por lo tanto no se haya evidencia de creación de nuevos usuarios.</t>
  </si>
  <si>
    <r>
      <rPr>
        <b/>
        <sz val="11"/>
        <color theme="1"/>
        <rFont val="Calibri"/>
        <family val="2"/>
        <scheme val="minor"/>
      </rPr>
      <t>La evidencia se encuentra en el sigueinte link:</t>
    </r>
    <r>
      <rPr>
        <sz val="11"/>
        <color theme="1"/>
        <rFont val="Calibri"/>
        <family val="2"/>
        <scheme val="minor"/>
      </rPr>
      <t xml:space="preserve">
https://drive.google.com/drive/folders/1LisfHiN993pAmNlFPm3DyOtUNR8gCKcd?usp=drive_link</t>
    </r>
  </si>
  <si>
    <t xml:space="preserve">La Secretaria TIC  llevó a cabo el mantenimiento preventivo y correctivo de los equipos tecnológicos en 15 centros de acceso comunitarios urbanos (Puntos Vive Digital - PVD) del departamento del Quindío. Lo anterior con el fin de tener estos centros de acceso comunitario urbanos funcionando de manera óptima, con todos sus equipos tecnológicos en buen estado y de esta manera beneficiar a toda la población del departamento. 
Los centros de acceso comunitarios urbanos (PVD) intervenidos fueron: 
1.Vive La Centenario Armenia. 2.Instituto Tecnológico Calarcá. 3. San bernardo en Calarcá. 4.Institución Educativa San José Circasia. 5. Instituto Montenegro. 6. Instituto Montenegro - Marco Fidel Suárez. 7. Institución- Baudilio Montoya  - Barcelona. 8. Institución - María Inmaculada - Quimbaya. 9. Instituto Quimbaya. 10 Instituto Genova 11.Institución Educativa libre Circasia 11.Institución Educativa libre Circasia.12 PuntoViveDigital Cordoba 13. Instituto Montenegro 14.Instituto San Bernardo Barcelona 15.Instituto Liceo Quindio -Salento
Se llevaron acabo  actiividades como : recorridos a los puntos vive digital con el objetivo de obtener diagnósticos de los estados de los equipos electrónicos y de los computadores para dar solución a los problemas de conexión, funcionamiento y limpieza. En los diferentes puntos se identificaron elementos averiados a los cuales se le tomaron registros fotográficos y se llevó a cabo los debidos mantenimientos
</t>
  </si>
  <si>
    <r>
      <rPr>
        <b/>
        <sz val="11"/>
        <color theme="1"/>
        <rFont val="Calibri"/>
        <family val="2"/>
        <scheme val="minor"/>
      </rPr>
      <t>La evidencia se encuentra en el sigueinte link:</t>
    </r>
    <r>
      <rPr>
        <sz val="11"/>
        <color theme="1"/>
        <rFont val="Calibri"/>
        <family val="2"/>
        <scheme val="minor"/>
      </rPr>
      <t xml:space="preserve">
https://drive.google.com/drive/folders/1LisfHiN993pAmNlFPm3DyOtUNR8gCKcd?usp=drive_link </t>
    </r>
  </si>
  <si>
    <t>Se  capacitaron un total de 400 personas y/o entidades (públicas y privadas) en teletrabajo en temas como:
a) manejo de base de datos
b) apertura y cierre de ventas
c) ciberseguridad
d) seguridad y salud en el trabajo
 Este proceso se llevó a cabo el punto vive digital del colegio Libre de Circasia departamento del Quindío y de forma virtual a través de convocatorias propias de los contratistas de la Secretaria TIC</t>
  </si>
  <si>
    <r>
      <rPr>
        <b/>
        <sz val="11"/>
        <color theme="1"/>
        <rFont val="Calibri"/>
        <family val="2"/>
        <scheme val="minor"/>
      </rPr>
      <t>La evidencia se encuentra en el sigueinte link:</t>
    </r>
    <r>
      <rPr>
        <sz val="11"/>
        <color theme="1"/>
        <rFont val="Calibri"/>
        <family val="2"/>
        <scheme val="minor"/>
      </rPr>
      <t xml:space="preserve">
https://drive.google.com/open?id=1VIWiCtPziSkP6X6sjsQJmGgpRr7-5KeT&amp;usp=drive_copy
</t>
    </r>
  </si>
  <si>
    <t>Se capacitaron  a 7288 personas en tecnologías de la información y las comunicaciones a través de los programas de (Mujeres TIC, Creativos digitales, Emprendedores digitales y 50 plus, población vulnerable (Población digital) correspondientes al modelo integrador TIC en todo el Departamento del Quindío.
1. Creativos Digitales en Animación 2D y Videojuegos en SCRATCH nivel 1 - Robótica Educativa: 1509 niños capacitados.
2. Emprendedores Digitales: 598 Personas capacitadas.
3. Mujeres TIC - Startup, , Feria TIC:  888 Personas capacitadas.
4. Población Digital - Grupo Narp (Negros, Afrodescendientes, Raizales y Palenqueros): 396 Personas capacitadas.
5. Programa 50 Plus: 282 Personas capacitadas.
6. Brigadas Digitales - 3615 Personas Capacitadas.
Superando la meta y dando cumplimiento a un 100%</t>
  </si>
  <si>
    <t>30.000.000</t>
  </si>
  <si>
    <t xml:space="preserve">Desde las redes sociales de la Secretaría de Turismo Industria y Comercio,  diariamente se genera contenido que es de interés de los empresarios del sector y de la ciudadanía en general, tales como convocatorias, información de eventos y la promoción del destino y los empresarios.  Además en el micro sitio se actualiza periódicamente con las noticias más relevantes del departamento y la región. </t>
  </si>
  <si>
    <t>EVIDENCIA MICROSITIO WEB</t>
  </si>
  <si>
    <t xml:space="preserve">Se cumple con el objetivo del Plan de Acción, garantizando el acceso a la ciudadanía y/o grupos de valor, vinculados de los eventos que programa la secretaría y los servicios que presta.  Así mismo se garantiza la actualización permanente de sus redes sociales y el Micro-sitio web, impactando el sector.
</t>
  </si>
  <si>
    <t>Se adjunta evidencia para el cumplimiento del indicador, tomado de la pàgina  www.quindio.gov.co/inicioturismo</t>
  </si>
  <si>
    <t>50.000.000</t>
  </si>
  <si>
    <t xml:space="preserve">La secretaria de turismo, industria y comercio cuenta con procedimientos establecidos para la asistencia técnica en los sectores de turismo e industria y comercio, donde prioriza a los entes territoriales, instituciones, agremiaciones, empresarios y emprendimientos, con fin de socializar los marcos normativos,  madurar sus productos y servicios, fortaleciendo sus canales de comercialización y venta; así como las gestiones pertinentes para apoyar el financiamiento de las iniciativas, previo cumplimiento de requisitos. 
</t>
  </si>
  <si>
    <t>EVIDENCIA RUTA DE 
SERVICIOS</t>
  </si>
  <si>
    <t xml:space="preserve">La secretaria de turismo, industria y comercio, dentro de su misionalidad, cumple con el acompañamiento y asistencia técnica a los emprendimientos de los sectores que hacen parte de los programas y proyectos del Plan de Desarrollo: 
Septiembre 04 de 2023, socialización de la  página web  (https://www.quindiocorazondecolombia.com)  en el municipio de Montenegro, con el fin de fortalecer la oferta turística del departamento, permitiendo a propios y visitantes conocer y dirigirse a lugares que generan una oferta de valor para el municipio.
Septiembre 06 de 2023, capacitación de manipulación de alimentos dirigida a los comerciantes de la plaza de mercado de Montenegro. 
 Septiembre 12 de 2023, apoyo en la organización y convocatoria para el evento “Quindío, Café y sabor” que se llevó a cabo del  22 al 24 se septiembre en el parque de la vida de Armenia,   con la presencia de empresarios y emprendimientos de los diferentes sectores.  
Septiembre 29 de 2023, apoyo en la gran rueda de negocios y servicios turísticos que se llevó a cabo en la casa de la cultura de Montenegro.
Octubre de 2023, visitas de asistencia técnica a las diferentes iniciativas de emprendimientos del sector turismo, en el corregimiento de la Virginia municipio de Calarca. 
Octubre 19 de 2023, apoyo al municipio de Salento en la convocatoria de la tercera sesión del Concejo Municipal de Finlandia 
Octubre 30 de 2023, participación en la mesa de economía circular del departamento. 
Noviembre 02 de 2023 , Socialización avances identificación ruta gastronómica municipio de Calarca.  
Noviembre 04 de 2023, Socialización de Administración y contratos de Arrendamiento Beneficiarios de Corredor Gastronómico del municipio de la alcaldía de La Tebaida. 
Noviembre 11,12 y 13 de 2023,  Apoyo en el mercado artesanal tambo jardín Filandia (Vía Pereira-Armenia)
Noviembre 23 de 2023; Apoyo en la participación de webinar “Normatividad, vivienda turística y contribución parafiscal”.
</t>
  </si>
  <si>
    <t>Se adjunta documentos soporte de las actividades desarrolladas por la secretaría.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</si>
</sst>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3" formatCode="_-* #,##0.00_-;\-* #,##0.00_-;_-* &quot;-&quot;??_-;_-@_-"/>
    <numFmt numFmtId="164" formatCode="&quot;$&quot;\ #,##0;[Red]\-&quot;$&quot;\ #,##0"/>
    <numFmt numFmtId="165" formatCode="&quot;$&quot;\ #,##0.00;[Red]\-&quot;$&quot;\ #,##0.00"/>
    <numFmt numFmtId="166" formatCode="_-&quot;$&quot;\ * #,##0.00_-;\-&quot;$&quot;\ * #,##0.00_-;_-&quot;$&quot;\ * &quot;-&quot;??_-;_-@_-"/>
    <numFmt numFmtId="167" formatCode="_(&quot;$&quot;\ * #,##0_);_(&quot;$&quot;\ * \(#,##0\);_(&quot;$&quot;\ * &quot;-&quot;_);_(@_)"/>
    <numFmt numFmtId="168" formatCode="_(&quot;$&quot;\ * #,##0.00_);_(&quot;$&quot;\ * \(#,##0.00\);_(&quot;$&quot;\ * &quot;-&quot;??_);_(@_)"/>
    <numFmt numFmtId="169" formatCode="_-&quot;$&quot;\ * #,##0_-;\-&quot;$&quot;\ * #,##0_-;_-&quot;$&quot;\ * &quot;-&quot;??_-;_-@_-"/>
    <numFmt numFmtId="170" formatCode="_(* #,##0.00_);_(* \(#,##0.00\);_(* &quot;-&quot;??_);_(@_)"/>
    <numFmt numFmtId="171" formatCode="&quot;$&quot;\ #,##0_);[Red]\(&quot;$&quot;\ #,##0\)"/>
    <numFmt numFmtId="172" formatCode="#,##0_ ;\-#,##0\ "/>
    <numFmt numFmtId="173" formatCode="0.0%"/>
    <numFmt numFmtId="174" formatCode="&quot;$&quot;\ #,##0.00"/>
  </numFmts>
  <fonts count="43" x14ac:knownFonts="1">
    <font>
      <sz val="11"/>
      <color theme="1"/>
      <name val="Calibri"/>
      <family val="2"/>
      <scheme val="minor"/>
    </font>
    <font>
      <sz val="11"/>
      <color theme="1"/>
      <name val="Calibri"/>
      <family val="2"/>
      <scheme val="minor"/>
    </font>
    <font>
      <b/>
      <sz val="11"/>
      <color theme="1"/>
      <name val="Calibri"/>
      <family val="2"/>
      <scheme val="minor"/>
    </font>
    <font>
      <sz val="9"/>
      <color theme="1"/>
      <name val="Arial"/>
      <family val="2"/>
    </font>
    <font>
      <sz val="9"/>
      <color rgb="FF000000"/>
      <name val="Arial"/>
      <family val="2"/>
    </font>
    <font>
      <sz val="9"/>
      <name val="Arial"/>
      <family val="2"/>
    </font>
    <font>
      <sz val="11"/>
      <color rgb="FF000000"/>
      <name val="Calibri"/>
      <family val="2"/>
      <charset val="1"/>
    </font>
    <font>
      <b/>
      <sz val="9"/>
      <color indexed="81"/>
      <name val="Tahoma"/>
      <family val="2"/>
    </font>
    <font>
      <sz val="9"/>
      <color indexed="81"/>
      <name val="Tahoma"/>
      <family val="2"/>
    </font>
    <font>
      <sz val="14"/>
      <color rgb="FF000000"/>
      <name val="Arial"/>
      <family val="2"/>
    </font>
    <font>
      <sz val="11"/>
      <color theme="1"/>
      <name val="Baskerville Old Face"/>
      <family val="1"/>
    </font>
    <font>
      <b/>
      <sz val="12"/>
      <color theme="1"/>
      <name val="Arial"/>
      <family val="2"/>
    </font>
    <font>
      <b/>
      <sz val="10"/>
      <color theme="1"/>
      <name val="Arial"/>
      <family val="2"/>
    </font>
    <font>
      <b/>
      <sz val="14"/>
      <color theme="1"/>
      <name val="Arial"/>
      <family val="2"/>
    </font>
    <font>
      <sz val="10"/>
      <color theme="1"/>
      <name val="Arial"/>
      <family val="2"/>
    </font>
    <font>
      <sz val="10"/>
      <name val="Arial"/>
      <family val="2"/>
    </font>
    <font>
      <sz val="10"/>
      <color rgb="FF000000"/>
      <name val="Arial"/>
      <family val="2"/>
    </font>
    <font>
      <sz val="12"/>
      <color theme="1"/>
      <name val="Arial"/>
      <family val="2"/>
    </font>
    <font>
      <u/>
      <sz val="11"/>
      <color theme="10"/>
      <name val="Calibri"/>
      <family val="2"/>
      <scheme val="minor"/>
    </font>
    <font>
      <sz val="9"/>
      <color indexed="81"/>
      <name val="Tahoma"/>
      <charset val="1"/>
    </font>
    <font>
      <b/>
      <sz val="9"/>
      <color indexed="81"/>
      <name val="Tahoma"/>
      <charset val="1"/>
    </font>
    <font>
      <sz val="12"/>
      <color rgb="FF000000"/>
      <name val="Arial Narrow"/>
      <family val="2"/>
    </font>
    <font>
      <sz val="7"/>
      <color rgb="FF000000"/>
      <name val="Times New Roman"/>
      <family val="1"/>
    </font>
    <font>
      <sz val="11"/>
      <name val="Calibri"/>
      <family val="2"/>
      <scheme val="minor"/>
    </font>
    <font>
      <sz val="11"/>
      <color indexed="8"/>
      <name val="Calibri"/>
      <family val="2"/>
    </font>
    <font>
      <b/>
      <sz val="9"/>
      <color theme="1"/>
      <name val="Arial"/>
      <family val="2"/>
    </font>
    <font>
      <b/>
      <sz val="9"/>
      <color rgb="FF000000"/>
      <name val="Arial"/>
      <family val="2"/>
    </font>
    <font>
      <b/>
      <i/>
      <sz val="9"/>
      <color rgb="FF000000"/>
      <name val="Arial"/>
      <family val="2"/>
    </font>
    <font>
      <b/>
      <sz val="11"/>
      <name val="Calibri"/>
      <family val="2"/>
      <scheme val="minor"/>
    </font>
    <font>
      <sz val="11"/>
      <color theme="1"/>
      <name val="Arial"/>
      <family val="2"/>
    </font>
    <font>
      <sz val="11"/>
      <color rgb="FF000000"/>
      <name val="Arial"/>
      <family val="2"/>
    </font>
    <font>
      <sz val="11"/>
      <name val="Arial"/>
      <family val="2"/>
    </font>
    <font>
      <b/>
      <sz val="11"/>
      <color theme="1"/>
      <name val="Arial"/>
      <family val="2"/>
    </font>
    <font>
      <b/>
      <sz val="11"/>
      <name val="Arial"/>
      <family val="2"/>
    </font>
    <font>
      <u/>
      <sz val="11"/>
      <name val="Arial"/>
      <family val="2"/>
    </font>
    <font>
      <b/>
      <sz val="11"/>
      <color rgb="FF000000"/>
      <name val="Arial"/>
      <family val="2"/>
    </font>
    <font>
      <b/>
      <sz val="14"/>
      <color theme="1"/>
      <name val="Calibri"/>
      <family val="2"/>
      <scheme val="minor"/>
    </font>
    <font>
      <sz val="14"/>
      <color theme="1"/>
      <name val="Arial"/>
      <family val="2"/>
    </font>
    <font>
      <sz val="14"/>
      <color theme="1"/>
      <name val="Calibri"/>
      <family val="2"/>
      <scheme val="minor"/>
    </font>
    <font>
      <sz val="14"/>
      <name val="Arial"/>
      <family val="2"/>
    </font>
    <font>
      <sz val="10"/>
      <color rgb="FF000000"/>
      <name val="Calibri"/>
      <family val="2"/>
      <scheme val="minor"/>
    </font>
    <font>
      <sz val="10"/>
      <color theme="1"/>
      <name val="Calibri"/>
      <family val="2"/>
      <scheme val="minor"/>
    </font>
    <font>
      <u/>
      <sz val="11"/>
      <color theme="10"/>
      <name val="Arial"/>
      <family val="2"/>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4.9989318521683403E-2"/>
        <bgColor indexed="64"/>
      </patternFill>
    </fill>
  </fills>
  <borders count="15">
    <border>
      <left/>
      <right/>
      <top/>
      <bottom/>
      <diagonal/>
    </border>
    <border>
      <left style="thin">
        <color auto="1"/>
      </left>
      <right/>
      <top style="thin">
        <color auto="1"/>
      </top>
      <bottom/>
      <diagonal/>
    </border>
    <border>
      <left/>
      <right style="thin">
        <color auto="1"/>
      </right>
      <top style="thin">
        <color auto="1"/>
      </top>
      <bottom/>
      <diagonal/>
    </border>
    <border>
      <left style="thin">
        <color indexed="64"/>
      </left>
      <right/>
      <top/>
      <bottom style="thin">
        <color indexed="64"/>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s>
  <cellStyleXfs count="10">
    <xf numFmtId="0" fontId="0" fillId="0" borderId="0"/>
    <xf numFmtId="167" fontId="1" fillId="0" borderId="0" applyFont="0" applyFill="0" applyBorder="0" applyAlignment="0" applyProtection="0"/>
    <xf numFmtId="0" fontId="6" fillId="0" borderId="0"/>
    <xf numFmtId="166" fontId="1" fillId="0" borderId="0" applyFont="0" applyFill="0" applyBorder="0" applyAlignment="0" applyProtection="0"/>
    <xf numFmtId="9" fontId="1" fillId="0" borderId="0" applyFont="0" applyFill="0" applyBorder="0" applyAlignment="0" applyProtection="0"/>
    <xf numFmtId="168" fontId="1" fillId="0" borderId="0" applyFont="0" applyFill="0" applyBorder="0" applyAlignment="0" applyProtection="0"/>
    <xf numFmtId="0" fontId="18" fillId="0" borderId="0" applyNumberForma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70" fontId="24" fillId="0" borderId="0" applyFont="0" applyFill="0" applyBorder="0" applyAlignment="0" applyProtection="0"/>
  </cellStyleXfs>
  <cellXfs count="313">
    <xf numFmtId="0" fontId="0" fillId="0" borderId="0" xfId="0"/>
    <xf numFmtId="0" fontId="3" fillId="0" borderId="6" xfId="0" applyFont="1" applyBorder="1" applyAlignment="1">
      <alignment horizontal="center" vertical="center"/>
    </xf>
    <xf numFmtId="0" fontId="4" fillId="0" borderId="6" xfId="0" applyFont="1" applyBorder="1" applyAlignment="1">
      <alignment horizontal="center" vertical="center" wrapText="1"/>
    </xf>
    <xf numFmtId="0" fontId="3" fillId="0" borderId="6" xfId="0" applyFont="1" applyBorder="1"/>
    <xf numFmtId="0" fontId="3" fillId="0" borderId="6" xfId="0" applyFont="1" applyBorder="1" applyAlignment="1">
      <alignment horizontal="justify" vertical="center" wrapText="1"/>
    </xf>
    <xf numFmtId="0" fontId="5" fillId="0" borderId="6" xfId="0" applyFont="1" applyBorder="1" applyAlignment="1">
      <alignment horizontal="justify" vertical="center" wrapText="1"/>
    </xf>
    <xf numFmtId="0" fontId="5" fillId="0" borderId="6" xfId="2" applyFont="1" applyBorder="1" applyAlignment="1">
      <alignment horizontal="justify" vertical="center" wrapText="1"/>
    </xf>
    <xf numFmtId="0" fontId="5" fillId="0" borderId="6" xfId="0" applyFont="1" applyBorder="1" applyAlignment="1">
      <alignment horizontal="center" vertical="center"/>
    </xf>
    <xf numFmtId="0" fontId="5" fillId="0" borderId="6" xfId="0" applyFont="1" applyBorder="1" applyAlignment="1">
      <alignment horizontal="center" vertical="center" wrapText="1"/>
    </xf>
    <xf numFmtId="0" fontId="3" fillId="0" borderId="6" xfId="0" applyFont="1" applyBorder="1" applyAlignment="1">
      <alignment vertical="center" wrapText="1"/>
    </xf>
    <xf numFmtId="0" fontId="4" fillId="0" borderId="6" xfId="0" applyFont="1" applyBorder="1" applyAlignment="1">
      <alignment vertical="center" wrapText="1"/>
    </xf>
    <xf numFmtId="0" fontId="0" fillId="0" borderId="0" xfId="0" applyAlignment="1">
      <alignment horizontal="center" vertical="center"/>
    </xf>
    <xf numFmtId="0" fontId="2" fillId="0" borderId="6" xfId="0" applyFont="1" applyBorder="1" applyAlignment="1">
      <alignment horizontal="center" vertical="center"/>
    </xf>
    <xf numFmtId="0" fontId="2" fillId="0" borderId="6" xfId="0" applyFont="1" applyBorder="1" applyAlignment="1">
      <alignment vertical="center"/>
    </xf>
    <xf numFmtId="0" fontId="0" fillId="0" borderId="6" xfId="0" applyBorder="1"/>
    <xf numFmtId="0" fontId="0" fillId="0" borderId="6" xfId="0" applyBorder="1" applyAlignment="1">
      <alignment horizontal="center" vertical="center"/>
    </xf>
    <xf numFmtId="0" fontId="2" fillId="0" borderId="6" xfId="0" applyFont="1" applyBorder="1"/>
    <xf numFmtId="167" fontId="0" fillId="0" borderId="6" xfId="1" applyFont="1" applyBorder="1" applyAlignment="1">
      <alignment vertical="center"/>
    </xf>
    <xf numFmtId="0" fontId="2" fillId="0" borderId="8" xfId="0" applyFont="1" applyBorder="1" applyAlignment="1">
      <alignment horizontal="center"/>
    </xf>
    <xf numFmtId="167" fontId="0" fillId="0" borderId="6" xfId="1" applyFont="1" applyBorder="1" applyAlignment="1">
      <alignment horizontal="right" vertical="center"/>
    </xf>
    <xf numFmtId="0" fontId="4" fillId="0" borderId="6" xfId="0" applyFont="1" applyBorder="1" applyAlignment="1">
      <alignment horizontal="justify" vertical="center"/>
    </xf>
    <xf numFmtId="0" fontId="4" fillId="0" borderId="6" xfId="0" applyFont="1" applyBorder="1" applyAlignment="1">
      <alignment horizontal="center" vertical="center"/>
    </xf>
    <xf numFmtId="0" fontId="3" fillId="0" borderId="6" xfId="0" applyFont="1" applyBorder="1" applyAlignment="1">
      <alignment horizontal="justify" vertical="center"/>
    </xf>
    <xf numFmtId="0" fontId="5" fillId="0" borderId="6" xfId="0" applyFont="1" applyBorder="1" applyAlignment="1">
      <alignment horizontal="justify" vertical="center"/>
    </xf>
    <xf numFmtId="0" fontId="4" fillId="0" borderId="6" xfId="0" applyFont="1" applyBorder="1" applyAlignment="1">
      <alignment horizontal="left" vertical="center" wrapText="1"/>
    </xf>
    <xf numFmtId="14" fontId="5" fillId="0" borderId="6" xfId="0" applyNumberFormat="1" applyFont="1" applyBorder="1" applyAlignment="1">
      <alignment horizontal="justify" vertical="center"/>
    </xf>
    <xf numFmtId="0" fontId="3" fillId="0" borderId="6" xfId="0" applyFont="1" applyBorder="1" applyAlignment="1">
      <alignment horizontal="center" vertical="center" wrapText="1"/>
    </xf>
    <xf numFmtId="9" fontId="0" fillId="0" borderId="6" xfId="4" applyFont="1" applyBorder="1" applyAlignment="1">
      <alignment horizontal="center" vertical="center"/>
    </xf>
    <xf numFmtId="0" fontId="3" fillId="0" borderId="6" xfId="0" applyFont="1" applyBorder="1" applyAlignment="1">
      <alignment horizontal="left" vertical="center"/>
    </xf>
    <xf numFmtId="0" fontId="3" fillId="0" borderId="6" xfId="0" applyFont="1" applyBorder="1" applyAlignment="1">
      <alignment vertical="center"/>
    </xf>
    <xf numFmtId="0" fontId="4" fillId="0" borderId="6" xfId="0" applyFont="1" applyBorder="1" applyAlignment="1">
      <alignment vertical="center"/>
    </xf>
    <xf numFmtId="0" fontId="9" fillId="0" borderId="6" xfId="0" applyFont="1" applyBorder="1" applyAlignment="1">
      <alignment horizontal="center" vertical="center" wrapText="1"/>
    </xf>
    <xf numFmtId="167" fontId="3" fillId="0" borderId="6" xfId="1" applyFont="1" applyFill="1" applyBorder="1" applyAlignment="1">
      <alignment vertical="center"/>
    </xf>
    <xf numFmtId="167" fontId="0" fillId="0" borderId="6" xfId="1" applyFont="1" applyBorder="1" applyAlignment="1">
      <alignment horizontal="center" vertical="center"/>
    </xf>
    <xf numFmtId="0" fontId="12" fillId="2" borderId="6" xfId="0" applyFont="1" applyFill="1" applyBorder="1" applyAlignment="1">
      <alignment horizontal="center" vertical="center"/>
    </xf>
    <xf numFmtId="0" fontId="12" fillId="0" borderId="6" xfId="0" applyFont="1" applyBorder="1" applyAlignment="1">
      <alignment vertical="center"/>
    </xf>
    <xf numFmtId="0" fontId="14" fillId="0" borderId="6" xfId="0" applyFont="1" applyBorder="1" applyAlignment="1">
      <alignment horizontal="center" vertical="center"/>
    </xf>
    <xf numFmtId="15" fontId="14" fillId="0" borderId="6" xfId="0" applyNumberFormat="1" applyFont="1" applyBorder="1" applyAlignment="1">
      <alignment horizontal="center" vertical="center"/>
    </xf>
    <xf numFmtId="0" fontId="12" fillId="0" borderId="6" xfId="0" applyFont="1" applyBorder="1" applyAlignment="1">
      <alignment horizontal="center" vertical="center"/>
    </xf>
    <xf numFmtId="169" fontId="0" fillId="0" borderId="6" xfId="3" applyNumberFormat="1" applyFont="1" applyBorder="1" applyAlignment="1">
      <alignment horizontal="center" vertical="center"/>
    </xf>
    <xf numFmtId="0" fontId="15" fillId="0" borderId="6" xfId="0" applyFont="1" applyBorder="1" applyAlignment="1">
      <alignment horizontal="center" vertical="center" wrapText="1"/>
    </xf>
    <xf numFmtId="0" fontId="16" fillId="0" borderId="6" xfId="0" applyFont="1" applyBorder="1" applyAlignment="1">
      <alignment horizontal="center" vertical="center" wrapText="1"/>
    </xf>
    <xf numFmtId="167" fontId="0" fillId="0" borderId="6" xfId="1" applyFont="1" applyFill="1" applyBorder="1" applyAlignment="1">
      <alignment vertical="center"/>
    </xf>
    <xf numFmtId="167" fontId="0" fillId="0" borderId="6" xfId="1" applyFont="1" applyFill="1" applyBorder="1" applyAlignment="1">
      <alignment horizontal="right" vertical="center"/>
    </xf>
    <xf numFmtId="0" fontId="0" fillId="0" borderId="6" xfId="0" applyBorder="1" applyAlignment="1">
      <alignment horizontal="left" wrapText="1"/>
    </xf>
    <xf numFmtId="0" fontId="2" fillId="0" borderId="6" xfId="0" applyFont="1" applyBorder="1" applyAlignment="1">
      <alignment horizontal="center" vertical="center"/>
    </xf>
    <xf numFmtId="0" fontId="2" fillId="0" borderId="8" xfId="0" applyFont="1" applyBorder="1" applyAlignment="1">
      <alignment horizontal="center"/>
    </xf>
    <xf numFmtId="0" fontId="4" fillId="0" borderId="6" xfId="0" applyFont="1" applyBorder="1" applyAlignment="1">
      <alignment horizontal="justify" vertical="center" wrapText="1"/>
    </xf>
    <xf numFmtId="0" fontId="2" fillId="0" borderId="6" xfId="0" applyFont="1" applyBorder="1" applyAlignment="1">
      <alignment horizontal="center" vertical="center"/>
    </xf>
    <xf numFmtId="0" fontId="2" fillId="0" borderId="8" xfId="0" applyFont="1" applyBorder="1" applyAlignment="1">
      <alignment horizontal="center"/>
    </xf>
    <xf numFmtId="3" fontId="0" fillId="0" borderId="6" xfId="0" applyNumberFormat="1" applyBorder="1" applyAlignment="1">
      <alignment horizontal="center" vertical="center"/>
    </xf>
    <xf numFmtId="0" fontId="21" fillId="0" borderId="0" xfId="0" applyFont="1" applyAlignment="1">
      <alignment horizontal="justify" vertical="center"/>
    </xf>
    <xf numFmtId="0" fontId="0" fillId="0" borderId="6" xfId="0" applyBorder="1" applyAlignment="1">
      <alignment vertical="center" wrapText="1"/>
    </xf>
    <xf numFmtId="167" fontId="0" fillId="0" borderId="6" xfId="8" applyFont="1" applyBorder="1" applyAlignment="1">
      <alignment vertical="center"/>
    </xf>
    <xf numFmtId="167" fontId="1" fillId="0" borderId="6" xfId="8" applyFont="1" applyBorder="1" applyAlignment="1">
      <alignment vertical="center"/>
    </xf>
    <xf numFmtId="164" fontId="0" fillId="0" borderId="6" xfId="0" applyNumberFormat="1" applyBorder="1" applyAlignment="1">
      <alignment vertical="center"/>
    </xf>
    <xf numFmtId="0" fontId="18" fillId="0" borderId="6" xfId="6" applyBorder="1" applyAlignment="1">
      <alignment wrapText="1"/>
    </xf>
    <xf numFmtId="0" fontId="23" fillId="0" borderId="6" xfId="6" applyFont="1" applyBorder="1" applyAlignment="1">
      <alignment wrapText="1"/>
    </xf>
    <xf numFmtId="0" fontId="2" fillId="0" borderId="6" xfId="0" applyFont="1" applyBorder="1" applyAlignment="1">
      <alignment vertical="center" wrapText="1"/>
    </xf>
    <xf numFmtId="0" fontId="2" fillId="0" borderId="6" xfId="0" applyFont="1" applyBorder="1" applyAlignment="1">
      <alignment wrapText="1"/>
    </xf>
    <xf numFmtId="0" fontId="0" fillId="0" borderId="6" xfId="0" applyBorder="1" applyAlignment="1">
      <alignment horizontal="center" vertical="center" wrapText="1"/>
    </xf>
    <xf numFmtId="164" fontId="0" fillId="0" borderId="6" xfId="0" applyNumberFormat="1" applyBorder="1" applyAlignment="1">
      <alignment horizontal="center" vertical="center"/>
    </xf>
    <xf numFmtId="0" fontId="0" fillId="0" borderId="6" xfId="0" applyBorder="1" applyAlignment="1">
      <alignment wrapText="1"/>
    </xf>
    <xf numFmtId="0" fontId="2" fillId="3" borderId="8" xfId="0" applyFont="1" applyFill="1" applyBorder="1" applyAlignment="1">
      <alignment horizontal="center"/>
    </xf>
    <xf numFmtId="0" fontId="2" fillId="3" borderId="6" xfId="0" applyFont="1" applyFill="1" applyBorder="1" applyAlignment="1">
      <alignment horizontal="center" vertical="center"/>
    </xf>
    <xf numFmtId="0" fontId="2" fillId="3" borderId="6" xfId="0" applyFont="1" applyFill="1" applyBorder="1" applyAlignment="1">
      <alignment vertical="center"/>
    </xf>
    <xf numFmtId="0" fontId="2" fillId="3" borderId="6" xfId="0" applyFont="1" applyFill="1" applyBorder="1"/>
    <xf numFmtId="166" fontId="2" fillId="3" borderId="6" xfId="3" applyFont="1" applyFill="1" applyBorder="1" applyAlignment="1">
      <alignment horizontal="center" vertical="center"/>
    </xf>
    <xf numFmtId="0" fontId="3" fillId="3" borderId="6" xfId="0" applyFont="1" applyFill="1" applyBorder="1" applyAlignment="1">
      <alignment horizontal="center" vertical="center"/>
    </xf>
    <xf numFmtId="0" fontId="3" fillId="3" borderId="6" xfId="0" applyFont="1" applyFill="1" applyBorder="1" applyAlignment="1">
      <alignment horizontal="justify" vertical="center" wrapText="1"/>
    </xf>
    <xf numFmtId="0" fontId="5" fillId="3" borderId="6" xfId="0" applyFont="1" applyFill="1" applyBorder="1" applyAlignment="1">
      <alignment horizontal="justify" vertical="center" wrapText="1"/>
    </xf>
    <xf numFmtId="0" fontId="3" fillId="3" borderId="6" xfId="0" applyFont="1" applyFill="1" applyBorder="1"/>
    <xf numFmtId="167" fontId="3" fillId="3" borderId="6" xfId="1" applyFont="1" applyFill="1" applyBorder="1" applyAlignment="1">
      <alignment vertical="center"/>
    </xf>
    <xf numFmtId="168" fontId="3" fillId="3" borderId="6" xfId="5" applyFont="1" applyFill="1" applyBorder="1" applyAlignment="1">
      <alignment vertical="center"/>
    </xf>
    <xf numFmtId="166" fontId="3" fillId="3" borderId="6" xfId="3" applyFont="1" applyFill="1" applyBorder="1" applyAlignment="1">
      <alignment vertical="center"/>
    </xf>
    <xf numFmtId="167" fontId="3" fillId="3" borderId="6" xfId="1" applyFont="1" applyFill="1" applyBorder="1" applyAlignment="1">
      <alignment horizontal="center" vertical="center"/>
    </xf>
    <xf numFmtId="166" fontId="3" fillId="4" borderId="6" xfId="3" applyFont="1" applyFill="1" applyBorder="1" applyAlignment="1">
      <alignment vertical="center"/>
    </xf>
    <xf numFmtId="0" fontId="4" fillId="3" borderId="6" xfId="0" applyFont="1" applyFill="1" applyBorder="1" applyAlignment="1">
      <alignment horizontal="justify" vertical="center"/>
    </xf>
    <xf numFmtId="0" fontId="3" fillId="3" borderId="6" xfId="0" applyFont="1" applyFill="1" applyBorder="1" applyAlignment="1">
      <alignment vertical="center" wrapText="1"/>
    </xf>
    <xf numFmtId="0" fontId="5" fillId="3" borderId="6" xfId="0" applyFont="1" applyFill="1" applyBorder="1" applyAlignment="1">
      <alignment horizontal="center" vertical="center"/>
    </xf>
    <xf numFmtId="0" fontId="5" fillId="3" borderId="6" xfId="0" applyFont="1" applyFill="1" applyBorder="1"/>
    <xf numFmtId="0" fontId="5" fillId="3" borderId="6" xfId="5" applyNumberFormat="1" applyFont="1" applyFill="1" applyBorder="1" applyAlignment="1">
      <alignment horizontal="center" vertical="center"/>
    </xf>
    <xf numFmtId="167" fontId="5" fillId="3" borderId="6" xfId="1" applyFont="1" applyFill="1" applyBorder="1" applyAlignment="1">
      <alignment vertical="center"/>
    </xf>
    <xf numFmtId="168" fontId="5" fillId="3" borderId="6" xfId="5" applyFont="1" applyFill="1" applyBorder="1" applyAlignment="1">
      <alignment vertical="center"/>
    </xf>
    <xf numFmtId="167" fontId="5" fillId="3" borderId="6" xfId="1" applyFont="1" applyFill="1" applyBorder="1" applyAlignment="1">
      <alignment horizontal="center" vertical="center"/>
    </xf>
    <xf numFmtId="166" fontId="5" fillId="3" borderId="6" xfId="3" applyFont="1" applyFill="1" applyBorder="1" applyAlignment="1">
      <alignment vertical="center"/>
    </xf>
    <xf numFmtId="0" fontId="5" fillId="3" borderId="6" xfId="0" applyFont="1" applyFill="1" applyBorder="1" applyAlignment="1">
      <alignment horizontal="justify" vertical="center"/>
    </xf>
    <xf numFmtId="0" fontId="5" fillId="3" borderId="6" xfId="0" applyFont="1" applyFill="1" applyBorder="1" applyAlignment="1">
      <alignment vertical="center" wrapText="1"/>
    </xf>
    <xf numFmtId="0" fontId="5" fillId="3" borderId="6" xfId="2" applyFont="1" applyFill="1" applyBorder="1" applyAlignment="1">
      <alignment horizontal="justify" vertical="center" wrapText="1"/>
    </xf>
    <xf numFmtId="0" fontId="3" fillId="3" borderId="6" xfId="5" applyNumberFormat="1" applyFont="1" applyFill="1" applyBorder="1" applyAlignment="1">
      <alignment horizontal="center" vertical="center"/>
    </xf>
    <xf numFmtId="170" fontId="5" fillId="3" borderId="10" xfId="9" applyFont="1" applyFill="1" applyBorder="1" applyAlignment="1" applyProtection="1">
      <alignment horizontal="center" vertical="center"/>
      <protection locked="0"/>
    </xf>
    <xf numFmtId="170" fontId="5" fillId="3" borderId="10" xfId="9" applyFont="1" applyFill="1" applyBorder="1" applyAlignment="1" applyProtection="1">
      <alignment horizontal="right" vertical="center"/>
      <protection locked="0"/>
    </xf>
    <xf numFmtId="0" fontId="3" fillId="3" borderId="6" xfId="0" applyFont="1" applyFill="1" applyBorder="1" applyAlignment="1">
      <alignment vertical="top" wrapText="1"/>
    </xf>
    <xf numFmtId="0" fontId="3" fillId="3" borderId="6" xfId="0" applyFont="1" applyFill="1" applyBorder="1" applyAlignment="1">
      <alignment horizontal="left" vertical="center" wrapText="1"/>
    </xf>
    <xf numFmtId="168" fontId="25" fillId="3" borderId="6" xfId="5" applyFont="1" applyFill="1" applyBorder="1" applyAlignment="1">
      <alignment vertical="center"/>
    </xf>
    <xf numFmtId="166" fontId="3" fillId="3" borderId="6" xfId="3" applyFont="1" applyFill="1" applyBorder="1" applyAlignment="1">
      <alignment horizontal="center" vertical="center"/>
    </xf>
    <xf numFmtId="43" fontId="3" fillId="3" borderId="6" xfId="7" applyFont="1" applyFill="1" applyBorder="1" applyAlignment="1">
      <alignment horizontal="right" vertical="center"/>
    </xf>
    <xf numFmtId="0" fontId="5" fillId="3" borderId="6" xfId="0" applyFont="1" applyFill="1" applyBorder="1" applyAlignment="1" applyProtection="1">
      <alignment vertical="center" wrapText="1"/>
      <protection locked="0"/>
    </xf>
    <xf numFmtId="167" fontId="0" fillId="0" borderId="6" xfId="0" applyNumberFormat="1" applyBorder="1" applyAlignment="1">
      <alignment vertical="center"/>
    </xf>
    <xf numFmtId="0" fontId="3" fillId="0" borderId="6" xfId="0" applyFont="1" applyFill="1" applyBorder="1" applyAlignment="1">
      <alignment horizontal="center" vertical="center"/>
    </xf>
    <xf numFmtId="0" fontId="4" fillId="0" borderId="6" xfId="0" applyFont="1" applyFill="1" applyBorder="1" applyAlignment="1">
      <alignment horizontal="justify" vertical="center" wrapText="1"/>
    </xf>
    <xf numFmtId="0" fontId="0" fillId="0" borderId="6" xfId="0" applyFill="1" applyBorder="1" applyAlignment="1">
      <alignment horizontal="center" vertical="center"/>
    </xf>
    <xf numFmtId="0" fontId="0" fillId="0" borderId="6" xfId="0" applyFill="1" applyBorder="1"/>
    <xf numFmtId="0" fontId="3" fillId="0" borderId="6" xfId="0" applyFont="1" applyFill="1" applyBorder="1"/>
    <xf numFmtId="0" fontId="0" fillId="0" borderId="6" xfId="0" applyFill="1" applyBorder="1" applyAlignment="1">
      <alignment horizontal="center" vertical="center" wrapText="1"/>
    </xf>
    <xf numFmtId="0" fontId="23" fillId="0" borderId="6" xfId="6" applyFont="1" applyFill="1" applyBorder="1" applyAlignment="1">
      <alignment horizontal="center" vertical="center" wrapText="1"/>
    </xf>
    <xf numFmtId="0" fontId="4" fillId="3" borderId="6" xfId="0" applyFont="1" applyFill="1" applyBorder="1" applyAlignment="1">
      <alignment horizontal="justify" vertical="center" wrapText="1"/>
    </xf>
    <xf numFmtId="0" fontId="0" fillId="3" borderId="6" xfId="0" applyFill="1" applyBorder="1" applyAlignment="1">
      <alignment horizontal="center" vertical="center"/>
    </xf>
    <xf numFmtId="0" fontId="0" fillId="3" borderId="6" xfId="0" applyFill="1" applyBorder="1"/>
    <xf numFmtId="167" fontId="0" fillId="3" borderId="6" xfId="1" applyFont="1" applyFill="1" applyBorder="1" applyAlignment="1">
      <alignment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4" fillId="0" borderId="6" xfId="0" applyFont="1" applyBorder="1" applyAlignment="1">
      <alignment horizontal="justify" vertical="center" wrapText="1"/>
    </xf>
    <xf numFmtId="167" fontId="0" fillId="0" borderId="6" xfId="1" applyFont="1" applyBorder="1" applyAlignment="1">
      <alignment vertical="center" wrapText="1"/>
    </xf>
    <xf numFmtId="0" fontId="2" fillId="0" borderId="6" xfId="0" applyFont="1" applyBorder="1" applyAlignment="1">
      <alignment horizontal="center" vertical="center"/>
    </xf>
    <xf numFmtId="0" fontId="2" fillId="0" borderId="8" xfId="0" applyFont="1" applyBorder="1" applyAlignment="1">
      <alignment horizontal="center"/>
    </xf>
    <xf numFmtId="169" fontId="0" fillId="0" borderId="6" xfId="3" applyNumberFormat="1" applyFont="1" applyFill="1" applyBorder="1" applyAlignment="1">
      <alignment horizontal="center" vertical="center"/>
    </xf>
    <xf numFmtId="166" fontId="0" fillId="0" borderId="6" xfId="3"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xf>
    <xf numFmtId="0" fontId="4" fillId="0" borderId="6" xfId="0" applyFont="1" applyBorder="1" applyAlignment="1">
      <alignment horizontal="justify" vertical="center" wrapText="1"/>
    </xf>
    <xf numFmtId="169" fontId="0" fillId="0" borderId="6" xfId="3" applyNumberFormat="1" applyFont="1" applyBorder="1" applyAlignment="1">
      <alignment vertical="center"/>
    </xf>
    <xf numFmtId="172" fontId="0" fillId="0" borderId="6" xfId="3" applyNumberFormat="1" applyFont="1" applyBorder="1" applyAlignment="1">
      <alignment vertical="center"/>
    </xf>
    <xf numFmtId="166" fontId="3" fillId="0" borderId="6" xfId="3" applyFont="1" applyFill="1" applyBorder="1" applyAlignment="1">
      <alignment vertical="center"/>
    </xf>
    <xf numFmtId="166" fontId="0" fillId="0" borderId="6" xfId="3" applyFont="1" applyFill="1" applyBorder="1" applyAlignment="1">
      <alignment vertical="center"/>
    </xf>
    <xf numFmtId="166" fontId="0" fillId="0" borderId="6" xfId="3" applyFont="1" applyBorder="1" applyAlignment="1">
      <alignment vertical="center"/>
    </xf>
    <xf numFmtId="0" fontId="32" fillId="0" borderId="8" xfId="0" applyFont="1" applyBorder="1" applyAlignment="1">
      <alignment horizontal="center" vertical="center" wrapText="1"/>
    </xf>
    <xf numFmtId="0" fontId="32" fillId="0" borderId="6" xfId="0" applyFont="1" applyBorder="1" applyAlignment="1">
      <alignment horizontal="center" vertical="center" wrapText="1"/>
    </xf>
    <xf numFmtId="0" fontId="32" fillId="3" borderId="6" xfId="0" applyFont="1" applyFill="1" applyBorder="1" applyAlignment="1">
      <alignment horizontal="center" vertical="center" wrapText="1"/>
    </xf>
    <xf numFmtId="0" fontId="29" fillId="0" borderId="6" xfId="0" applyFont="1" applyBorder="1" applyAlignment="1">
      <alignment horizontal="justify" vertical="center" wrapText="1"/>
    </xf>
    <xf numFmtId="0" fontId="30" fillId="0" borderId="6" xfId="0" applyFont="1" applyBorder="1" applyAlignment="1">
      <alignment horizontal="justify" vertical="center" wrapText="1"/>
    </xf>
    <xf numFmtId="0" fontId="29" fillId="0" borderId="6" xfId="0" applyFont="1" applyBorder="1" applyAlignment="1">
      <alignment horizontal="center" vertical="center" wrapText="1"/>
    </xf>
    <xf numFmtId="167" fontId="29" fillId="0" borderId="6" xfId="8" applyFont="1" applyFill="1" applyBorder="1" applyAlignment="1">
      <alignment horizontal="center" vertical="center" wrapText="1"/>
    </xf>
    <xf numFmtId="167" fontId="29" fillId="3" borderId="6" xfId="8" applyFont="1" applyFill="1" applyBorder="1" applyAlignment="1">
      <alignment horizontal="center" vertical="center" wrapText="1"/>
    </xf>
    <xf numFmtId="0" fontId="30" fillId="0" borderId="6" xfId="0" applyFont="1" applyBorder="1" applyAlignment="1">
      <alignment horizontal="center" vertical="center" wrapText="1"/>
    </xf>
    <xf numFmtId="0" fontId="29" fillId="0" borderId="6" xfId="0" applyFont="1" applyBorder="1" applyAlignment="1">
      <alignment horizontal="left" vertical="justify" wrapText="1"/>
    </xf>
    <xf numFmtId="167" fontId="31" fillId="3" borderId="6" xfId="8" applyFont="1" applyFill="1" applyBorder="1" applyAlignment="1">
      <alignment horizontal="center" vertical="center" wrapText="1"/>
    </xf>
    <xf numFmtId="169" fontId="29" fillId="3" borderId="6" xfId="3" applyNumberFormat="1" applyFont="1" applyFill="1" applyBorder="1" applyAlignment="1">
      <alignment horizontal="right" vertical="center" wrapText="1"/>
    </xf>
    <xf numFmtId="0" fontId="31" fillId="0" borderId="6" xfId="0" applyFont="1" applyBorder="1" applyAlignment="1">
      <alignment horizontal="justify" vertical="center" wrapText="1"/>
    </xf>
    <xf numFmtId="167" fontId="29" fillId="0" borderId="6" xfId="8" applyFont="1" applyFill="1" applyBorder="1" applyAlignment="1">
      <alignment horizontal="justify" vertical="center" wrapText="1"/>
    </xf>
    <xf numFmtId="169" fontId="29" fillId="0" borderId="6" xfId="3" applyNumberFormat="1" applyFont="1" applyBorder="1" applyAlignment="1">
      <alignment horizontal="justify" vertical="center" wrapText="1"/>
    </xf>
    <xf numFmtId="0" fontId="31" fillId="0" borderId="6" xfId="0" applyFont="1" applyBorder="1" applyAlignment="1">
      <alignment horizontal="left" vertical="center" wrapText="1"/>
    </xf>
    <xf numFmtId="0" fontId="31" fillId="0" borderId="6" xfId="2" applyFont="1" applyBorder="1" applyAlignment="1">
      <alignment horizontal="justify" vertical="center" wrapText="1"/>
    </xf>
    <xf numFmtId="0" fontId="31" fillId="0" borderId="6" xfId="0" applyFont="1" applyBorder="1" applyAlignment="1">
      <alignment horizontal="center" vertical="center" wrapText="1"/>
    </xf>
    <xf numFmtId="167" fontId="31" fillId="0" borderId="6" xfId="8" applyFont="1" applyFill="1" applyBorder="1" applyAlignment="1">
      <alignment horizontal="center" vertical="center" wrapText="1"/>
    </xf>
    <xf numFmtId="169" fontId="31" fillId="0" borderId="6" xfId="3" applyNumberFormat="1" applyFont="1" applyBorder="1" applyAlignment="1">
      <alignment horizontal="justify" vertical="center" wrapText="1"/>
    </xf>
    <xf numFmtId="0" fontId="31" fillId="0" borderId="12" xfId="0" applyFont="1" applyBorder="1" applyAlignment="1">
      <alignment horizontal="justify" vertical="center" wrapText="1"/>
    </xf>
    <xf numFmtId="0" fontId="31" fillId="0" borderId="12" xfId="2" applyFont="1" applyBorder="1" applyAlignment="1">
      <alignment horizontal="justify" vertical="center" wrapText="1"/>
    </xf>
    <xf numFmtId="0" fontId="31" fillId="0" borderId="12" xfId="0" applyFont="1" applyBorder="1" applyAlignment="1">
      <alignment horizontal="center" vertical="center" wrapText="1"/>
    </xf>
    <xf numFmtId="167" fontId="31" fillId="0" borderId="12" xfId="8" applyFont="1" applyFill="1" applyBorder="1" applyAlignment="1">
      <alignment horizontal="center" vertical="center" wrapText="1"/>
    </xf>
    <xf numFmtId="169" fontId="31" fillId="0" borderId="12" xfId="3" applyNumberFormat="1" applyFont="1" applyBorder="1" applyAlignment="1">
      <alignment horizontal="justify" vertical="center" wrapText="1"/>
    </xf>
    <xf numFmtId="0" fontId="30" fillId="0" borderId="6" xfId="0" applyFont="1" applyBorder="1" applyAlignment="1">
      <alignment vertical="center" wrapText="1"/>
    </xf>
    <xf numFmtId="0" fontId="29" fillId="3" borderId="6" xfId="0" applyFont="1" applyFill="1" applyBorder="1" applyAlignment="1">
      <alignment horizontal="justify" vertical="center" wrapText="1"/>
    </xf>
    <xf numFmtId="167" fontId="31" fillId="0" borderId="6" xfId="8" applyFont="1" applyFill="1" applyBorder="1" applyAlignment="1">
      <alignment horizontal="justify" vertical="center" wrapText="1"/>
    </xf>
    <xf numFmtId="0" fontId="0" fillId="0" borderId="6" xfId="1" applyNumberFormat="1" applyFont="1" applyBorder="1" applyAlignment="1">
      <alignment vertical="center"/>
    </xf>
    <xf numFmtId="0" fontId="36" fillId="0" borderId="8" xfId="0" applyFont="1" applyBorder="1" applyAlignment="1">
      <alignment horizontal="center"/>
    </xf>
    <xf numFmtId="0" fontId="36" fillId="0" borderId="6" xfId="0" applyFont="1" applyBorder="1" applyAlignment="1">
      <alignment horizontal="center" vertical="center"/>
    </xf>
    <xf numFmtId="0" fontId="36" fillId="0" borderId="6" xfId="0" applyFont="1" applyBorder="1" applyAlignment="1">
      <alignment vertical="center"/>
    </xf>
    <xf numFmtId="0" fontId="36" fillId="0" borderId="6" xfId="0" applyFont="1" applyBorder="1" applyAlignment="1">
      <alignment horizontal="center"/>
    </xf>
    <xf numFmtId="0" fontId="37" fillId="0" borderId="6" xfId="0" applyFont="1" applyFill="1" applyBorder="1" applyAlignment="1">
      <alignment horizontal="center" vertical="center"/>
    </xf>
    <xf numFmtId="0" fontId="9" fillId="0" borderId="6" xfId="0" applyFont="1" applyFill="1" applyBorder="1" applyAlignment="1">
      <alignment horizontal="justify" vertical="center" wrapText="1"/>
    </xf>
    <xf numFmtId="0" fontId="9" fillId="0" borderId="6" xfId="0" applyFont="1" applyFill="1" applyBorder="1" applyAlignment="1">
      <alignment horizontal="justify" vertical="center"/>
    </xf>
    <xf numFmtId="0" fontId="9" fillId="0" borderId="6" xfId="0" applyFont="1" applyFill="1" applyBorder="1" applyAlignment="1">
      <alignment horizontal="center" vertical="center"/>
    </xf>
    <xf numFmtId="0" fontId="37" fillId="0" borderId="6" xfId="0" applyFont="1" applyFill="1" applyBorder="1" applyAlignment="1">
      <alignment horizontal="justify" vertical="center" wrapText="1"/>
    </xf>
    <xf numFmtId="0" fontId="38" fillId="0" borderId="6" xfId="0" applyFont="1" applyFill="1" applyBorder="1" applyAlignment="1">
      <alignment horizontal="center" vertical="center"/>
    </xf>
    <xf numFmtId="0" fontId="38" fillId="0" borderId="6" xfId="0" applyFont="1" applyFill="1" applyBorder="1" applyAlignment="1">
      <alignment horizontal="left" vertical="center" wrapText="1"/>
    </xf>
    <xf numFmtId="0" fontId="38" fillId="0" borderId="6" xfId="0" applyFont="1" applyFill="1" applyBorder="1"/>
    <xf numFmtId="0" fontId="38" fillId="0" borderId="6" xfId="0" applyFont="1" applyFill="1" applyBorder="1" applyAlignment="1">
      <alignment vertical="center" wrapText="1"/>
    </xf>
    <xf numFmtId="0" fontId="37" fillId="0" borderId="6" xfId="0" applyFont="1" applyFill="1" applyBorder="1" applyAlignment="1">
      <alignment horizontal="justify" vertical="center"/>
    </xf>
    <xf numFmtId="0" fontId="38" fillId="0" borderId="6" xfId="0" applyFont="1" applyFill="1" applyBorder="1" applyAlignment="1">
      <alignment horizontal="center" vertical="center" wrapText="1"/>
    </xf>
    <xf numFmtId="0" fontId="9" fillId="0" borderId="6" xfId="0" applyFont="1" applyFill="1" applyBorder="1" applyAlignment="1">
      <alignment horizontal="left" vertical="center" wrapText="1"/>
    </xf>
    <xf numFmtId="0" fontId="5" fillId="0" borderId="6" xfId="0" applyFont="1" applyBorder="1" applyAlignment="1">
      <alignment horizontal="left" vertical="center" wrapText="1"/>
    </xf>
    <xf numFmtId="0" fontId="0" fillId="0" borderId="6" xfId="0" applyBorder="1" applyAlignment="1">
      <alignment horizontal="center" wrapText="1"/>
    </xf>
    <xf numFmtId="173" fontId="0" fillId="0" borderId="6" xfId="4" applyNumberFormat="1" applyFont="1" applyBorder="1" applyAlignment="1">
      <alignment horizontal="center" vertical="center"/>
    </xf>
    <xf numFmtId="174" fontId="0" fillId="0" borderId="6" xfId="0" applyNumberFormat="1" applyBorder="1" applyAlignment="1">
      <alignment vertical="center"/>
    </xf>
    <xf numFmtId="174" fontId="4" fillId="0" borderId="6" xfId="0" applyNumberFormat="1" applyFont="1" applyBorder="1" applyAlignment="1">
      <alignment horizontal="justify" vertical="center"/>
    </xf>
    <xf numFmtId="0" fontId="0" fillId="0" borderId="6" xfId="0" applyBorder="1" applyAlignment="1">
      <alignment vertical="center"/>
    </xf>
    <xf numFmtId="167" fontId="40" fillId="0" borderId="6" xfId="1" applyFont="1" applyFill="1" applyBorder="1" applyAlignment="1" applyProtection="1">
      <alignment horizontal="right" vertical="center"/>
    </xf>
    <xf numFmtId="167" fontId="41" fillId="0" borderId="0" xfId="1" applyFont="1" applyFill="1" applyBorder="1" applyAlignment="1" applyProtection="1">
      <alignment horizontal="center" vertical="center"/>
    </xf>
    <xf numFmtId="9" fontId="0" fillId="0" borderId="6" xfId="0" applyNumberFormat="1" applyBorder="1" applyAlignment="1">
      <alignment horizontal="center" vertical="center"/>
    </xf>
    <xf numFmtId="174" fontId="0" fillId="0" borderId="6" xfId="0" applyNumberFormat="1" applyBorder="1" applyAlignment="1">
      <alignment horizontal="left" vertical="center"/>
    </xf>
    <xf numFmtId="0" fontId="21" fillId="0" borderId="6" xfId="0" applyFont="1" applyBorder="1" applyAlignment="1">
      <alignment horizontal="justify" vertical="center"/>
    </xf>
    <xf numFmtId="0" fontId="2" fillId="0" borderId="6" xfId="0" applyFont="1" applyFill="1" applyBorder="1" applyAlignment="1">
      <alignment vertical="center"/>
    </xf>
    <xf numFmtId="0" fontId="2" fillId="0" borderId="6" xfId="0" applyFont="1" applyFill="1" applyBorder="1"/>
    <xf numFmtId="0" fontId="2" fillId="0" borderId="6" xfId="0" applyFont="1" applyFill="1" applyBorder="1" applyAlignment="1">
      <alignment horizontal="center" vertical="center"/>
    </xf>
    <xf numFmtId="0" fontId="4" fillId="0" borderId="6" xfId="0" applyFont="1" applyFill="1" applyBorder="1" applyAlignment="1">
      <alignment horizontal="justify" vertical="center"/>
    </xf>
    <xf numFmtId="0" fontId="4" fillId="0" borderId="6" xfId="0" applyFont="1" applyFill="1" applyBorder="1" applyAlignment="1">
      <alignment horizontal="left" vertical="center" wrapText="1"/>
    </xf>
    <xf numFmtId="0" fontId="0" fillId="0" borderId="6" xfId="0" applyFill="1" applyBorder="1" applyAlignment="1">
      <alignment vertical="center" wrapText="1"/>
    </xf>
    <xf numFmtId="0" fontId="5" fillId="0" borderId="6" xfId="0" applyFont="1" applyFill="1" applyBorder="1" applyAlignment="1">
      <alignment horizontal="center" vertical="center"/>
    </xf>
    <xf numFmtId="0" fontId="5" fillId="0" borderId="6" xfId="0" applyFont="1" applyFill="1" applyBorder="1"/>
    <xf numFmtId="0" fontId="5" fillId="0" borderId="6" xfId="0" applyFont="1" applyFill="1" applyBorder="1" applyAlignment="1">
      <alignment horizontal="justify" vertical="center"/>
    </xf>
    <xf numFmtId="0" fontId="42" fillId="0" borderId="6" xfId="6" applyFont="1" applyFill="1" applyBorder="1" applyAlignment="1">
      <alignment horizontal="center" vertical="center" wrapText="1"/>
    </xf>
    <xf numFmtId="0" fontId="4" fillId="0" borderId="0" xfId="0" applyFont="1" applyFill="1"/>
    <xf numFmtId="0" fontId="23" fillId="0" borderId="6" xfId="0" applyFont="1" applyFill="1" applyBorder="1" applyAlignment="1">
      <alignment vertical="top" wrapText="1"/>
    </xf>
    <xf numFmtId="0" fontId="0" fillId="0" borderId="6" xfId="0" applyFill="1" applyBorder="1" applyAlignment="1">
      <alignment vertical="top" wrapText="1"/>
    </xf>
    <xf numFmtId="0" fontId="5" fillId="0" borderId="6" xfId="0" applyFont="1" applyFill="1" applyBorder="1" applyAlignment="1">
      <alignment vertical="center"/>
    </xf>
    <xf numFmtId="0" fontId="0" fillId="3" borderId="6" xfId="0" applyFill="1" applyBorder="1" applyAlignment="1">
      <alignment vertical="center" wrapText="1"/>
    </xf>
    <xf numFmtId="0" fontId="17" fillId="3" borderId="0" xfId="0" applyFont="1" applyFill="1"/>
    <xf numFmtId="0" fontId="11" fillId="3" borderId="6" xfId="0" applyFont="1" applyFill="1" applyBorder="1" applyAlignment="1">
      <alignment horizontal="center" vertical="center"/>
    </xf>
    <xf numFmtId="0" fontId="17" fillId="3" borderId="0" xfId="0" applyFont="1" applyFill="1" applyAlignment="1">
      <alignment vertical="center"/>
    </xf>
    <xf numFmtId="0" fontId="11" fillId="3" borderId="6" xfId="0" applyFont="1" applyFill="1" applyBorder="1" applyAlignment="1">
      <alignment vertical="center"/>
    </xf>
    <xf numFmtId="0" fontId="17" fillId="3" borderId="6" xfId="0" applyFont="1" applyFill="1" applyBorder="1" applyAlignment="1">
      <alignment horizontal="center" vertical="center"/>
    </xf>
    <xf numFmtId="15" fontId="17" fillId="3" borderId="6" xfId="0" applyNumberFormat="1" applyFont="1" applyFill="1" applyBorder="1" applyAlignment="1">
      <alignment horizontal="center" vertical="center"/>
    </xf>
    <xf numFmtId="0" fontId="11" fillId="3" borderId="8" xfId="0" applyFont="1" applyFill="1" applyBorder="1" applyAlignment="1">
      <alignment horizontal="center"/>
    </xf>
    <xf numFmtId="0" fontId="11" fillId="3" borderId="6" xfId="0" applyFont="1" applyFill="1" applyBorder="1"/>
    <xf numFmtId="0" fontId="17" fillId="3" borderId="6" xfId="0" applyFont="1" applyFill="1" applyBorder="1" applyAlignment="1">
      <alignment horizontal="justify" vertical="center" wrapText="1"/>
    </xf>
    <xf numFmtId="0" fontId="17" fillId="3" borderId="6" xfId="0" applyFont="1" applyFill="1" applyBorder="1"/>
    <xf numFmtId="14" fontId="17" fillId="3" borderId="6" xfId="0" applyNumberFormat="1" applyFont="1" applyFill="1" applyBorder="1" applyAlignment="1">
      <alignment horizontal="justify" vertical="center"/>
    </xf>
    <xf numFmtId="0" fontId="17" fillId="3" borderId="6" xfId="0" applyFont="1" applyFill="1" applyBorder="1" applyAlignment="1">
      <alignment horizontal="left" vertical="center" wrapText="1"/>
    </xf>
    <xf numFmtId="0" fontId="17" fillId="3" borderId="6" xfId="0" applyFont="1" applyFill="1" applyBorder="1" applyAlignment="1">
      <alignment horizontal="justify" vertical="center"/>
    </xf>
    <xf numFmtId="0" fontId="17" fillId="3" borderId="6" xfId="0" applyFont="1" applyFill="1" applyBorder="1" applyAlignment="1">
      <alignment vertical="center" wrapText="1"/>
    </xf>
    <xf numFmtId="0" fontId="17" fillId="3" borderId="6" xfId="2" applyFont="1" applyFill="1" applyBorder="1" applyAlignment="1">
      <alignment horizontal="justify" vertical="center" wrapText="1"/>
    </xf>
    <xf numFmtId="0" fontId="17" fillId="3" borderId="6" xfId="6" applyFont="1" applyFill="1" applyBorder="1" applyAlignment="1">
      <alignment vertical="center" wrapText="1"/>
    </xf>
    <xf numFmtId="0" fontId="2" fillId="0" borderId="6"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xf>
    <xf numFmtId="0" fontId="2" fillId="0" borderId="9" xfId="0" applyFont="1" applyBorder="1" applyAlignment="1">
      <alignment horizontal="center"/>
    </xf>
    <xf numFmtId="0" fontId="2" fillId="0" borderId="7" xfId="0" applyFont="1" applyBorder="1" applyAlignment="1">
      <alignment horizontal="center"/>
    </xf>
    <xf numFmtId="0" fontId="2" fillId="0" borderId="9" xfId="0" applyFont="1" applyBorder="1" applyAlignment="1">
      <alignment horizontal="center" vertical="center"/>
    </xf>
    <xf numFmtId="0" fontId="10" fillId="2" borderId="6" xfId="0" applyFont="1" applyFill="1" applyBorder="1" applyAlignment="1">
      <alignment horizontal="center" vertical="center"/>
    </xf>
    <xf numFmtId="0" fontId="11" fillId="2" borderId="6" xfId="0" applyFont="1" applyFill="1" applyBorder="1" applyAlignment="1">
      <alignment horizontal="center" vertical="center"/>
    </xf>
    <xf numFmtId="0" fontId="13" fillId="0" borderId="6" xfId="0" applyFont="1" applyBorder="1" applyAlignment="1">
      <alignment horizontal="center" vertical="center"/>
    </xf>
    <xf numFmtId="0" fontId="32" fillId="0" borderId="6"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9" xfId="0" applyFont="1" applyBorder="1" applyAlignment="1">
      <alignment horizontal="center" vertical="center" wrapText="1"/>
    </xf>
    <xf numFmtId="0" fontId="32" fillId="3" borderId="8" xfId="0" applyFont="1" applyFill="1" applyBorder="1" applyAlignment="1">
      <alignment horizontal="center" vertical="center" wrapText="1"/>
    </xf>
    <xf numFmtId="0" fontId="32" fillId="3" borderId="7" xfId="0" applyFont="1" applyFill="1" applyBorder="1" applyAlignment="1">
      <alignment horizontal="center" vertical="center" wrapText="1"/>
    </xf>
    <xf numFmtId="0" fontId="2" fillId="0" borderId="6" xfId="0" applyFont="1" applyFill="1" applyBorder="1" applyAlignment="1">
      <alignment horizontal="center" vertical="center"/>
    </xf>
    <xf numFmtId="0" fontId="0" fillId="0" borderId="10" xfId="0" applyFill="1" applyBorder="1" applyAlignment="1">
      <alignment horizontal="left" vertical="center" wrapText="1"/>
    </xf>
    <xf numFmtId="0" fontId="0" fillId="0" borderId="12" xfId="0" applyFill="1" applyBorder="1" applyAlignment="1">
      <alignment horizontal="left" vertical="center" wrapText="1"/>
    </xf>
    <xf numFmtId="0" fontId="0" fillId="0" borderId="10" xfId="0" applyFill="1" applyBorder="1" applyAlignment="1">
      <alignment horizontal="center" vertical="center" wrapText="1"/>
    </xf>
    <xf numFmtId="0" fontId="0" fillId="0" borderId="12" xfId="0" applyFill="1" applyBorder="1" applyAlignment="1">
      <alignment horizontal="center" vertical="center" wrapText="1"/>
    </xf>
    <xf numFmtId="0" fontId="4" fillId="0" borderId="6" xfId="0" applyFont="1" applyBorder="1" applyAlignment="1">
      <alignment horizontal="justify" vertical="center" wrapText="1"/>
    </xf>
    <xf numFmtId="0" fontId="2" fillId="0" borderId="6" xfId="0" applyFont="1" applyFill="1" applyBorder="1" applyAlignment="1">
      <alignment horizontal="center" vertical="center" wrapText="1"/>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6" xfId="0" applyFont="1" applyBorder="1" applyAlignment="1">
      <alignment horizontal="center"/>
    </xf>
    <xf numFmtId="0" fontId="2" fillId="0" borderId="8" xfId="0" applyFont="1" applyFill="1" applyBorder="1" applyAlignment="1">
      <alignment horizontal="center"/>
    </xf>
    <xf numFmtId="0" fontId="2" fillId="0" borderId="9" xfId="0" applyFont="1" applyFill="1" applyBorder="1" applyAlignment="1">
      <alignment horizontal="center"/>
    </xf>
    <xf numFmtId="0" fontId="2" fillId="0" borderId="7" xfId="0" applyFont="1" applyFill="1" applyBorder="1" applyAlignment="1">
      <alignment horizontal="center"/>
    </xf>
    <xf numFmtId="165" fontId="38" fillId="0" borderId="10" xfId="0" applyNumberFormat="1" applyFont="1" applyFill="1" applyBorder="1" applyAlignment="1">
      <alignment horizontal="center" vertical="center"/>
    </xf>
    <xf numFmtId="0" fontId="38" fillId="0" borderId="11" xfId="0" applyFont="1" applyFill="1" applyBorder="1" applyAlignment="1">
      <alignment horizontal="center" vertical="center"/>
    </xf>
    <xf numFmtId="0" fontId="38" fillId="0" borderId="12" xfId="0" applyFont="1" applyFill="1" applyBorder="1" applyAlignment="1">
      <alignment horizontal="center" vertical="center"/>
    </xf>
    <xf numFmtId="0" fontId="36" fillId="0" borderId="6" xfId="0" applyFont="1" applyBorder="1" applyAlignment="1">
      <alignment horizontal="center" vertical="center"/>
    </xf>
    <xf numFmtId="0" fontId="38" fillId="0" borderId="10" xfId="0" applyFont="1" applyBorder="1" applyAlignment="1">
      <alignment horizontal="center" vertical="center"/>
    </xf>
    <xf numFmtId="0" fontId="38" fillId="0" borderId="11" xfId="0" applyFont="1" applyBorder="1" applyAlignment="1">
      <alignment horizontal="center" vertical="center"/>
    </xf>
    <xf numFmtId="0" fontId="38" fillId="0" borderId="12" xfId="0" applyFont="1" applyBorder="1" applyAlignment="1">
      <alignment horizontal="center" vertical="center"/>
    </xf>
    <xf numFmtId="164" fontId="38" fillId="0" borderId="10" xfId="0" applyNumberFormat="1" applyFont="1" applyBorder="1" applyAlignment="1">
      <alignment horizontal="center" vertical="center"/>
    </xf>
    <xf numFmtId="171" fontId="39" fillId="5" borderId="6" xfId="0" applyNumberFormat="1" applyFont="1" applyFill="1" applyBorder="1" applyAlignment="1">
      <alignment horizontal="center" vertical="center"/>
    </xf>
    <xf numFmtId="0" fontId="39" fillId="5" borderId="6" xfId="0" applyFont="1" applyFill="1" applyBorder="1" applyAlignment="1">
      <alignment horizontal="center" vertical="center"/>
    </xf>
    <xf numFmtId="0" fontId="36" fillId="0" borderId="1" xfId="0" applyFont="1" applyBorder="1" applyAlignment="1">
      <alignment horizontal="center" vertical="center"/>
    </xf>
    <xf numFmtId="0" fontId="36" fillId="0" borderId="2" xfId="0" applyFont="1" applyBorder="1" applyAlignment="1">
      <alignment horizontal="center" vertical="center"/>
    </xf>
    <xf numFmtId="0" fontId="36" fillId="0" borderId="8" xfId="0" applyFont="1" applyBorder="1" applyAlignment="1">
      <alignment horizontal="center" vertical="center"/>
    </xf>
    <xf numFmtId="0" fontId="36" fillId="0" borderId="7" xfId="0" applyFont="1" applyBorder="1" applyAlignment="1">
      <alignment horizontal="center" vertical="center"/>
    </xf>
    <xf numFmtId="0" fontId="36" fillId="0" borderId="9" xfId="0" applyFont="1" applyBorder="1" applyAlignment="1">
      <alignment horizontal="center" vertical="center"/>
    </xf>
    <xf numFmtId="0" fontId="36" fillId="0" borderId="7" xfId="0" applyFont="1" applyBorder="1" applyAlignment="1">
      <alignment horizontal="center"/>
    </xf>
    <xf numFmtId="0" fontId="36" fillId="0" borderId="6" xfId="0" applyFont="1" applyBorder="1" applyAlignment="1">
      <alignment horizontal="center"/>
    </xf>
    <xf numFmtId="0" fontId="36" fillId="0" borderId="8" xfId="0" applyFont="1" applyBorder="1" applyAlignment="1">
      <alignment horizontal="center"/>
    </xf>
    <xf numFmtId="0" fontId="36" fillId="0" borderId="9" xfId="0" applyFont="1"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2" fillId="3" borderId="6"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7" xfId="0" applyFont="1" applyFill="1" applyBorder="1" applyAlignment="1">
      <alignment horizontal="center"/>
    </xf>
    <xf numFmtId="0" fontId="2" fillId="3" borderId="6" xfId="0" applyFont="1" applyFill="1" applyBorder="1" applyAlignment="1">
      <alignment horizontal="center"/>
    </xf>
    <xf numFmtId="0" fontId="2" fillId="3" borderId="8" xfId="0" applyFont="1" applyFill="1" applyBorder="1" applyAlignment="1">
      <alignment horizontal="center"/>
    </xf>
    <xf numFmtId="0" fontId="2" fillId="3" borderId="9" xfId="0" applyFont="1" applyFill="1" applyBorder="1" applyAlignment="1">
      <alignment horizontal="center"/>
    </xf>
    <xf numFmtId="0" fontId="0" fillId="0" borderId="8" xfId="6" applyFont="1" applyBorder="1" applyAlignment="1">
      <alignment horizontal="left" vertical="center" wrapText="1"/>
    </xf>
    <xf numFmtId="0" fontId="1" fillId="0" borderId="7" xfId="0" applyFont="1" applyBorder="1" applyAlignment="1">
      <alignment horizontal="left" vertical="center" wrapText="1"/>
    </xf>
    <xf numFmtId="0" fontId="18" fillId="0" borderId="8" xfId="6" applyBorder="1" applyAlignment="1">
      <alignment horizontal="center" vertical="center" wrapText="1"/>
    </xf>
    <xf numFmtId="0" fontId="18" fillId="0" borderId="7" xfId="6" applyBorder="1" applyAlignment="1">
      <alignment horizontal="center" vertical="center" wrapText="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0" fillId="0" borderId="1" xfId="0" applyBorder="1" applyAlignment="1">
      <alignment horizontal="center" wrapText="1"/>
    </xf>
    <xf numFmtId="0" fontId="0" fillId="0" borderId="2" xfId="0" applyBorder="1" applyAlignment="1">
      <alignment horizontal="center" wrapText="1"/>
    </xf>
    <xf numFmtId="0" fontId="0" fillId="0" borderId="13" xfId="0" applyBorder="1" applyAlignment="1">
      <alignment horizontal="center" wrapText="1"/>
    </xf>
    <xf numFmtId="0" fontId="0" fillId="0" borderId="14" xfId="0" applyBorder="1" applyAlignment="1">
      <alignment horizontal="center" wrapText="1"/>
    </xf>
    <xf numFmtId="0" fontId="0" fillId="0" borderId="3" xfId="0" applyBorder="1" applyAlignment="1">
      <alignment horizontal="center" wrapText="1"/>
    </xf>
    <xf numFmtId="0" fontId="0" fillId="0" borderId="5" xfId="0" applyBorder="1" applyAlignment="1">
      <alignment horizontal="center" wrapText="1"/>
    </xf>
    <xf numFmtId="0" fontId="18" fillId="0" borderId="6" xfId="6" applyBorder="1" applyAlignment="1">
      <alignment horizontal="center" vertical="center" wrapText="1"/>
    </xf>
    <xf numFmtId="0" fontId="18" fillId="3" borderId="8" xfId="6" applyFill="1" applyBorder="1" applyAlignment="1">
      <alignment horizontal="center" vertical="center" wrapText="1"/>
    </xf>
    <xf numFmtId="0" fontId="18" fillId="3" borderId="7" xfId="6" applyFill="1" applyBorder="1" applyAlignment="1">
      <alignment horizontal="center" vertical="center"/>
    </xf>
    <xf numFmtId="169" fontId="17" fillId="3" borderId="10" xfId="3" applyNumberFormat="1" applyFont="1" applyFill="1" applyBorder="1" applyAlignment="1">
      <alignment horizontal="center" vertical="center" wrapText="1"/>
    </xf>
    <xf numFmtId="169" fontId="17" fillId="3" borderId="11" xfId="3" applyNumberFormat="1" applyFont="1" applyFill="1" applyBorder="1" applyAlignment="1">
      <alignment horizontal="center" vertical="center" wrapText="1"/>
    </xf>
    <xf numFmtId="169" fontId="17" fillId="3" borderId="12" xfId="3" applyNumberFormat="1" applyFont="1" applyFill="1" applyBorder="1" applyAlignment="1">
      <alignment horizontal="center" vertical="center" wrapText="1"/>
    </xf>
    <xf numFmtId="169" fontId="17" fillId="3" borderId="10" xfId="3" applyNumberFormat="1" applyFont="1" applyFill="1" applyBorder="1" applyAlignment="1">
      <alignment horizontal="center" vertical="center"/>
    </xf>
    <xf numFmtId="169" fontId="17" fillId="3" borderId="11" xfId="3" applyNumberFormat="1" applyFont="1" applyFill="1" applyBorder="1" applyAlignment="1">
      <alignment horizontal="center" vertical="center"/>
    </xf>
    <xf numFmtId="169" fontId="17" fillId="3" borderId="12" xfId="3" applyNumberFormat="1" applyFont="1" applyFill="1" applyBorder="1" applyAlignment="1">
      <alignment horizontal="center" vertical="center"/>
    </xf>
    <xf numFmtId="0" fontId="11" fillId="3" borderId="6" xfId="0" applyFont="1" applyFill="1" applyBorder="1" applyAlignment="1">
      <alignment horizontal="center" vertical="center" wrapText="1"/>
    </xf>
    <xf numFmtId="0" fontId="11" fillId="3" borderId="6" xfId="0" applyFont="1" applyFill="1" applyBorder="1" applyAlignment="1">
      <alignment horizontal="center" vertical="center"/>
    </xf>
    <xf numFmtId="0" fontId="11" fillId="3" borderId="7" xfId="0" applyFont="1" applyFill="1" applyBorder="1" applyAlignment="1">
      <alignment horizontal="center"/>
    </xf>
    <xf numFmtId="0" fontId="11" fillId="3" borderId="6" xfId="0" applyFont="1" applyFill="1" applyBorder="1" applyAlignment="1">
      <alignment horizontal="center"/>
    </xf>
    <xf numFmtId="0" fontId="11" fillId="3" borderId="8" xfId="0" applyFont="1" applyFill="1" applyBorder="1" applyAlignment="1">
      <alignment horizontal="center"/>
    </xf>
    <xf numFmtId="0" fontId="11" fillId="3" borderId="9" xfId="0" applyFont="1" applyFill="1" applyBorder="1" applyAlignment="1">
      <alignment horizontal="center"/>
    </xf>
    <xf numFmtId="0" fontId="11" fillId="3" borderId="1" xfId="0" applyFont="1" applyFill="1" applyBorder="1" applyAlignment="1">
      <alignment horizontal="center" vertical="center"/>
    </xf>
    <xf numFmtId="0" fontId="11" fillId="3" borderId="2" xfId="0" applyFont="1" applyFill="1" applyBorder="1" applyAlignment="1">
      <alignment horizontal="center" vertical="center"/>
    </xf>
    <xf numFmtId="0" fontId="11" fillId="3" borderId="8" xfId="0" applyFont="1" applyFill="1" applyBorder="1" applyAlignment="1">
      <alignment horizontal="center" vertical="center"/>
    </xf>
    <xf numFmtId="0" fontId="11" fillId="3" borderId="7" xfId="0" applyFont="1" applyFill="1" applyBorder="1" applyAlignment="1">
      <alignment horizontal="center" vertical="center"/>
    </xf>
    <xf numFmtId="0" fontId="11" fillId="3" borderId="9" xfId="0" applyFont="1" applyFill="1" applyBorder="1" applyAlignment="1">
      <alignment horizontal="center" vertical="center"/>
    </xf>
    <xf numFmtId="0" fontId="17" fillId="3" borderId="6" xfId="0" applyFont="1" applyFill="1" applyBorder="1" applyAlignment="1">
      <alignment horizontal="center" vertical="center"/>
    </xf>
  </cellXfs>
  <cellStyles count="10">
    <cellStyle name="Hipervínculo" xfId="6" builtinId="8"/>
    <cellStyle name="Millares" xfId="7" builtinId="3"/>
    <cellStyle name="Millares 2 2 3" xfId="9"/>
    <cellStyle name="Moneda" xfId="3" builtinId="4"/>
    <cellStyle name="Moneda [0]" xfId="1" builtinId="7"/>
    <cellStyle name="Moneda [0] 2" xfId="8"/>
    <cellStyle name="Moneda 2" xfId="5"/>
    <cellStyle name="Normal" xfId="0" builtinId="0"/>
    <cellStyle name="Normal 2" xfId="2"/>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externalLink" Target="externalLinks/externalLink11.xml"/><Relationship Id="rId3" Type="http://schemas.openxmlformats.org/officeDocument/2006/relationships/worksheet" Target="worksheets/sheet3.xml"/><Relationship Id="rId21" Type="http://schemas.openxmlformats.org/officeDocument/2006/relationships/externalLink" Target="externalLinks/externalLink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externalLink" Target="externalLinks/externalLink10.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9.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8.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7.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781269</xdr:colOff>
      <xdr:row>0</xdr:row>
      <xdr:rowOff>31326</xdr:rowOff>
    </xdr:from>
    <xdr:to>
      <xdr:col>4</xdr:col>
      <xdr:colOff>1704136</xdr:colOff>
      <xdr:row>3</xdr:row>
      <xdr:rowOff>224701</xdr:rowOff>
    </xdr:to>
    <xdr:pic>
      <xdr:nvPicPr>
        <xdr:cNvPr id="2" name="Imagen 1">
          <a:extLst>
            <a:ext uri="{FF2B5EF4-FFF2-40B4-BE49-F238E27FC236}">
              <a16:creationId xmlns:a16="http://schemas.microsoft.com/office/drawing/2014/main" id="{E815ADB7-2738-48E7-B383-D634432D8EC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34235" y="31326"/>
          <a:ext cx="922867" cy="9553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4</xdr:col>
      <xdr:colOff>288290</xdr:colOff>
      <xdr:row>0</xdr:row>
      <xdr:rowOff>1</xdr:rowOff>
    </xdr:from>
    <xdr:to>
      <xdr:col>4</xdr:col>
      <xdr:colOff>960120</xdr:colOff>
      <xdr:row>3</xdr:row>
      <xdr:rowOff>114301</xdr:rowOff>
    </xdr:to>
    <xdr:pic>
      <xdr:nvPicPr>
        <xdr:cNvPr id="2" name="Imagen 1">
          <a:extLst>
            <a:ext uri="{FF2B5EF4-FFF2-40B4-BE49-F238E27FC236}">
              <a16:creationId xmlns:a16="http://schemas.microsoft.com/office/drawing/2014/main" id="{E735EFDA-2151-4DF9-A200-B2431FCD807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43070" y="1"/>
          <a:ext cx="671830" cy="678180"/>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4</xdr:col>
      <xdr:colOff>737870</xdr:colOff>
      <xdr:row>0</xdr:row>
      <xdr:rowOff>22861</xdr:rowOff>
    </xdr:from>
    <xdr:to>
      <xdr:col>4</xdr:col>
      <xdr:colOff>1409700</xdr:colOff>
      <xdr:row>3</xdr:row>
      <xdr:rowOff>152401</xdr:rowOff>
    </xdr:to>
    <xdr:pic>
      <xdr:nvPicPr>
        <xdr:cNvPr id="2" name="Imagen 1">
          <a:extLst>
            <a:ext uri="{FF2B5EF4-FFF2-40B4-BE49-F238E27FC236}">
              <a16:creationId xmlns:a16="http://schemas.microsoft.com/office/drawing/2014/main" id="{9B27B387-3F1B-4206-BA86-8A315C70B76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45150" y="22861"/>
          <a:ext cx="671830" cy="693420"/>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690244</xdr:colOff>
      <xdr:row>0</xdr:row>
      <xdr:rowOff>22861</xdr:rowOff>
    </xdr:from>
    <xdr:to>
      <xdr:col>4</xdr:col>
      <xdr:colOff>1447799</xdr:colOff>
      <xdr:row>3</xdr:row>
      <xdr:rowOff>104775</xdr:rowOff>
    </xdr:to>
    <xdr:pic>
      <xdr:nvPicPr>
        <xdr:cNvPr id="2" name="Imagen 1">
          <a:extLst>
            <a:ext uri="{FF2B5EF4-FFF2-40B4-BE49-F238E27FC236}">
              <a16:creationId xmlns:a16="http://schemas.microsoft.com/office/drawing/2014/main" id="{2E5FB603-9413-47AA-B846-F19F097B863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67094" y="22861"/>
          <a:ext cx="757555" cy="748664"/>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4</xdr:col>
      <xdr:colOff>504826</xdr:colOff>
      <xdr:row>0</xdr:row>
      <xdr:rowOff>22861</xdr:rowOff>
    </xdr:from>
    <xdr:to>
      <xdr:col>4</xdr:col>
      <xdr:colOff>1409700</xdr:colOff>
      <xdr:row>3</xdr:row>
      <xdr:rowOff>161925</xdr:rowOff>
    </xdr:to>
    <xdr:pic>
      <xdr:nvPicPr>
        <xdr:cNvPr id="2" name="Imagen 1">
          <a:extLst>
            <a:ext uri="{FF2B5EF4-FFF2-40B4-BE49-F238E27FC236}">
              <a16:creationId xmlns:a16="http://schemas.microsoft.com/office/drawing/2014/main" id="{0900CC97-A8B2-4B25-AE90-507F8672EF6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76776" y="22861"/>
          <a:ext cx="904874" cy="882014"/>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4</xdr:col>
      <xdr:colOff>1123951</xdr:colOff>
      <xdr:row>0</xdr:row>
      <xdr:rowOff>0</xdr:rowOff>
    </xdr:from>
    <xdr:to>
      <xdr:col>4</xdr:col>
      <xdr:colOff>2028825</xdr:colOff>
      <xdr:row>3</xdr:row>
      <xdr:rowOff>139064</xdr:rowOff>
    </xdr:to>
    <xdr:pic>
      <xdr:nvPicPr>
        <xdr:cNvPr id="2" name="Imagen 1">
          <a:extLst>
            <a:ext uri="{FF2B5EF4-FFF2-40B4-BE49-F238E27FC236}">
              <a16:creationId xmlns:a16="http://schemas.microsoft.com/office/drawing/2014/main" id="{0643599A-C62F-4DB9-80CB-FF09C9BBB49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01" y="0"/>
          <a:ext cx="904874" cy="882014"/>
        </a:xfrm>
        <a:prstGeom prst="rect">
          <a:avLst/>
        </a:prstGeom>
        <a:noFill/>
        <a:ln>
          <a:noFill/>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4</xdr:col>
      <xdr:colOff>514351</xdr:colOff>
      <xdr:row>0</xdr:row>
      <xdr:rowOff>0</xdr:rowOff>
    </xdr:from>
    <xdr:to>
      <xdr:col>4</xdr:col>
      <xdr:colOff>1325880</xdr:colOff>
      <xdr:row>3</xdr:row>
      <xdr:rowOff>160020</xdr:rowOff>
    </xdr:to>
    <xdr:pic>
      <xdr:nvPicPr>
        <xdr:cNvPr id="2" name="Imagen 1">
          <a:extLst>
            <a:ext uri="{FF2B5EF4-FFF2-40B4-BE49-F238E27FC236}">
              <a16:creationId xmlns:a16="http://schemas.microsoft.com/office/drawing/2014/main" id="{12BB3906-B5D8-4816-8643-D154A880A19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9131" y="0"/>
          <a:ext cx="811529" cy="84582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457200</xdr:colOff>
      <xdr:row>0</xdr:row>
      <xdr:rowOff>31326</xdr:rowOff>
    </xdr:from>
    <xdr:to>
      <xdr:col>4</xdr:col>
      <xdr:colOff>1380067</xdr:colOff>
      <xdr:row>3</xdr:row>
      <xdr:rowOff>209549</xdr:rowOff>
    </xdr:to>
    <xdr:pic>
      <xdr:nvPicPr>
        <xdr:cNvPr id="2" name="Imagen 1">
          <a:extLst>
            <a:ext uri="{FF2B5EF4-FFF2-40B4-BE49-F238E27FC236}">
              <a16:creationId xmlns:a16="http://schemas.microsoft.com/office/drawing/2014/main" id="{F54FE03E-746A-4CD5-9004-8AE758E02A4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52975" y="31326"/>
          <a:ext cx="922867" cy="921173"/>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673313</xdr:colOff>
      <xdr:row>0</xdr:row>
      <xdr:rowOff>31327</xdr:rowOff>
    </xdr:from>
    <xdr:to>
      <xdr:col>4</xdr:col>
      <xdr:colOff>1380067</xdr:colOff>
      <xdr:row>3</xdr:row>
      <xdr:rowOff>176107</xdr:rowOff>
    </xdr:to>
    <xdr:pic>
      <xdr:nvPicPr>
        <xdr:cNvPr id="2" name="Imagen 1">
          <a:extLst>
            <a:ext uri="{FF2B5EF4-FFF2-40B4-BE49-F238E27FC236}">
              <a16:creationId xmlns:a16="http://schemas.microsoft.com/office/drawing/2014/main" id="{6D851774-797C-4776-A0C2-3BECBE26C16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00913" y="31327"/>
          <a:ext cx="706754" cy="712047"/>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360047</xdr:colOff>
      <xdr:row>0</xdr:row>
      <xdr:rowOff>22860</xdr:rowOff>
    </xdr:from>
    <xdr:to>
      <xdr:col>4</xdr:col>
      <xdr:colOff>1066801</xdr:colOff>
      <xdr:row>3</xdr:row>
      <xdr:rowOff>152400</xdr:rowOff>
    </xdr:to>
    <xdr:pic>
      <xdr:nvPicPr>
        <xdr:cNvPr id="2" name="Imagen 1">
          <a:extLst>
            <a:ext uri="{FF2B5EF4-FFF2-40B4-BE49-F238E27FC236}">
              <a16:creationId xmlns:a16="http://schemas.microsoft.com/office/drawing/2014/main" id="{2133D0A2-A435-4985-A233-084B0D89DA2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14827" y="22860"/>
          <a:ext cx="706754" cy="69342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466726</xdr:colOff>
      <xdr:row>0</xdr:row>
      <xdr:rowOff>38100</xdr:rowOff>
    </xdr:from>
    <xdr:to>
      <xdr:col>4</xdr:col>
      <xdr:colOff>1282065</xdr:colOff>
      <xdr:row>3</xdr:row>
      <xdr:rowOff>129540</xdr:rowOff>
    </xdr:to>
    <xdr:pic>
      <xdr:nvPicPr>
        <xdr:cNvPr id="2" name="Imagen 1">
          <a:extLst>
            <a:ext uri="{FF2B5EF4-FFF2-40B4-BE49-F238E27FC236}">
              <a16:creationId xmlns:a16="http://schemas.microsoft.com/office/drawing/2014/main" id="{B532DB85-5F17-4647-ABA1-2F4E3A80227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1" y="38100"/>
          <a:ext cx="815339" cy="83439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257810</xdr:colOff>
      <xdr:row>0</xdr:row>
      <xdr:rowOff>0</xdr:rowOff>
    </xdr:from>
    <xdr:to>
      <xdr:col>4</xdr:col>
      <xdr:colOff>960120</xdr:colOff>
      <xdr:row>3</xdr:row>
      <xdr:rowOff>152400</xdr:rowOff>
    </xdr:to>
    <xdr:pic>
      <xdr:nvPicPr>
        <xdr:cNvPr id="4" name="Imagen 3">
          <a:extLst>
            <a:ext uri="{FF2B5EF4-FFF2-40B4-BE49-F238E27FC236}">
              <a16:creationId xmlns:a16="http://schemas.microsoft.com/office/drawing/2014/main" id="{B1FA6E0F-AB1B-40D7-BC6D-7AF03CEA53D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57370" y="0"/>
          <a:ext cx="702310" cy="71628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600710</xdr:colOff>
      <xdr:row>0</xdr:row>
      <xdr:rowOff>38100</xdr:rowOff>
    </xdr:from>
    <xdr:to>
      <xdr:col>4</xdr:col>
      <xdr:colOff>1303020</xdr:colOff>
      <xdr:row>3</xdr:row>
      <xdr:rowOff>114300</xdr:rowOff>
    </xdr:to>
    <xdr:pic>
      <xdr:nvPicPr>
        <xdr:cNvPr id="2" name="Imagen 1">
          <a:extLst>
            <a:ext uri="{FF2B5EF4-FFF2-40B4-BE49-F238E27FC236}">
              <a16:creationId xmlns:a16="http://schemas.microsoft.com/office/drawing/2014/main" id="{E7F7520A-624C-47A2-A93B-FFB2579DD17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55490" y="38100"/>
          <a:ext cx="702310" cy="731520"/>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305435</xdr:colOff>
      <xdr:row>0</xdr:row>
      <xdr:rowOff>0</xdr:rowOff>
    </xdr:from>
    <xdr:to>
      <xdr:col>4</xdr:col>
      <xdr:colOff>1011555</xdr:colOff>
      <xdr:row>4</xdr:row>
      <xdr:rowOff>0</xdr:rowOff>
    </xdr:to>
    <xdr:pic>
      <xdr:nvPicPr>
        <xdr:cNvPr id="2" name="Imagen 1">
          <a:extLst>
            <a:ext uri="{FF2B5EF4-FFF2-40B4-BE49-F238E27FC236}">
              <a16:creationId xmlns:a16="http://schemas.microsoft.com/office/drawing/2014/main" id="{22FD9789-0F43-4397-AF5E-C365B337DD4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58310" y="0"/>
          <a:ext cx="706120" cy="742950"/>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4</xdr:col>
      <xdr:colOff>676910</xdr:colOff>
      <xdr:row>0</xdr:row>
      <xdr:rowOff>0</xdr:rowOff>
    </xdr:from>
    <xdr:to>
      <xdr:col>4</xdr:col>
      <xdr:colOff>1383030</xdr:colOff>
      <xdr:row>3</xdr:row>
      <xdr:rowOff>196215</xdr:rowOff>
    </xdr:to>
    <xdr:pic>
      <xdr:nvPicPr>
        <xdr:cNvPr id="2" name="Imagen 1">
          <a:extLst>
            <a:ext uri="{FF2B5EF4-FFF2-40B4-BE49-F238E27FC236}">
              <a16:creationId xmlns:a16="http://schemas.microsoft.com/office/drawing/2014/main" id="{C85F2835-BAA5-445C-AF6B-F018120628E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34585" y="0"/>
          <a:ext cx="706120" cy="75819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uz%20Adriana/Downloads/Nueva%20carpeta/Alo/Works%20Appart/Gobernaci&#243;n/2021/3-%20Sep-%20Diciembre%202130/Plan%20de%20Acci&#243;n/2.%20Planeacion%20-%20Plan%20de%20Accion.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Nueva%20carpeta\Alo\Works%20Appart\Gobernaci&#243;n\2021\3-%20Sep-%20Diciembre%202130\Plan%20de%20Acci&#243;n\13.%20Hacienda%20-%20Plan%20de%20Accion.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Nueva%20carpeta\Alo\Works%20Appart\Gobernaci&#243;n\2021\3-%20Sep-%20Diciembre%202130\Plan%20de%20Acci&#243;n\14.%20Juridica%20y%20contratacion%20-%20Plan%20de%20Ac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Nueva%20carpeta\Alo\Works%20Appart\Gobernaci&#243;n\2021\3-%20Sep-%20Diciembre%202130\Plan%20de%20Acci&#243;n\3.%20TIC%20-%20Plan%20de%20Accion%2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Nueva%20carpeta\Alo\Works%20Appart\Gobernaci&#243;n\2021\3-%20Sep-%20Diciembre%202130\Plan%20de%20Acci&#243;n\4.%20Agricultura%20-%20Plan%20de%20Accion.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Nueva%20carpeta\Alo\Works%20Appart\Gobernaci&#243;n\2021\3-%20Sep-%20Diciembre%202130\Plan%20de%20Acci&#243;n\5.%20Aguas%20e%20Infraestructura%20-%20Plan%20de%20Accion%20(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Nueva%20carpeta\Alo\Works%20Appart\Gobernaci&#243;n\2021\3-%20Sep-%20Diciembre%202130\Plan%20de%20Acci&#243;n\8.%20Familia%20-%20Plan%20de%20Accion.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Nueva%20carpeta/Alo/Works%20Appart/Gobernaci&#243;n/2021/3-%20Sep-%20Diciembre%202130/Plan%20de%20Acci&#243;n/9.%20Interior%20-%20%20Plan%20de%20Accion%2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Nueva%20carpeta/Alo/Works%20Appart/Gobernaci&#243;n/2021/3-%20Sep-%20Diciembre%202130/Plan%20de%20Acci&#243;n/10.%20Salud%20-%20Plan%20de%20Accion.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Nueva%20carpeta\Alo\Works%20Appart\Gobernaci&#243;n\2021\3-%20Sep-%20Diciembre%202130\Plan%20de%20Acci&#243;n\11.%20Turismo%20-%20Plan%20de%20Accion.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Nueva%20carpeta\Alo\Works%20Appart\Gobernaci&#243;n\2021\3-%20Sep-%20Diciembre%202130\Plan%20de%20Acci&#243;n\12.%20Administrativa%20-%20Plan%20de%20Acc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sheetName val="SGTO PLAN "/>
    </sheetNames>
    <sheetDataSet>
      <sheetData sheetId="0" refreshError="1">
        <row r="8">
          <cell r="J8">
            <v>4</v>
          </cell>
          <cell r="K8">
            <v>4</v>
          </cell>
          <cell r="L8">
            <v>4</v>
          </cell>
          <cell r="P8">
            <v>122870000</v>
          </cell>
          <cell r="Q8">
            <v>126556100</v>
          </cell>
          <cell r="S8">
            <v>134263366.49000001</v>
          </cell>
        </row>
        <row r="11">
          <cell r="P11">
            <v>0</v>
          </cell>
          <cell r="Q11">
            <v>0</v>
          </cell>
          <cell r="R11">
            <v>0</v>
          </cell>
          <cell r="S11">
            <v>0</v>
          </cell>
        </row>
        <row r="17">
          <cell r="I17">
            <v>0</v>
          </cell>
          <cell r="J17">
            <v>1</v>
          </cell>
          <cell r="K17">
            <v>1</v>
          </cell>
          <cell r="L17">
            <v>1</v>
          </cell>
          <cell r="P17">
            <v>1500000</v>
          </cell>
          <cell r="Q17">
            <v>2200000</v>
          </cell>
          <cell r="S17">
            <v>1000000</v>
          </cell>
        </row>
      </sheetData>
      <sheetData sheetId="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sheetName val="SGTO PLAN "/>
    </sheetNames>
    <sheetDataSet>
      <sheetData sheetId="0">
        <row r="8">
          <cell r="P8">
            <v>0</v>
          </cell>
          <cell r="Q8">
            <v>0</v>
          </cell>
          <cell r="R8">
            <v>0</v>
          </cell>
          <cell r="S8">
            <v>0</v>
          </cell>
        </row>
        <row r="9">
          <cell r="P9">
            <v>0</v>
          </cell>
          <cell r="Q9">
            <v>671000000</v>
          </cell>
          <cell r="R9">
            <v>704000000</v>
          </cell>
          <cell r="S9">
            <v>739200000</v>
          </cell>
        </row>
        <row r="10">
          <cell r="P10">
            <v>0</v>
          </cell>
          <cell r="Q10">
            <v>135000000</v>
          </cell>
          <cell r="R10">
            <v>141750000</v>
          </cell>
        </row>
        <row r="11">
          <cell r="P11">
            <v>0</v>
          </cell>
          <cell r="Q11">
            <v>50000000</v>
          </cell>
          <cell r="R11">
            <v>52500000</v>
          </cell>
          <cell r="S11">
            <v>55125000</v>
          </cell>
        </row>
        <row r="12">
          <cell r="P12">
            <v>0</v>
          </cell>
          <cell r="Q12">
            <v>0</v>
          </cell>
          <cell r="R12">
            <v>0</v>
          </cell>
          <cell r="S12">
            <v>0</v>
          </cell>
        </row>
      </sheetData>
      <sheetData sheetId="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sheetName val="PROPUESTA SGTO PLAN "/>
    </sheetNames>
    <sheetDataSet>
      <sheetData sheetId="0">
        <row r="8">
          <cell r="I8">
            <v>0</v>
          </cell>
          <cell r="J8">
            <v>1</v>
          </cell>
          <cell r="K8">
            <v>1</v>
          </cell>
          <cell r="L8">
            <v>1</v>
          </cell>
          <cell r="P8">
            <v>0</v>
          </cell>
          <cell r="Q8">
            <v>0</v>
          </cell>
          <cell r="R8">
            <v>0</v>
          </cell>
          <cell r="S8">
            <v>0</v>
          </cell>
        </row>
        <row r="9">
          <cell r="I9">
            <v>0</v>
          </cell>
          <cell r="J9">
            <v>1</v>
          </cell>
          <cell r="K9">
            <v>1</v>
          </cell>
          <cell r="L9">
            <v>1</v>
          </cell>
          <cell r="P9">
            <v>0</v>
          </cell>
          <cell r="Q9">
            <v>0</v>
          </cell>
          <cell r="R9">
            <v>0</v>
          </cell>
          <cell r="S9">
            <v>0</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 Tic"/>
      <sheetName val="PLAN DE ACCION"/>
      <sheetName val="SGTO PLAN "/>
    </sheetNames>
    <sheetDataSet>
      <sheetData sheetId="0"/>
      <sheetData sheetId="1">
        <row r="8">
          <cell r="I8">
            <v>1</v>
          </cell>
          <cell r="J8">
            <v>1</v>
          </cell>
          <cell r="K8">
            <v>1</v>
          </cell>
          <cell r="L8">
            <v>1</v>
          </cell>
          <cell r="P8">
            <v>26400000</v>
          </cell>
          <cell r="Q8">
            <v>27192000</v>
          </cell>
          <cell r="R8">
            <v>28007760</v>
          </cell>
          <cell r="S8">
            <v>28847992.800000001</v>
          </cell>
        </row>
        <row r="9">
          <cell r="I9">
            <v>0</v>
          </cell>
          <cell r="J9">
            <v>1</v>
          </cell>
          <cell r="K9">
            <v>1</v>
          </cell>
          <cell r="L9">
            <v>1</v>
          </cell>
          <cell r="P9">
            <v>0</v>
          </cell>
          <cell r="Q9">
            <v>0</v>
          </cell>
          <cell r="R9">
            <v>0</v>
          </cell>
          <cell r="S9">
            <v>0</v>
          </cell>
        </row>
        <row r="10">
          <cell r="I10">
            <v>0</v>
          </cell>
          <cell r="J10">
            <v>1</v>
          </cell>
          <cell r="K10">
            <v>0</v>
          </cell>
          <cell r="L10">
            <v>0</v>
          </cell>
          <cell r="P10">
            <v>0</v>
          </cell>
          <cell r="Q10" t="str">
            <v>$ 28.500.000</v>
          </cell>
          <cell r="R10" t="str">
            <v>$ 48.255.000</v>
          </cell>
        </row>
        <row r="11">
          <cell r="I11">
            <v>0</v>
          </cell>
          <cell r="J11">
            <v>1</v>
          </cell>
          <cell r="K11">
            <v>2</v>
          </cell>
          <cell r="L11">
            <v>1</v>
          </cell>
          <cell r="P11">
            <v>0</v>
          </cell>
          <cell r="Q11">
            <v>0</v>
          </cell>
          <cell r="R11">
            <v>0</v>
          </cell>
          <cell r="S11">
            <v>0</v>
          </cell>
        </row>
        <row r="12">
          <cell r="I12">
            <v>0</v>
          </cell>
          <cell r="J12">
            <v>1</v>
          </cell>
          <cell r="K12">
            <v>1</v>
          </cell>
          <cell r="L12">
            <v>1</v>
          </cell>
          <cell r="P12">
            <v>0</v>
          </cell>
          <cell r="Q12">
            <v>0</v>
          </cell>
          <cell r="R12">
            <v>0</v>
          </cell>
          <cell r="S12">
            <v>0</v>
          </cell>
        </row>
        <row r="13">
          <cell r="I13">
            <v>0</v>
          </cell>
          <cell r="J13">
            <v>1</v>
          </cell>
          <cell r="K13">
            <v>1</v>
          </cell>
          <cell r="L13">
            <v>1</v>
          </cell>
          <cell r="P13">
            <v>0</v>
          </cell>
          <cell r="Q13">
            <v>33600000</v>
          </cell>
          <cell r="R13">
            <v>34608000</v>
          </cell>
          <cell r="S13">
            <v>35646240</v>
          </cell>
        </row>
        <row r="14">
          <cell r="I14">
            <v>0</v>
          </cell>
          <cell r="J14">
            <v>1</v>
          </cell>
          <cell r="K14">
            <v>1</v>
          </cell>
          <cell r="L14">
            <v>1</v>
          </cell>
          <cell r="P14">
            <v>0</v>
          </cell>
          <cell r="Q14">
            <v>2800000</v>
          </cell>
          <cell r="R14">
            <v>2884000</v>
          </cell>
        </row>
        <row r="16">
          <cell r="I16">
            <v>0</v>
          </cell>
          <cell r="J16">
            <v>1</v>
          </cell>
          <cell r="K16">
            <v>1</v>
          </cell>
          <cell r="L16">
            <v>1</v>
          </cell>
          <cell r="P16">
            <v>0</v>
          </cell>
        </row>
        <row r="17">
          <cell r="I17">
            <v>0</v>
          </cell>
          <cell r="J17">
            <v>1</v>
          </cell>
          <cell r="K17">
            <v>1</v>
          </cell>
          <cell r="L17">
            <v>1</v>
          </cell>
        </row>
        <row r="18">
          <cell r="I18">
            <v>0</v>
          </cell>
          <cell r="J18">
            <v>2</v>
          </cell>
          <cell r="K18">
            <v>3</v>
          </cell>
          <cell r="L18">
            <v>3</v>
          </cell>
          <cell r="P18">
            <v>0</v>
          </cell>
          <cell r="Q18">
            <v>120000000</v>
          </cell>
        </row>
        <row r="19">
          <cell r="I19">
            <v>0</v>
          </cell>
          <cell r="J19">
            <v>1</v>
          </cell>
          <cell r="K19">
            <v>1</v>
          </cell>
          <cell r="L19">
            <v>1</v>
          </cell>
          <cell r="P19">
            <v>0</v>
          </cell>
          <cell r="Q19">
            <v>0</v>
          </cell>
        </row>
        <row r="20">
          <cell r="I20">
            <v>0</v>
          </cell>
          <cell r="J20">
            <v>1</v>
          </cell>
          <cell r="K20">
            <v>1</v>
          </cell>
          <cell r="L20">
            <v>1</v>
          </cell>
          <cell r="P20">
            <v>0</v>
          </cell>
          <cell r="S20">
            <v>0</v>
          </cell>
        </row>
        <row r="21">
          <cell r="I21">
            <v>0</v>
          </cell>
          <cell r="J21">
            <v>15</v>
          </cell>
          <cell r="K21">
            <v>15</v>
          </cell>
          <cell r="L21">
            <v>15</v>
          </cell>
          <cell r="P21">
            <v>0</v>
          </cell>
        </row>
        <row r="22">
          <cell r="I22">
            <v>0</v>
          </cell>
          <cell r="J22">
            <v>300</v>
          </cell>
          <cell r="K22">
            <v>300</v>
          </cell>
          <cell r="L22">
            <v>400</v>
          </cell>
          <cell r="P22">
            <v>0</v>
          </cell>
          <cell r="Q22">
            <v>20000000</v>
          </cell>
        </row>
        <row r="23">
          <cell r="I23">
            <v>500</v>
          </cell>
          <cell r="J23">
            <v>2500</v>
          </cell>
          <cell r="K23">
            <v>7000</v>
          </cell>
          <cell r="L23">
            <v>7000</v>
          </cell>
          <cell r="P23">
            <v>25000000</v>
          </cell>
        </row>
        <row r="24">
          <cell r="I24">
            <v>0</v>
          </cell>
          <cell r="J24">
            <v>1</v>
          </cell>
          <cell r="K24">
            <v>1</v>
          </cell>
          <cell r="L24">
            <v>1</v>
          </cell>
          <cell r="P24">
            <v>0</v>
          </cell>
          <cell r="Q24">
            <v>0</v>
          </cell>
          <cell r="R24">
            <v>0</v>
          </cell>
          <cell r="S24">
            <v>0</v>
          </cell>
        </row>
        <row r="25">
          <cell r="I25">
            <v>0</v>
          </cell>
          <cell r="J25">
            <v>1</v>
          </cell>
          <cell r="K25">
            <v>1</v>
          </cell>
          <cell r="L25">
            <v>1</v>
          </cell>
          <cell r="P25">
            <v>0</v>
          </cell>
          <cell r="Q25">
            <v>0</v>
          </cell>
          <cell r="R25">
            <v>0</v>
          </cell>
          <cell r="S25">
            <v>0</v>
          </cell>
        </row>
      </sheetData>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sheetName val="SGTO PLAN ACCION "/>
    </sheetNames>
    <sheetDataSet>
      <sheetData sheetId="0">
        <row r="8">
          <cell r="I8">
            <v>30</v>
          </cell>
          <cell r="J8">
            <v>30</v>
          </cell>
          <cell r="K8">
            <v>30</v>
          </cell>
          <cell r="P8">
            <v>195850000</v>
          </cell>
          <cell r="Q8">
            <v>226000000</v>
          </cell>
          <cell r="R8">
            <v>254663620</v>
          </cell>
        </row>
      </sheetData>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sheetName val="SGTO PLAN ACCION "/>
    </sheetNames>
    <sheetDataSet>
      <sheetData sheetId="0">
        <row r="8">
          <cell r="I8">
            <v>0</v>
          </cell>
          <cell r="J8">
            <v>1</v>
          </cell>
          <cell r="K8">
            <v>0</v>
          </cell>
          <cell r="L8">
            <v>0</v>
          </cell>
          <cell r="P8">
            <v>0</v>
          </cell>
        </row>
        <row r="9">
          <cell r="I9">
            <v>0</v>
          </cell>
          <cell r="J9">
            <v>0</v>
          </cell>
          <cell r="K9">
            <v>2</v>
          </cell>
          <cell r="L9">
            <v>2</v>
          </cell>
          <cell r="P9">
            <v>0</v>
          </cell>
        </row>
        <row r="10">
          <cell r="I10">
            <v>0</v>
          </cell>
          <cell r="J10">
            <v>1</v>
          </cell>
          <cell r="K10">
            <v>1</v>
          </cell>
          <cell r="L10">
            <v>1</v>
          </cell>
          <cell r="P10">
            <v>0</v>
          </cell>
        </row>
      </sheetData>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sheetName val="SGTO PLAN ACCION "/>
    </sheetNames>
    <sheetDataSet>
      <sheetData sheetId="0">
        <row r="8">
          <cell r="S8">
            <v>16000000</v>
          </cell>
        </row>
      </sheetData>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sheetName val="SGTO PLAN ACCION "/>
    </sheetNames>
    <sheetDataSet>
      <sheetData sheetId="0" refreshError="1">
        <row r="8">
          <cell r="I8">
            <v>0</v>
          </cell>
          <cell r="P8">
            <v>0</v>
          </cell>
          <cell r="Q8">
            <v>5000000</v>
          </cell>
          <cell r="R8">
            <v>5000000</v>
          </cell>
        </row>
        <row r="9">
          <cell r="P9" t="str">
            <v xml:space="preserve"> $ - </v>
          </cell>
          <cell r="Q9">
            <v>25200000</v>
          </cell>
          <cell r="R9">
            <v>25200000</v>
          </cell>
        </row>
        <row r="10">
          <cell r="P10" t="str">
            <v xml:space="preserve"> $ -   </v>
          </cell>
          <cell r="Q10">
            <v>2500000</v>
          </cell>
          <cell r="R10">
            <v>3000000</v>
          </cell>
        </row>
        <row r="11">
          <cell r="P11">
            <v>5000000</v>
          </cell>
          <cell r="Q11">
            <v>5600000</v>
          </cell>
          <cell r="R11">
            <v>6000000</v>
          </cell>
        </row>
      </sheetData>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sheetName val="SGTO PLAN ACCION "/>
    </sheetNames>
    <sheetDataSet>
      <sheetData sheetId="0">
        <row r="8">
          <cell r="P8">
            <v>0</v>
          </cell>
        </row>
      </sheetData>
      <sheetData sheetId="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sheetName val="SGTO PLAN ACCION "/>
    </sheetNames>
    <sheetDataSet>
      <sheetData sheetId="0" refreshError="1">
        <row r="8">
          <cell r="I8">
            <v>0</v>
          </cell>
          <cell r="J8">
            <v>1</v>
          </cell>
          <cell r="K8">
            <v>1</v>
          </cell>
          <cell r="L8">
            <v>1</v>
          </cell>
          <cell r="P8">
            <v>0</v>
          </cell>
          <cell r="Q8">
            <v>33000000</v>
          </cell>
          <cell r="R8">
            <v>33000000</v>
          </cell>
        </row>
        <row r="9">
          <cell r="I9">
            <v>0</v>
          </cell>
          <cell r="J9">
            <v>1</v>
          </cell>
          <cell r="K9">
            <v>1</v>
          </cell>
          <cell r="L9">
            <v>1</v>
          </cell>
          <cell r="P9">
            <v>0</v>
          </cell>
          <cell r="Q9">
            <v>33000000</v>
          </cell>
          <cell r="R9">
            <v>33000000</v>
          </cell>
        </row>
      </sheetData>
      <sheetData sheetId="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sheetName val="PROPUESTA SGTO PLAN "/>
    </sheetNames>
    <sheetDataSet>
      <sheetData sheetId="0">
        <row r="8">
          <cell r="I8">
            <v>4</v>
          </cell>
          <cell r="J8">
            <v>4</v>
          </cell>
          <cell r="K8">
            <v>4</v>
          </cell>
          <cell r="L8">
            <v>4</v>
          </cell>
        </row>
        <row r="9">
          <cell r="I9">
            <v>0</v>
          </cell>
          <cell r="J9">
            <v>1</v>
          </cell>
          <cell r="K9">
            <v>1</v>
          </cell>
          <cell r="L9">
            <v>1</v>
          </cell>
        </row>
        <row r="10">
          <cell r="I10">
            <v>0</v>
          </cell>
          <cell r="J10">
            <v>1</v>
          </cell>
          <cell r="K10">
            <v>1</v>
          </cell>
          <cell r="L10">
            <v>1</v>
          </cell>
        </row>
        <row r="11">
          <cell r="I11">
            <v>0</v>
          </cell>
          <cell r="J11">
            <v>1</v>
          </cell>
          <cell r="K11">
            <v>1</v>
          </cell>
          <cell r="L11">
            <v>1</v>
          </cell>
        </row>
        <row r="12">
          <cell r="I12">
            <v>0</v>
          </cell>
          <cell r="J12">
            <v>1</v>
          </cell>
          <cell r="K12">
            <v>1</v>
          </cell>
          <cell r="L12">
            <v>1</v>
          </cell>
        </row>
        <row r="13">
          <cell r="I13">
            <v>0</v>
          </cell>
          <cell r="J13">
            <v>1</v>
          </cell>
          <cell r="K13">
            <v>1</v>
          </cell>
          <cell r="L13">
            <v>1</v>
          </cell>
        </row>
        <row r="14">
          <cell r="I14">
            <v>0</v>
          </cell>
          <cell r="J14">
            <v>1</v>
          </cell>
          <cell r="K14">
            <v>0</v>
          </cell>
          <cell r="L14">
            <v>0</v>
          </cell>
        </row>
        <row r="15">
          <cell r="I15">
            <v>0</v>
          </cell>
          <cell r="J15">
            <v>1</v>
          </cell>
          <cell r="K15">
            <v>2</v>
          </cell>
          <cell r="L15">
            <v>1</v>
          </cell>
        </row>
        <row r="16">
          <cell r="I16">
            <v>0</v>
          </cell>
          <cell r="J16">
            <v>1</v>
          </cell>
          <cell r="K16">
            <v>1</v>
          </cell>
          <cell r="L16">
            <v>1</v>
          </cell>
        </row>
        <row r="17">
          <cell r="I17">
            <v>0</v>
          </cell>
          <cell r="J17">
            <v>2</v>
          </cell>
          <cell r="K17">
            <v>2</v>
          </cell>
          <cell r="L17">
            <v>2</v>
          </cell>
        </row>
        <row r="18">
          <cell r="I18">
            <v>0</v>
          </cell>
          <cell r="J18">
            <v>4</v>
          </cell>
          <cell r="K18">
            <v>4</v>
          </cell>
          <cell r="L18">
            <v>4</v>
          </cell>
        </row>
        <row r="19">
          <cell r="I19">
            <v>0</v>
          </cell>
          <cell r="J19">
            <v>1</v>
          </cell>
          <cell r="K19">
            <v>1</v>
          </cell>
          <cell r="L19">
            <v>1</v>
          </cell>
        </row>
        <row r="20">
          <cell r="I20">
            <v>0</v>
          </cell>
          <cell r="J20">
            <v>17</v>
          </cell>
          <cell r="K20">
            <v>17</v>
          </cell>
          <cell r="L20">
            <v>17</v>
          </cell>
        </row>
        <row r="21">
          <cell r="I21">
            <v>0</v>
          </cell>
          <cell r="J21">
            <v>1</v>
          </cell>
          <cell r="K21">
            <v>1</v>
          </cell>
          <cell r="L21">
            <v>1</v>
          </cell>
        </row>
        <row r="22">
          <cell r="I22">
            <v>0</v>
          </cell>
          <cell r="J22">
            <v>1</v>
          </cell>
          <cell r="K22">
            <v>1</v>
          </cell>
          <cell r="L22">
            <v>1</v>
          </cell>
        </row>
        <row r="23">
          <cell r="I23">
            <v>0</v>
          </cell>
          <cell r="J23">
            <v>1</v>
          </cell>
          <cell r="K23">
            <v>1</v>
          </cell>
          <cell r="L23">
            <v>1</v>
          </cell>
        </row>
        <row r="24">
          <cell r="I24">
            <v>17</v>
          </cell>
          <cell r="J24">
            <v>17</v>
          </cell>
          <cell r="K24">
            <v>17</v>
          </cell>
          <cell r="L24">
            <v>17</v>
          </cell>
        </row>
        <row r="25">
          <cell r="I25">
            <v>0</v>
          </cell>
          <cell r="J25">
            <v>17</v>
          </cell>
          <cell r="K25">
            <v>17</v>
          </cell>
          <cell r="L25">
            <v>17</v>
          </cell>
        </row>
        <row r="26">
          <cell r="I26">
            <v>0</v>
          </cell>
          <cell r="J26">
            <v>1</v>
          </cell>
          <cell r="K26">
            <v>0</v>
          </cell>
          <cell r="L26">
            <v>0</v>
          </cell>
        </row>
        <row r="27">
          <cell r="I27">
            <v>0</v>
          </cell>
          <cell r="J27">
            <v>4</v>
          </cell>
          <cell r="K27">
            <v>4</v>
          </cell>
          <cell r="L27">
            <v>4</v>
          </cell>
        </row>
        <row r="28">
          <cell r="I28">
            <v>0</v>
          </cell>
          <cell r="J28">
            <v>2</v>
          </cell>
          <cell r="K28">
            <v>2</v>
          </cell>
          <cell r="L28">
            <v>2</v>
          </cell>
        </row>
        <row r="30">
          <cell r="I30">
            <v>0</v>
          </cell>
          <cell r="J30">
            <v>1</v>
          </cell>
          <cell r="K30">
            <v>1</v>
          </cell>
          <cell r="L30">
            <v>1</v>
          </cell>
        </row>
        <row r="31">
          <cell r="I31">
            <v>0</v>
          </cell>
          <cell r="J31">
            <v>1</v>
          </cell>
          <cell r="K31">
            <v>1</v>
          </cell>
          <cell r="L31">
            <v>1</v>
          </cell>
        </row>
      </sheetData>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9.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hyperlink" Target="SEGUIMIENTO%20PLAN%20DE%20ATENCI&#210;N%20AL%20CIUDADANO\Indicador%202%20Ruta%20de%20servicios" TargetMode="External"/><Relationship Id="rId7" Type="http://schemas.openxmlformats.org/officeDocument/2006/relationships/comments" Target="../comments11.xml"/><Relationship Id="rId2" Type="http://schemas.openxmlformats.org/officeDocument/2006/relationships/hyperlink" Target="SEGUIMIENTO%20PLAN%20DE%20ATENCI&#210;N%20AL%20CIUDADANO\Infdicador%201%20Micrositio%20WEB.pdf" TargetMode="External"/><Relationship Id="rId1" Type="http://schemas.openxmlformats.org/officeDocument/2006/relationships/hyperlink" Target="SEGUIMIENTO%20PLAN%20DE%20ACCION\SOCIALIZACION%20NORMA%20SERV%20TURISTICO\Asistencia%20Mcpio%20%20Salento%20y%20Filandia%20Q.pdf" TargetMode="External"/><Relationship Id="rId6" Type="http://schemas.openxmlformats.org/officeDocument/2006/relationships/vmlDrawing" Target="../drawings/vmlDrawing11.vml"/><Relationship Id="rId5" Type="http://schemas.openxmlformats.org/officeDocument/2006/relationships/drawing" Target="../drawings/drawing11.xml"/><Relationship Id="rId4"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1.bin"/><Relationship Id="rId4" Type="http://schemas.openxmlformats.org/officeDocument/2006/relationships/comments" Target="../comments1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4.xml"/><Relationship Id="rId1" Type="http://schemas.openxmlformats.org/officeDocument/2006/relationships/printerSettings" Target="../printerSettings/printerSettings13.bin"/><Relationship Id="rId4" Type="http://schemas.openxmlformats.org/officeDocument/2006/relationships/comments" Target="../comments13.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15.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6.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7.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8.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C13"/>
  <sheetViews>
    <sheetView zoomScale="87" zoomScaleNormal="87" workbookViewId="0">
      <selection activeCell="AC6" sqref="AC6:AC8"/>
    </sheetView>
  </sheetViews>
  <sheetFormatPr baseColWidth="10" defaultColWidth="10.7109375" defaultRowHeight="15" x14ac:dyDescent="0.25"/>
  <cols>
    <col min="1" max="1" width="1.85546875" customWidth="1"/>
    <col min="2" max="2" width="5.85546875" customWidth="1"/>
    <col min="3" max="3" width="28.7109375" customWidth="1"/>
    <col min="4" max="4" width="44.28515625" customWidth="1"/>
    <col min="5" max="5" width="35.42578125" customWidth="1"/>
    <col min="6" max="6" width="14.5703125" customWidth="1"/>
    <col min="7" max="7" width="13.85546875" bestFit="1" customWidth="1"/>
    <col min="8" max="8" width="21.42578125" customWidth="1"/>
    <col min="9" max="9" width="8.7109375" style="11" customWidth="1"/>
    <col min="10" max="10" width="9.85546875" style="11" customWidth="1"/>
    <col min="11" max="11" width="8.28515625" style="11" customWidth="1"/>
    <col min="12" max="12" width="10.140625" style="11" customWidth="1"/>
    <col min="13" max="13" width="8.140625" style="11" customWidth="1"/>
    <col min="14" max="14" width="9.42578125" style="11" customWidth="1"/>
    <col min="15" max="15" width="7.42578125" style="11" customWidth="1"/>
    <col min="16" max="16" width="9.7109375" style="11" customWidth="1"/>
    <col min="17" max="17" width="22.140625" bestFit="1" customWidth="1"/>
    <col min="18" max="18" width="19.28515625" bestFit="1" customWidth="1"/>
    <col min="19" max="19" width="12.140625" bestFit="1" customWidth="1"/>
    <col min="20" max="21" width="14" customWidth="1"/>
    <col min="22" max="22" width="19.140625" customWidth="1"/>
    <col min="23" max="23" width="22.140625" customWidth="1"/>
    <col min="24" max="24" width="20.28515625" customWidth="1"/>
    <col min="25" max="25" width="16.5703125" customWidth="1"/>
    <col min="26" max="26" width="18.28515625" customWidth="1"/>
    <col min="27" max="27" width="18.140625" customWidth="1"/>
    <col min="28" max="28" width="27.85546875" customWidth="1"/>
    <col min="29" max="29" width="50.28515625" customWidth="1"/>
  </cols>
  <sheetData>
    <row r="1" spans="2:29" ht="19.899999999999999" customHeight="1" x14ac:dyDescent="0.25">
      <c r="E1" s="222"/>
      <c r="F1" s="223" t="s">
        <v>299</v>
      </c>
      <c r="G1" s="223"/>
      <c r="H1" s="223"/>
      <c r="I1" s="223"/>
      <c r="J1" s="223"/>
      <c r="K1" s="223"/>
      <c r="L1" s="223"/>
      <c r="M1" s="223"/>
      <c r="N1" s="223"/>
      <c r="O1" s="223"/>
      <c r="P1" s="223"/>
      <c r="Q1" s="223"/>
      <c r="R1" s="223"/>
      <c r="S1" s="223"/>
      <c r="T1" s="34" t="s">
        <v>294</v>
      </c>
      <c r="U1" s="34" t="s">
        <v>301</v>
      </c>
    </row>
    <row r="2" spans="2:29" ht="19.899999999999999" customHeight="1" x14ac:dyDescent="0.25">
      <c r="E2" s="222"/>
      <c r="F2" s="224" t="s">
        <v>300</v>
      </c>
      <c r="G2" s="224"/>
      <c r="H2" s="224"/>
      <c r="I2" s="224"/>
      <c r="J2" s="224"/>
      <c r="K2" s="224"/>
      <c r="L2" s="224"/>
      <c r="M2" s="224"/>
      <c r="N2" s="224"/>
      <c r="O2" s="224"/>
      <c r="P2" s="224"/>
      <c r="Q2" s="224"/>
      <c r="R2" s="224"/>
      <c r="S2" s="224"/>
      <c r="T2" s="35" t="s">
        <v>295</v>
      </c>
      <c r="U2" s="36">
        <v>1</v>
      </c>
    </row>
    <row r="3" spans="2:29" ht="19.899999999999999" customHeight="1" x14ac:dyDescent="0.25">
      <c r="E3" s="222"/>
      <c r="F3" s="224"/>
      <c r="G3" s="224"/>
      <c r="H3" s="224"/>
      <c r="I3" s="224"/>
      <c r="J3" s="224"/>
      <c r="K3" s="224"/>
      <c r="L3" s="224"/>
      <c r="M3" s="224"/>
      <c r="N3" s="224"/>
      <c r="O3" s="224"/>
      <c r="P3" s="224"/>
      <c r="Q3" s="224"/>
      <c r="R3" s="224"/>
      <c r="S3" s="224"/>
      <c r="T3" s="35" t="s">
        <v>296</v>
      </c>
      <c r="U3" s="37">
        <v>44651</v>
      </c>
    </row>
    <row r="4" spans="2:29" ht="19.899999999999999" customHeight="1" x14ac:dyDescent="0.25">
      <c r="E4" s="222"/>
      <c r="F4" s="224"/>
      <c r="G4" s="224"/>
      <c r="H4" s="224"/>
      <c r="I4" s="224"/>
      <c r="J4" s="224"/>
      <c r="K4" s="224"/>
      <c r="L4" s="224"/>
      <c r="M4" s="224"/>
      <c r="N4" s="224"/>
      <c r="O4" s="224"/>
      <c r="P4" s="224"/>
      <c r="Q4" s="224"/>
      <c r="R4" s="224"/>
      <c r="S4" s="224"/>
      <c r="T4" s="35" t="s">
        <v>297</v>
      </c>
      <c r="U4" s="38" t="s">
        <v>298</v>
      </c>
    </row>
    <row r="6" spans="2:29" x14ac:dyDescent="0.25">
      <c r="B6" s="213" t="s">
        <v>0</v>
      </c>
      <c r="C6" s="213" t="s">
        <v>1</v>
      </c>
      <c r="D6" s="213" t="s">
        <v>2</v>
      </c>
      <c r="E6" s="213" t="s">
        <v>3</v>
      </c>
      <c r="F6" s="213" t="s">
        <v>4</v>
      </c>
      <c r="G6" s="213" t="s">
        <v>5</v>
      </c>
      <c r="H6" s="213" t="s">
        <v>6</v>
      </c>
      <c r="I6" s="217" t="s">
        <v>7</v>
      </c>
      <c r="J6" s="217"/>
      <c r="K6" s="213"/>
      <c r="L6" s="213"/>
      <c r="M6" s="213"/>
      <c r="N6" s="213"/>
      <c r="O6" s="213"/>
      <c r="P6" s="111"/>
      <c r="Q6" s="218" t="s">
        <v>8</v>
      </c>
      <c r="R6" s="219"/>
      <c r="S6" s="219"/>
      <c r="T6" s="219"/>
      <c r="U6" s="219"/>
      <c r="V6" s="219"/>
      <c r="W6" s="219"/>
      <c r="X6" s="219"/>
      <c r="Y6" s="219"/>
      <c r="Z6" s="219"/>
      <c r="AA6" s="220"/>
      <c r="AB6" s="213" t="s">
        <v>9</v>
      </c>
      <c r="AC6" s="213" t="s">
        <v>10</v>
      </c>
    </row>
    <row r="7" spans="2:29" x14ac:dyDescent="0.25">
      <c r="B7" s="213"/>
      <c r="C7" s="213"/>
      <c r="D7" s="213"/>
      <c r="E7" s="213"/>
      <c r="F7" s="213"/>
      <c r="G7" s="213"/>
      <c r="H7" s="213"/>
      <c r="I7" s="214">
        <v>2020</v>
      </c>
      <c r="J7" s="215"/>
      <c r="K7" s="214">
        <v>2021</v>
      </c>
      <c r="L7" s="215"/>
      <c r="M7" s="216">
        <v>2022</v>
      </c>
      <c r="N7" s="217"/>
      <c r="O7" s="213">
        <v>2023</v>
      </c>
      <c r="P7" s="213"/>
      <c r="Q7" s="216" t="s">
        <v>42</v>
      </c>
      <c r="R7" s="221"/>
      <c r="S7" s="217"/>
      <c r="T7" s="213">
        <v>2020</v>
      </c>
      <c r="U7" s="213"/>
      <c r="V7" s="213">
        <v>2021</v>
      </c>
      <c r="W7" s="213"/>
      <c r="X7" s="213">
        <v>2022</v>
      </c>
      <c r="Y7" s="213"/>
      <c r="Z7" s="213">
        <v>2023</v>
      </c>
      <c r="AA7" s="213"/>
      <c r="AB7" s="213"/>
      <c r="AC7" s="213"/>
    </row>
    <row r="8" spans="2:29" x14ac:dyDescent="0.25">
      <c r="B8" s="213"/>
      <c r="C8" s="213"/>
      <c r="D8" s="213"/>
      <c r="E8" s="213"/>
      <c r="F8" s="213"/>
      <c r="G8" s="213"/>
      <c r="H8" s="213"/>
      <c r="I8" s="110" t="s">
        <v>43</v>
      </c>
      <c r="J8" s="110" t="s">
        <v>44</v>
      </c>
      <c r="K8" s="110" t="s">
        <v>43</v>
      </c>
      <c r="L8" s="110" t="s">
        <v>44</v>
      </c>
      <c r="M8" s="110" t="s">
        <v>43</v>
      </c>
      <c r="N8" s="110" t="s">
        <v>44</v>
      </c>
      <c r="O8" s="110" t="s">
        <v>43</v>
      </c>
      <c r="P8" s="110" t="s">
        <v>44</v>
      </c>
      <c r="Q8" s="13" t="s">
        <v>11</v>
      </c>
      <c r="R8" s="16" t="s">
        <v>12</v>
      </c>
      <c r="S8" s="16" t="s">
        <v>13</v>
      </c>
      <c r="T8" s="110" t="s">
        <v>43</v>
      </c>
      <c r="U8" s="110" t="s">
        <v>44</v>
      </c>
      <c r="V8" s="110" t="s">
        <v>43</v>
      </c>
      <c r="W8" s="110" t="s">
        <v>44</v>
      </c>
      <c r="X8" s="110" t="s">
        <v>43</v>
      </c>
      <c r="Y8" s="110" t="s">
        <v>44</v>
      </c>
      <c r="Z8" s="110" t="s">
        <v>43</v>
      </c>
      <c r="AA8" s="110" t="s">
        <v>44</v>
      </c>
      <c r="AB8" s="213"/>
      <c r="AC8" s="213"/>
    </row>
    <row r="9" spans="2:29" ht="409.5" x14ac:dyDescent="0.25">
      <c r="B9" s="1">
        <v>1</v>
      </c>
      <c r="C9" s="112" t="s">
        <v>14</v>
      </c>
      <c r="D9" s="112" t="s">
        <v>17</v>
      </c>
      <c r="E9" s="112" t="s">
        <v>18</v>
      </c>
      <c r="F9" s="112" t="s">
        <v>19</v>
      </c>
      <c r="G9" s="1" t="s">
        <v>15</v>
      </c>
      <c r="H9" s="112" t="s">
        <v>20</v>
      </c>
      <c r="I9" s="15">
        <v>12</v>
      </c>
      <c r="J9" s="15">
        <v>12</v>
      </c>
      <c r="K9" s="15">
        <v>12</v>
      </c>
      <c r="L9" s="15">
        <v>12</v>
      </c>
      <c r="M9" s="15">
        <v>12</v>
      </c>
      <c r="N9" s="15">
        <v>12</v>
      </c>
      <c r="O9" s="15">
        <v>12</v>
      </c>
      <c r="P9" s="15"/>
      <c r="Q9" s="1" t="s">
        <v>16</v>
      </c>
      <c r="R9" s="1" t="s">
        <v>16</v>
      </c>
      <c r="S9" s="3"/>
      <c r="T9" s="42">
        <v>1500000</v>
      </c>
      <c r="U9" s="42">
        <v>1500000</v>
      </c>
      <c r="V9" s="42">
        <f>4400000+14925000</f>
        <v>19325000</v>
      </c>
      <c r="W9" s="42">
        <f>+V9</f>
        <v>19325000</v>
      </c>
      <c r="X9" s="42">
        <v>35000000</v>
      </c>
      <c r="Y9" s="42">
        <v>11540000</v>
      </c>
      <c r="Z9" s="43">
        <v>0</v>
      </c>
      <c r="AA9" s="116">
        <v>0</v>
      </c>
      <c r="AB9" s="112" t="s">
        <v>389</v>
      </c>
      <c r="AC9" s="62" t="s">
        <v>390</v>
      </c>
    </row>
    <row r="10" spans="2:29" ht="119.45" customHeight="1" x14ac:dyDescent="0.25">
      <c r="B10" s="1">
        <v>2</v>
      </c>
      <c r="C10" s="10" t="s">
        <v>22</v>
      </c>
      <c r="D10" s="4" t="s">
        <v>23</v>
      </c>
      <c r="E10" s="9" t="s">
        <v>24</v>
      </c>
      <c r="F10" s="5" t="s">
        <v>25</v>
      </c>
      <c r="G10" s="1" t="s">
        <v>15</v>
      </c>
      <c r="H10" s="5" t="s">
        <v>391</v>
      </c>
      <c r="I10" s="15">
        <v>0</v>
      </c>
      <c r="J10" s="15"/>
      <c r="K10" s="15">
        <v>2</v>
      </c>
      <c r="L10" s="15"/>
      <c r="M10" s="15">
        <v>2</v>
      </c>
      <c r="N10" s="15"/>
      <c r="O10" s="15">
        <v>2</v>
      </c>
      <c r="P10" s="15"/>
      <c r="Q10" s="1" t="s">
        <v>16</v>
      </c>
      <c r="R10" s="3"/>
      <c r="S10" s="3"/>
      <c r="T10" s="39">
        <v>0</v>
      </c>
      <c r="U10" s="39"/>
      <c r="V10" s="39">
        <v>0</v>
      </c>
      <c r="W10" s="39"/>
      <c r="X10" s="39">
        <v>0</v>
      </c>
      <c r="Y10" s="39"/>
      <c r="Z10" s="39">
        <v>0</v>
      </c>
      <c r="AA10" s="39"/>
      <c r="AB10" s="69" t="s">
        <v>392</v>
      </c>
      <c r="AC10" s="62" t="s">
        <v>393</v>
      </c>
    </row>
    <row r="11" spans="2:29" ht="76.900000000000006" customHeight="1" x14ac:dyDescent="0.25">
      <c r="B11" s="1">
        <v>3</v>
      </c>
      <c r="C11" s="112" t="s">
        <v>14</v>
      </c>
      <c r="D11" s="4" t="s">
        <v>28</v>
      </c>
      <c r="E11" s="4" t="s">
        <v>29</v>
      </c>
      <c r="F11" s="6" t="s">
        <v>30</v>
      </c>
      <c r="G11" s="1" t="s">
        <v>15</v>
      </c>
      <c r="H11" s="6" t="s">
        <v>31</v>
      </c>
      <c r="I11" s="40">
        <v>0</v>
      </c>
      <c r="J11" s="40"/>
      <c r="K11" s="40">
        <v>4</v>
      </c>
      <c r="L11" s="40"/>
      <c r="M11" s="15">
        <v>4</v>
      </c>
      <c r="N11" s="15"/>
      <c r="O11" s="15">
        <v>4</v>
      </c>
      <c r="P11" s="15"/>
      <c r="Q11" s="1"/>
      <c r="R11" s="1" t="s">
        <v>16</v>
      </c>
      <c r="S11" s="1"/>
      <c r="T11" s="39">
        <v>0</v>
      </c>
      <c r="U11" s="39"/>
      <c r="V11" s="39">
        <v>0</v>
      </c>
      <c r="W11" s="39"/>
      <c r="X11" s="39">
        <v>0</v>
      </c>
      <c r="Y11" s="39"/>
      <c r="Z11" s="39">
        <v>0</v>
      </c>
      <c r="AA11" s="39"/>
      <c r="AB11" s="69" t="s">
        <v>392</v>
      </c>
      <c r="AC11" s="62" t="s">
        <v>394</v>
      </c>
    </row>
    <row r="12" spans="2:29" ht="270" x14ac:dyDescent="0.25">
      <c r="B12" s="8">
        <v>4</v>
      </c>
      <c r="C12" s="4" t="s">
        <v>32</v>
      </c>
      <c r="D12" s="4" t="s">
        <v>33</v>
      </c>
      <c r="E12" s="4" t="s">
        <v>34</v>
      </c>
      <c r="F12" s="5" t="s">
        <v>35</v>
      </c>
      <c r="G12" s="7" t="s">
        <v>15</v>
      </c>
      <c r="H12" s="5" t="s">
        <v>36</v>
      </c>
      <c r="I12" s="40">
        <v>0</v>
      </c>
      <c r="J12" s="40">
        <v>0</v>
      </c>
      <c r="K12" s="40">
        <v>1</v>
      </c>
      <c r="L12" s="40">
        <v>1</v>
      </c>
      <c r="M12" s="15">
        <v>1</v>
      </c>
      <c r="N12" s="15">
        <v>1</v>
      </c>
      <c r="O12" s="15">
        <v>1</v>
      </c>
      <c r="P12" s="15">
        <v>0</v>
      </c>
      <c r="Q12" s="8" t="s">
        <v>16</v>
      </c>
      <c r="R12" s="5"/>
      <c r="S12" s="8"/>
      <c r="T12" s="116">
        <v>0</v>
      </c>
      <c r="U12" s="116">
        <v>0</v>
      </c>
      <c r="V12" s="116">
        <v>0</v>
      </c>
      <c r="W12" s="116">
        <v>0</v>
      </c>
      <c r="X12" s="116">
        <v>0</v>
      </c>
      <c r="Y12" s="116">
        <v>0</v>
      </c>
      <c r="Z12" s="116">
        <v>0</v>
      </c>
      <c r="AA12" s="116">
        <v>0</v>
      </c>
      <c r="AB12" s="5" t="s">
        <v>395</v>
      </c>
      <c r="AC12" s="62" t="s">
        <v>396</v>
      </c>
    </row>
    <row r="13" spans="2:29" ht="409.5" x14ac:dyDescent="0.25">
      <c r="B13" s="2">
        <v>5</v>
      </c>
      <c r="C13" s="112" t="s">
        <v>37</v>
      </c>
      <c r="D13" s="112" t="s">
        <v>38</v>
      </c>
      <c r="E13" s="112" t="s">
        <v>39</v>
      </c>
      <c r="F13" s="112" t="s">
        <v>40</v>
      </c>
      <c r="G13" s="2" t="s">
        <v>15</v>
      </c>
      <c r="H13" s="112" t="s">
        <v>41</v>
      </c>
      <c r="I13" s="41">
        <v>30</v>
      </c>
      <c r="J13" s="41">
        <v>33</v>
      </c>
      <c r="K13" s="41">
        <v>30</v>
      </c>
      <c r="L13" s="41">
        <v>30</v>
      </c>
      <c r="M13" s="15">
        <v>30</v>
      </c>
      <c r="N13" s="15">
        <v>30</v>
      </c>
      <c r="O13" s="15">
        <v>30</v>
      </c>
      <c r="P13" s="15"/>
      <c r="Q13" s="112"/>
      <c r="R13" s="112"/>
      <c r="S13" s="2" t="s">
        <v>16</v>
      </c>
      <c r="T13" s="39">
        <v>60000000</v>
      </c>
      <c r="U13" s="39">
        <v>39216663</v>
      </c>
      <c r="V13" s="39">
        <v>145000000</v>
      </c>
      <c r="W13" s="117">
        <v>144287499.97999999</v>
      </c>
      <c r="X13" s="39">
        <v>271452800</v>
      </c>
      <c r="Y13" s="39">
        <v>269574997</v>
      </c>
      <c r="Z13" s="39">
        <v>795000000</v>
      </c>
      <c r="AA13" s="39">
        <v>252719071</v>
      </c>
      <c r="AB13" s="112" t="s">
        <v>397</v>
      </c>
      <c r="AC13" s="44" t="s">
        <v>398</v>
      </c>
    </row>
  </sheetData>
  <mergeCells count="23">
    <mergeCell ref="E1:E4"/>
    <mergeCell ref="F1:S1"/>
    <mergeCell ref="F2:S4"/>
    <mergeCell ref="B6:B8"/>
    <mergeCell ref="C6:C8"/>
    <mergeCell ref="D6:D8"/>
    <mergeCell ref="E6:E8"/>
    <mergeCell ref="F6:F8"/>
    <mergeCell ref="G6:G8"/>
    <mergeCell ref="H6:H8"/>
    <mergeCell ref="AB6:AB8"/>
    <mergeCell ref="AC6:AC8"/>
    <mergeCell ref="I7:J7"/>
    <mergeCell ref="K7:L7"/>
    <mergeCell ref="M7:N7"/>
    <mergeCell ref="O7:P7"/>
    <mergeCell ref="I6:O6"/>
    <mergeCell ref="Q6:AA6"/>
    <mergeCell ref="Q7:S7"/>
    <mergeCell ref="T7:U7"/>
    <mergeCell ref="V7:W7"/>
    <mergeCell ref="X7:Y7"/>
    <mergeCell ref="Z7:AA7"/>
  </mergeCells>
  <pageMargins left="0.7" right="0.7" top="0.75" bottom="0.75" header="0.3" footer="0.3"/>
  <drawing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C9"/>
  <sheetViews>
    <sheetView topLeftCell="S1" workbookViewId="0">
      <selection activeCell="B6" sqref="B6:AC9"/>
    </sheetView>
  </sheetViews>
  <sheetFormatPr baseColWidth="10" defaultColWidth="10.7109375" defaultRowHeight="15" x14ac:dyDescent="0.25"/>
  <cols>
    <col min="1" max="1" width="1.85546875" customWidth="1"/>
    <col min="2" max="2" width="5.85546875" customWidth="1"/>
    <col min="3" max="3" width="28.7109375" customWidth="1"/>
    <col min="4" max="4" width="21" customWidth="1"/>
    <col min="5" max="5" width="17.42578125" customWidth="1"/>
    <col min="6" max="6" width="14.5703125" customWidth="1"/>
    <col min="7" max="7" width="13.85546875" bestFit="1" customWidth="1"/>
    <col min="8" max="8" width="16.140625" customWidth="1"/>
    <col min="9" max="9" width="8.7109375" customWidth="1"/>
    <col min="10" max="10" width="9.85546875" customWidth="1"/>
    <col min="11" max="11" width="8.28515625" customWidth="1"/>
    <col min="12" max="12" width="10.140625" customWidth="1"/>
    <col min="13" max="13" width="8.140625" customWidth="1"/>
    <col min="14" max="14" width="9.42578125" customWidth="1"/>
    <col min="15" max="15" width="7.42578125" customWidth="1"/>
    <col min="16" max="16" width="9.7109375" customWidth="1"/>
    <col min="17" max="17" width="21.28515625" bestFit="1" customWidth="1"/>
    <col min="18" max="18" width="18.28515625" bestFit="1" customWidth="1"/>
    <col min="19" max="19" width="11.28515625" bestFit="1" customWidth="1"/>
    <col min="20" max="27" width="14" customWidth="1"/>
    <col min="28" max="28" width="24.5703125" bestFit="1" customWidth="1"/>
    <col min="29" max="29" width="28.42578125" customWidth="1"/>
  </cols>
  <sheetData>
    <row r="1" spans="2:29" ht="15.75" x14ac:dyDescent="0.25">
      <c r="E1" s="222"/>
      <c r="F1" s="223" t="s">
        <v>299</v>
      </c>
      <c r="G1" s="223"/>
      <c r="H1" s="223"/>
      <c r="I1" s="223"/>
      <c r="J1" s="223"/>
      <c r="K1" s="223"/>
      <c r="L1" s="223"/>
      <c r="M1" s="223"/>
      <c r="N1" s="223"/>
      <c r="O1" s="223"/>
      <c r="P1" s="223"/>
      <c r="Q1" s="223"/>
      <c r="R1" s="223"/>
      <c r="S1" s="223"/>
      <c r="T1" s="34" t="s">
        <v>294</v>
      </c>
      <c r="U1" s="34" t="s">
        <v>301</v>
      </c>
    </row>
    <row r="2" spans="2:29" x14ac:dyDescent="0.25">
      <c r="E2" s="222"/>
      <c r="F2" s="224" t="s">
        <v>300</v>
      </c>
      <c r="G2" s="224"/>
      <c r="H2" s="224"/>
      <c r="I2" s="224"/>
      <c r="J2" s="224"/>
      <c r="K2" s="224"/>
      <c r="L2" s="224"/>
      <c r="M2" s="224"/>
      <c r="N2" s="224"/>
      <c r="O2" s="224"/>
      <c r="P2" s="224"/>
      <c r="Q2" s="224"/>
      <c r="R2" s="224"/>
      <c r="S2" s="224"/>
      <c r="T2" s="35" t="s">
        <v>295</v>
      </c>
      <c r="U2" s="36">
        <v>1</v>
      </c>
    </row>
    <row r="3" spans="2:29" x14ac:dyDescent="0.25">
      <c r="E3" s="222"/>
      <c r="F3" s="224"/>
      <c r="G3" s="224"/>
      <c r="H3" s="224"/>
      <c r="I3" s="224"/>
      <c r="J3" s="224"/>
      <c r="K3" s="224"/>
      <c r="L3" s="224"/>
      <c r="M3" s="224"/>
      <c r="N3" s="224"/>
      <c r="O3" s="224"/>
      <c r="P3" s="224"/>
      <c r="Q3" s="224"/>
      <c r="R3" s="224"/>
      <c r="S3" s="224"/>
      <c r="T3" s="35" t="s">
        <v>296</v>
      </c>
      <c r="U3" s="37">
        <v>44651</v>
      </c>
    </row>
    <row r="4" spans="2:29" x14ac:dyDescent="0.25">
      <c r="E4" s="222"/>
      <c r="F4" s="224"/>
      <c r="G4" s="224"/>
      <c r="H4" s="224"/>
      <c r="I4" s="224"/>
      <c r="J4" s="224"/>
      <c r="K4" s="224"/>
      <c r="L4" s="224"/>
      <c r="M4" s="224"/>
      <c r="N4" s="224"/>
      <c r="O4" s="224"/>
      <c r="P4" s="224"/>
      <c r="Q4" s="224"/>
      <c r="R4" s="224"/>
      <c r="S4" s="224"/>
      <c r="T4" s="35" t="s">
        <v>297</v>
      </c>
      <c r="U4" s="38" t="s">
        <v>298</v>
      </c>
    </row>
    <row r="6" spans="2:29" x14ac:dyDescent="0.25">
      <c r="B6" s="213" t="s">
        <v>0</v>
      </c>
      <c r="C6" s="213" t="s">
        <v>1</v>
      </c>
      <c r="D6" s="213" t="s">
        <v>2</v>
      </c>
      <c r="E6" s="213" t="s">
        <v>3</v>
      </c>
      <c r="F6" s="213" t="s">
        <v>4</v>
      </c>
      <c r="G6" s="213" t="s">
        <v>5</v>
      </c>
      <c r="H6" s="213" t="s">
        <v>6</v>
      </c>
      <c r="I6" s="220" t="s">
        <v>7</v>
      </c>
      <c r="J6" s="220"/>
      <c r="K6" s="243"/>
      <c r="L6" s="243"/>
      <c r="M6" s="243"/>
      <c r="N6" s="243"/>
      <c r="O6" s="243"/>
      <c r="P6" s="115"/>
      <c r="Q6" s="218" t="s">
        <v>8</v>
      </c>
      <c r="R6" s="219"/>
      <c r="S6" s="219"/>
      <c r="T6" s="219"/>
      <c r="U6" s="219"/>
      <c r="V6" s="219"/>
      <c r="W6" s="219"/>
      <c r="X6" s="219"/>
      <c r="Y6" s="219"/>
      <c r="Z6" s="219"/>
      <c r="AA6" s="220"/>
      <c r="AB6" s="213" t="s">
        <v>9</v>
      </c>
      <c r="AC6" s="213" t="s">
        <v>10</v>
      </c>
    </row>
    <row r="7" spans="2:29" x14ac:dyDescent="0.25">
      <c r="B7" s="213"/>
      <c r="C7" s="213"/>
      <c r="D7" s="213"/>
      <c r="E7" s="213"/>
      <c r="F7" s="213"/>
      <c r="G7" s="213"/>
      <c r="H7" s="213"/>
      <c r="I7" s="214">
        <v>2020</v>
      </c>
      <c r="J7" s="215"/>
      <c r="K7" s="214">
        <v>2021</v>
      </c>
      <c r="L7" s="215"/>
      <c r="M7" s="216">
        <v>2022</v>
      </c>
      <c r="N7" s="217"/>
      <c r="O7" s="213">
        <v>2023</v>
      </c>
      <c r="P7" s="213"/>
      <c r="Q7" s="216" t="s">
        <v>42</v>
      </c>
      <c r="R7" s="221"/>
      <c r="S7" s="217"/>
      <c r="T7" s="213">
        <v>2020</v>
      </c>
      <c r="U7" s="213"/>
      <c r="V7" s="213">
        <v>2021</v>
      </c>
      <c r="W7" s="213"/>
      <c r="X7" s="213">
        <v>2022</v>
      </c>
      <c r="Y7" s="213"/>
      <c r="Z7" s="213">
        <v>2023</v>
      </c>
      <c r="AA7" s="213"/>
      <c r="AB7" s="213"/>
      <c r="AC7" s="213"/>
    </row>
    <row r="8" spans="2:29" x14ac:dyDescent="0.25">
      <c r="B8" s="213"/>
      <c r="C8" s="213"/>
      <c r="D8" s="213"/>
      <c r="E8" s="213"/>
      <c r="F8" s="213"/>
      <c r="G8" s="213"/>
      <c r="H8" s="213"/>
      <c r="I8" s="114" t="s">
        <v>43</v>
      </c>
      <c r="J8" s="114" t="s">
        <v>44</v>
      </c>
      <c r="K8" s="114" t="s">
        <v>43</v>
      </c>
      <c r="L8" s="114" t="s">
        <v>44</v>
      </c>
      <c r="M8" s="114" t="s">
        <v>43</v>
      </c>
      <c r="N8" s="114" t="s">
        <v>44</v>
      </c>
      <c r="O8" s="114" t="s">
        <v>43</v>
      </c>
      <c r="P8" s="114" t="s">
        <v>44</v>
      </c>
      <c r="Q8" s="13" t="s">
        <v>11</v>
      </c>
      <c r="R8" s="16" t="s">
        <v>12</v>
      </c>
      <c r="S8" s="16" t="s">
        <v>13</v>
      </c>
      <c r="T8" s="114" t="s">
        <v>43</v>
      </c>
      <c r="U8" s="114" t="s">
        <v>44</v>
      </c>
      <c r="V8" s="114" t="s">
        <v>43</v>
      </c>
      <c r="W8" s="114" t="s">
        <v>44</v>
      </c>
      <c r="X8" s="114" t="s">
        <v>43</v>
      </c>
      <c r="Y8" s="114" t="s">
        <v>44</v>
      </c>
      <c r="Z8" s="114" t="s">
        <v>43</v>
      </c>
      <c r="AA8" s="114" t="s">
        <v>44</v>
      </c>
      <c r="AB8" s="213"/>
      <c r="AC8" s="213"/>
    </row>
    <row r="9" spans="2:29" ht="84" x14ac:dyDescent="0.25">
      <c r="B9" s="1">
        <v>1</v>
      </c>
      <c r="C9" s="4" t="s">
        <v>14</v>
      </c>
      <c r="D9" s="6" t="s">
        <v>236</v>
      </c>
      <c r="E9" s="6" t="s">
        <v>237</v>
      </c>
      <c r="F9" s="4" t="s">
        <v>238</v>
      </c>
      <c r="G9" s="1" t="s">
        <v>15</v>
      </c>
      <c r="H9" s="5" t="s">
        <v>239</v>
      </c>
      <c r="I9" s="15">
        <v>0</v>
      </c>
      <c r="J9" s="15"/>
      <c r="K9" s="15">
        <v>1</v>
      </c>
      <c r="L9" s="15"/>
      <c r="M9" s="15">
        <v>1</v>
      </c>
      <c r="N9" s="15"/>
      <c r="O9" s="15">
        <v>1</v>
      </c>
      <c r="P9" s="15"/>
      <c r="Q9" s="14"/>
      <c r="R9" s="15" t="s">
        <v>16</v>
      </c>
      <c r="S9" s="14"/>
      <c r="T9" s="17">
        <f>+'[7]PLAN DE ACCION'!P8</f>
        <v>0</v>
      </c>
      <c r="U9" s="17"/>
      <c r="V9" s="17">
        <v>0</v>
      </c>
      <c r="W9" s="17"/>
      <c r="X9" s="17">
        <v>0</v>
      </c>
      <c r="Y9" s="17"/>
      <c r="Z9" s="154">
        <v>0</v>
      </c>
      <c r="AA9" s="154">
        <v>0</v>
      </c>
      <c r="AB9" s="28" t="s">
        <v>240</v>
      </c>
      <c r="AC9" s="52" t="s">
        <v>331</v>
      </c>
    </row>
  </sheetData>
  <mergeCells count="23">
    <mergeCell ref="B6:B8"/>
    <mergeCell ref="C6:C8"/>
    <mergeCell ref="D6:D8"/>
    <mergeCell ref="E6:E8"/>
    <mergeCell ref="F6:F8"/>
    <mergeCell ref="G6:G8"/>
    <mergeCell ref="H6:H8"/>
    <mergeCell ref="E1:E4"/>
    <mergeCell ref="F1:S1"/>
    <mergeCell ref="F2:S4"/>
    <mergeCell ref="AB6:AB8"/>
    <mergeCell ref="AC6:AC8"/>
    <mergeCell ref="I7:J7"/>
    <mergeCell ref="K7:L7"/>
    <mergeCell ref="M7:N7"/>
    <mergeCell ref="O7:P7"/>
    <mergeCell ref="Q7:S7"/>
    <mergeCell ref="T7:U7"/>
    <mergeCell ref="V7:W7"/>
    <mergeCell ref="X7:Y7"/>
    <mergeCell ref="Z7:AA7"/>
    <mergeCell ref="I6:O6"/>
    <mergeCell ref="Q6:AA6"/>
  </mergeCells>
  <pageMargins left="0.7" right="0.7" top="0.75" bottom="0.75" header="0.3" footer="0.3"/>
  <pageSetup paperSize="9" orientation="portrait" horizontalDpi="0" verticalDpi="0"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H10"/>
  <sheetViews>
    <sheetView tabSelected="1" topLeftCell="W1" workbookViewId="0">
      <selection activeCell="Z9" sqref="Z9"/>
    </sheetView>
  </sheetViews>
  <sheetFormatPr baseColWidth="10" defaultColWidth="10.7109375" defaultRowHeight="15" x14ac:dyDescent="0.25"/>
  <cols>
    <col min="1" max="1" width="1.85546875" customWidth="1"/>
    <col min="2" max="2" width="5.85546875" customWidth="1"/>
    <col min="3" max="3" width="28.7109375" customWidth="1"/>
    <col min="4" max="4" width="34.85546875" customWidth="1"/>
    <col min="5" max="5" width="31" customWidth="1"/>
    <col min="6" max="6" width="14.5703125" customWidth="1"/>
    <col min="7" max="7" width="13.85546875" bestFit="1" customWidth="1"/>
    <col min="8" max="8" width="16.140625" customWidth="1"/>
    <col min="9" max="9" width="8.7109375" customWidth="1"/>
    <col min="10" max="10" width="9.85546875" customWidth="1"/>
    <col min="11" max="11" width="8.28515625" customWidth="1"/>
    <col min="12" max="12" width="10.140625" customWidth="1"/>
    <col min="13" max="13" width="8.140625" customWidth="1"/>
    <col min="14" max="14" width="9.42578125" customWidth="1"/>
    <col min="15" max="15" width="7.42578125" customWidth="1"/>
    <col min="16" max="16" width="9.7109375" customWidth="1"/>
    <col min="17" max="17" width="21.28515625" bestFit="1" customWidth="1"/>
    <col min="18" max="18" width="18.28515625" bestFit="1" customWidth="1"/>
    <col min="19" max="19" width="11.28515625" bestFit="1" customWidth="1"/>
    <col min="20" max="27" width="14" customWidth="1"/>
    <col min="28" max="28" width="27.85546875" customWidth="1"/>
    <col min="29" max="29" width="28.42578125" customWidth="1"/>
    <col min="32" max="32" width="17.85546875" customWidth="1"/>
  </cols>
  <sheetData>
    <row r="1" spans="2:34" ht="15.75" x14ac:dyDescent="0.25">
      <c r="E1" s="222"/>
      <c r="F1" s="223" t="s">
        <v>299</v>
      </c>
      <c r="G1" s="223"/>
      <c r="H1" s="223"/>
      <c r="I1" s="223"/>
      <c r="J1" s="223"/>
      <c r="K1" s="223"/>
      <c r="L1" s="223"/>
      <c r="M1" s="223"/>
      <c r="N1" s="223"/>
      <c r="O1" s="223"/>
      <c r="P1" s="223"/>
      <c r="Q1" s="223"/>
      <c r="R1" s="223"/>
      <c r="S1" s="223"/>
      <c r="T1" s="34" t="s">
        <v>294</v>
      </c>
      <c r="U1" s="34" t="s">
        <v>301</v>
      </c>
    </row>
    <row r="2" spans="2:34" x14ac:dyDescent="0.25">
      <c r="E2" s="222"/>
      <c r="F2" s="224" t="s">
        <v>300</v>
      </c>
      <c r="G2" s="224"/>
      <c r="H2" s="224"/>
      <c r="I2" s="224"/>
      <c r="J2" s="224"/>
      <c r="K2" s="224"/>
      <c r="L2" s="224"/>
      <c r="M2" s="224"/>
      <c r="N2" s="224"/>
      <c r="O2" s="224"/>
      <c r="P2" s="224"/>
      <c r="Q2" s="224"/>
      <c r="R2" s="224"/>
      <c r="S2" s="224"/>
      <c r="T2" s="35" t="s">
        <v>295</v>
      </c>
      <c r="U2" s="36">
        <v>1</v>
      </c>
    </row>
    <row r="3" spans="2:34" x14ac:dyDescent="0.25">
      <c r="E3" s="222"/>
      <c r="F3" s="224"/>
      <c r="G3" s="224"/>
      <c r="H3" s="224"/>
      <c r="I3" s="224"/>
      <c r="J3" s="224"/>
      <c r="K3" s="224"/>
      <c r="L3" s="224"/>
      <c r="M3" s="224"/>
      <c r="N3" s="224"/>
      <c r="O3" s="224"/>
      <c r="P3" s="224"/>
      <c r="Q3" s="224"/>
      <c r="R3" s="224"/>
      <c r="S3" s="224"/>
      <c r="T3" s="35" t="s">
        <v>296</v>
      </c>
      <c r="U3" s="37">
        <v>44651</v>
      </c>
    </row>
    <row r="4" spans="2:34" x14ac:dyDescent="0.25">
      <c r="E4" s="222"/>
      <c r="F4" s="224"/>
      <c r="G4" s="224"/>
      <c r="H4" s="224"/>
      <c r="I4" s="224"/>
      <c r="J4" s="224"/>
      <c r="K4" s="224"/>
      <c r="L4" s="224"/>
      <c r="M4" s="224"/>
      <c r="N4" s="224"/>
      <c r="O4" s="224"/>
      <c r="P4" s="224"/>
      <c r="Q4" s="224"/>
      <c r="R4" s="224"/>
      <c r="S4" s="224"/>
      <c r="T4" s="35" t="s">
        <v>297</v>
      </c>
      <c r="U4" s="38" t="s">
        <v>298</v>
      </c>
    </row>
    <row r="6" spans="2:34" x14ac:dyDescent="0.25">
      <c r="B6" s="283" t="s">
        <v>0</v>
      </c>
      <c r="C6" s="283" t="s">
        <v>1</v>
      </c>
      <c r="D6" s="283" t="s">
        <v>2</v>
      </c>
      <c r="E6" s="283" t="s">
        <v>3</v>
      </c>
      <c r="F6" s="283" t="s">
        <v>4</v>
      </c>
      <c r="G6" s="283" t="s">
        <v>5</v>
      </c>
      <c r="H6" s="283" t="s">
        <v>6</v>
      </c>
      <c r="I6" s="218" t="s">
        <v>7</v>
      </c>
      <c r="J6" s="219"/>
      <c r="K6" s="219"/>
      <c r="L6" s="219"/>
      <c r="M6" s="219"/>
      <c r="N6" s="219"/>
      <c r="O6" s="220"/>
      <c r="P6" s="49"/>
      <c r="Q6" s="218" t="s">
        <v>8</v>
      </c>
      <c r="R6" s="219"/>
      <c r="S6" s="219"/>
      <c r="T6" s="219"/>
      <c r="U6" s="219"/>
      <c r="V6" s="219"/>
      <c r="W6" s="219"/>
      <c r="X6" s="219"/>
      <c r="Y6" s="219"/>
      <c r="Z6" s="219"/>
      <c r="AA6" s="220"/>
      <c r="AB6" s="283" t="s">
        <v>9</v>
      </c>
      <c r="AC6" s="283" t="s">
        <v>10</v>
      </c>
      <c r="AD6" s="286" t="s">
        <v>347</v>
      </c>
      <c r="AE6" s="287"/>
    </row>
    <row r="7" spans="2:34" x14ac:dyDescent="0.25">
      <c r="B7" s="284"/>
      <c r="C7" s="284"/>
      <c r="D7" s="284"/>
      <c r="E7" s="284"/>
      <c r="F7" s="284"/>
      <c r="G7" s="284"/>
      <c r="H7" s="284"/>
      <c r="I7" s="216">
        <v>2020</v>
      </c>
      <c r="J7" s="217"/>
      <c r="K7" s="216">
        <v>2021</v>
      </c>
      <c r="L7" s="217"/>
      <c r="M7" s="216">
        <v>2022</v>
      </c>
      <c r="N7" s="217"/>
      <c r="O7" s="216">
        <v>2023</v>
      </c>
      <c r="P7" s="217"/>
      <c r="Q7" s="216" t="s">
        <v>42</v>
      </c>
      <c r="R7" s="221"/>
      <c r="S7" s="217"/>
      <c r="T7" s="216">
        <v>2020</v>
      </c>
      <c r="U7" s="217"/>
      <c r="V7" s="216">
        <v>2021</v>
      </c>
      <c r="W7" s="217"/>
      <c r="X7" s="216">
        <v>2022</v>
      </c>
      <c r="Y7" s="217"/>
      <c r="Z7" s="216">
        <v>2023</v>
      </c>
      <c r="AA7" s="217"/>
      <c r="AB7" s="284"/>
      <c r="AC7" s="284"/>
      <c r="AD7" s="288"/>
      <c r="AE7" s="289"/>
    </row>
    <row r="8" spans="2:34" x14ac:dyDescent="0.25">
      <c r="B8" s="285"/>
      <c r="C8" s="285"/>
      <c r="D8" s="285"/>
      <c r="E8" s="285"/>
      <c r="F8" s="285"/>
      <c r="G8" s="285"/>
      <c r="H8" s="285"/>
      <c r="I8" s="48" t="s">
        <v>43</v>
      </c>
      <c r="J8" s="48" t="s">
        <v>44</v>
      </c>
      <c r="K8" s="48" t="s">
        <v>43</v>
      </c>
      <c r="L8" s="48" t="s">
        <v>44</v>
      </c>
      <c r="M8" s="48" t="s">
        <v>43</v>
      </c>
      <c r="N8" s="48" t="s">
        <v>44</v>
      </c>
      <c r="O8" s="48" t="s">
        <v>43</v>
      </c>
      <c r="P8" s="48" t="s">
        <v>44</v>
      </c>
      <c r="Q8" s="13" t="s">
        <v>11</v>
      </c>
      <c r="R8" s="16" t="s">
        <v>12</v>
      </c>
      <c r="S8" s="16" t="s">
        <v>13</v>
      </c>
      <c r="T8" s="48" t="s">
        <v>43</v>
      </c>
      <c r="U8" s="48" t="s">
        <v>44</v>
      </c>
      <c r="V8" s="48" t="s">
        <v>43</v>
      </c>
      <c r="W8" s="48" t="s">
        <v>44</v>
      </c>
      <c r="X8" s="48" t="s">
        <v>43</v>
      </c>
      <c r="Y8" s="48" t="s">
        <v>44</v>
      </c>
      <c r="Z8" s="48" t="s">
        <v>43</v>
      </c>
      <c r="AA8" s="48" t="s">
        <v>44</v>
      </c>
      <c r="AB8" s="285"/>
      <c r="AC8" s="285"/>
      <c r="AD8" s="290"/>
      <c r="AE8" s="291"/>
    </row>
    <row r="9" spans="2:34" ht="210" customHeight="1" x14ac:dyDescent="0.25">
      <c r="B9" s="1">
        <v>1</v>
      </c>
      <c r="C9" s="4" t="s">
        <v>14</v>
      </c>
      <c r="D9" s="4" t="s">
        <v>230</v>
      </c>
      <c r="E9" s="4" t="s">
        <v>230</v>
      </c>
      <c r="F9" s="4" t="s">
        <v>161</v>
      </c>
      <c r="G9" s="26" t="s">
        <v>15</v>
      </c>
      <c r="H9" s="4" t="s">
        <v>161</v>
      </c>
      <c r="I9" s="15">
        <f>+'[8]PLAN DE ACCION'!I8</f>
        <v>0</v>
      </c>
      <c r="J9" s="15"/>
      <c r="K9" s="15">
        <f>+'[8]PLAN DE ACCION'!J8</f>
        <v>1</v>
      </c>
      <c r="L9" s="15"/>
      <c r="M9" s="15">
        <f>+'[8]PLAN DE ACCION'!K8</f>
        <v>1</v>
      </c>
      <c r="N9" s="15">
        <v>1</v>
      </c>
      <c r="O9" s="15">
        <f>+'[8]PLAN DE ACCION'!L8</f>
        <v>1</v>
      </c>
      <c r="P9" s="15">
        <v>1</v>
      </c>
      <c r="Q9" s="14"/>
      <c r="R9" s="14"/>
      <c r="S9" s="1" t="s">
        <v>16</v>
      </c>
      <c r="T9" s="17">
        <f>+'[8]PLAN DE ACCION'!P8</f>
        <v>0</v>
      </c>
      <c r="U9" s="17"/>
      <c r="V9" s="17">
        <f>+'[8]PLAN DE ACCION'!Q8</f>
        <v>33000000</v>
      </c>
      <c r="W9" s="17"/>
      <c r="X9" s="17">
        <f>+'[8]PLAN DE ACCION'!R8</f>
        <v>33000000</v>
      </c>
      <c r="Y9" s="17">
        <v>33000000</v>
      </c>
      <c r="Z9" s="109" t="s">
        <v>484</v>
      </c>
      <c r="AA9" s="109">
        <v>30000000</v>
      </c>
      <c r="AB9" s="9" t="s">
        <v>231</v>
      </c>
      <c r="AC9" s="52" t="s">
        <v>485</v>
      </c>
      <c r="AD9" s="292" t="s">
        <v>486</v>
      </c>
      <c r="AE9" s="292"/>
      <c r="AF9" s="196" t="s">
        <v>487</v>
      </c>
      <c r="AG9" s="279" t="s">
        <v>488</v>
      </c>
      <c r="AH9" s="280"/>
    </row>
    <row r="10" spans="2:34" ht="409.5" x14ac:dyDescent="0.25">
      <c r="B10" s="1">
        <v>2</v>
      </c>
      <c r="C10" s="4" t="s">
        <v>14</v>
      </c>
      <c r="D10" s="4" t="s">
        <v>232</v>
      </c>
      <c r="E10" s="4" t="s">
        <v>233</v>
      </c>
      <c r="F10" s="4" t="s">
        <v>234</v>
      </c>
      <c r="G10" s="26" t="s">
        <v>15</v>
      </c>
      <c r="H10" s="4" t="s">
        <v>235</v>
      </c>
      <c r="I10" s="15">
        <f>+'[8]PLAN DE ACCION'!I9</f>
        <v>0</v>
      </c>
      <c r="J10" s="15"/>
      <c r="K10" s="15">
        <f>+'[8]PLAN DE ACCION'!J9</f>
        <v>1</v>
      </c>
      <c r="L10" s="15"/>
      <c r="M10" s="15">
        <f>+'[8]PLAN DE ACCION'!K9</f>
        <v>1</v>
      </c>
      <c r="N10" s="15">
        <v>1</v>
      </c>
      <c r="O10" s="15">
        <f>+'[8]PLAN DE ACCION'!L9</f>
        <v>1</v>
      </c>
      <c r="P10" s="14"/>
      <c r="Q10" s="14"/>
      <c r="R10" s="14"/>
      <c r="S10" s="1" t="s">
        <v>16</v>
      </c>
      <c r="T10" s="17">
        <f>+'[8]PLAN DE ACCION'!P9</f>
        <v>0</v>
      </c>
      <c r="U10" s="17"/>
      <c r="V10" s="17">
        <f>+'[8]PLAN DE ACCION'!Q9</f>
        <v>33000000</v>
      </c>
      <c r="W10" s="17"/>
      <c r="X10" s="17">
        <f>+'[8]PLAN DE ACCION'!R9</f>
        <v>33000000</v>
      </c>
      <c r="Y10" s="17">
        <v>33000000</v>
      </c>
      <c r="Z10" s="109" t="s">
        <v>489</v>
      </c>
      <c r="AA10" s="109">
        <v>50000000</v>
      </c>
      <c r="AB10" s="9" t="s">
        <v>231</v>
      </c>
      <c r="AC10" s="52" t="s">
        <v>490</v>
      </c>
      <c r="AD10" s="293" t="s">
        <v>491</v>
      </c>
      <c r="AE10" s="294"/>
      <c r="AF10" s="196" t="s">
        <v>492</v>
      </c>
      <c r="AG10" s="281" t="s">
        <v>493</v>
      </c>
      <c r="AH10" s="282"/>
    </row>
  </sheetData>
  <mergeCells count="28">
    <mergeCell ref="G6:G8"/>
    <mergeCell ref="H6:H8"/>
    <mergeCell ref="B6:B8"/>
    <mergeCell ref="C6:C8"/>
    <mergeCell ref="D6:D8"/>
    <mergeCell ref="E6:E8"/>
    <mergeCell ref="F6:F8"/>
    <mergeCell ref="I6:O6"/>
    <mergeCell ref="Q6:AA6"/>
    <mergeCell ref="AD6:AE8"/>
    <mergeCell ref="AD9:AE9"/>
    <mergeCell ref="AD10:AE10"/>
    <mergeCell ref="AG9:AH9"/>
    <mergeCell ref="AG10:AH10"/>
    <mergeCell ref="E1:E4"/>
    <mergeCell ref="F1:S1"/>
    <mergeCell ref="F2:S4"/>
    <mergeCell ref="AB6:AB8"/>
    <mergeCell ref="AC6:AC8"/>
    <mergeCell ref="I7:J7"/>
    <mergeCell ref="K7:L7"/>
    <mergeCell ref="M7:N7"/>
    <mergeCell ref="O7:P7"/>
    <mergeCell ref="Q7:S7"/>
    <mergeCell ref="T7:U7"/>
    <mergeCell ref="V7:W7"/>
    <mergeCell ref="X7:Y7"/>
    <mergeCell ref="Z7:AA7"/>
  </mergeCells>
  <hyperlinks>
    <hyperlink ref="AG10:AH10" r:id="rId1" display="Se adjunta documentos soporte de las actividades desarrolladas por la secretaría."/>
    <hyperlink ref="AD9:AE9" r:id="rId2" display="EVIDENCIA MICROSITIO WEB"/>
    <hyperlink ref="AD10:AE10" r:id="rId3" display="SEGUIMIENTO PLAN DE ATENCIÒN AL CIUDADANO\Indicador 2 Ruta de servicios"/>
  </hyperlinks>
  <pageMargins left="0.7" right="0.7" top="0.75" bottom="0.75" header="0.3" footer="0.3"/>
  <pageSetup paperSize="9" orientation="portrait" horizontalDpi="0" verticalDpi="0" r:id="rId4"/>
  <drawing r:id="rId5"/>
  <legacyDrawing r:id="rId6"/>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31"/>
  <sheetViews>
    <sheetView zoomScale="74" zoomScaleNormal="74" workbookViewId="0">
      <selection activeCell="E9" sqref="E9"/>
    </sheetView>
  </sheetViews>
  <sheetFormatPr baseColWidth="10" defaultColWidth="10.7109375" defaultRowHeight="15" x14ac:dyDescent="0.2"/>
  <cols>
    <col min="1" max="1" width="1.85546875" style="197" customWidth="1"/>
    <col min="2" max="2" width="5.85546875" style="197" customWidth="1"/>
    <col min="3" max="3" width="28.7109375" style="197" customWidth="1"/>
    <col min="4" max="4" width="40.28515625" style="197" customWidth="1"/>
    <col min="5" max="5" width="29.42578125" style="197" customWidth="1"/>
    <col min="6" max="6" width="16.7109375" style="197" customWidth="1"/>
    <col min="7" max="7" width="16.140625" style="197" customWidth="1"/>
    <col min="8" max="8" width="17.42578125" style="197" customWidth="1"/>
    <col min="9" max="9" width="8.7109375" style="197" customWidth="1"/>
    <col min="10" max="10" width="9.85546875" style="197" customWidth="1"/>
    <col min="11" max="11" width="8.28515625" style="197" customWidth="1"/>
    <col min="12" max="12" width="10.140625" style="197" customWidth="1"/>
    <col min="13" max="13" width="8.140625" style="197" customWidth="1"/>
    <col min="14" max="14" width="9.42578125" style="197" customWidth="1"/>
    <col min="15" max="15" width="7.42578125" style="197" customWidth="1"/>
    <col min="16" max="16" width="9.7109375" style="197" customWidth="1"/>
    <col min="17" max="17" width="22.140625" style="197" bestFit="1" customWidth="1"/>
    <col min="18" max="18" width="19.28515625" style="197" bestFit="1" customWidth="1"/>
    <col min="19" max="19" width="12.140625" style="197" bestFit="1" customWidth="1"/>
    <col min="20" max="20" width="22.42578125" style="197" customWidth="1"/>
    <col min="21" max="21" width="22.7109375" style="197" customWidth="1"/>
    <col min="22" max="22" width="20" style="197" customWidth="1"/>
    <col min="23" max="23" width="19.42578125" style="197" customWidth="1"/>
    <col min="24" max="24" width="18.42578125" style="197" customWidth="1"/>
    <col min="25" max="25" width="21" style="197" customWidth="1"/>
    <col min="26" max="26" width="22.7109375" style="197" customWidth="1"/>
    <col min="27" max="27" width="22.5703125" style="197" customWidth="1"/>
    <col min="28" max="28" width="27.85546875" style="197" customWidth="1"/>
    <col min="29" max="29" width="70.140625" style="199" customWidth="1"/>
    <col min="30" max="30" width="12.7109375" style="197" bestFit="1" customWidth="1"/>
    <col min="31" max="16384" width="10.7109375" style="197"/>
  </cols>
  <sheetData>
    <row r="1" spans="1:29" ht="18" customHeight="1" x14ac:dyDescent="0.2">
      <c r="E1" s="312"/>
      <c r="F1" s="302" t="s">
        <v>299</v>
      </c>
      <c r="G1" s="302"/>
      <c r="H1" s="302"/>
      <c r="I1" s="302"/>
      <c r="J1" s="302"/>
      <c r="K1" s="302"/>
      <c r="L1" s="302"/>
      <c r="M1" s="302"/>
      <c r="N1" s="302"/>
      <c r="O1" s="302"/>
      <c r="P1" s="302"/>
      <c r="Q1" s="302"/>
      <c r="R1" s="302"/>
      <c r="S1" s="302"/>
      <c r="T1" s="198" t="s">
        <v>294</v>
      </c>
      <c r="U1" s="198" t="s">
        <v>301</v>
      </c>
    </row>
    <row r="2" spans="1:29" ht="17.45" customHeight="1" x14ac:dyDescent="0.2">
      <c r="E2" s="312"/>
      <c r="F2" s="302" t="s">
        <v>300</v>
      </c>
      <c r="G2" s="302"/>
      <c r="H2" s="302"/>
      <c r="I2" s="302"/>
      <c r="J2" s="302"/>
      <c r="K2" s="302"/>
      <c r="L2" s="302"/>
      <c r="M2" s="302"/>
      <c r="N2" s="302"/>
      <c r="O2" s="302"/>
      <c r="P2" s="302"/>
      <c r="Q2" s="302"/>
      <c r="R2" s="302"/>
      <c r="S2" s="302"/>
      <c r="T2" s="200" t="s">
        <v>295</v>
      </c>
      <c r="U2" s="201">
        <v>1</v>
      </c>
    </row>
    <row r="3" spans="1:29" ht="17.45" customHeight="1" x14ac:dyDescent="0.2">
      <c r="E3" s="312"/>
      <c r="F3" s="302"/>
      <c r="G3" s="302"/>
      <c r="H3" s="302"/>
      <c r="I3" s="302"/>
      <c r="J3" s="302"/>
      <c r="K3" s="302"/>
      <c r="L3" s="302"/>
      <c r="M3" s="302"/>
      <c r="N3" s="302"/>
      <c r="O3" s="302"/>
      <c r="P3" s="302"/>
      <c r="Q3" s="302"/>
      <c r="R3" s="302"/>
      <c r="S3" s="302"/>
      <c r="T3" s="200" t="s">
        <v>296</v>
      </c>
      <c r="U3" s="202">
        <v>44651</v>
      </c>
    </row>
    <row r="4" spans="1:29" ht="15.75" x14ac:dyDescent="0.2">
      <c r="E4" s="312"/>
      <c r="F4" s="302"/>
      <c r="G4" s="302"/>
      <c r="H4" s="302"/>
      <c r="I4" s="302"/>
      <c r="J4" s="302"/>
      <c r="K4" s="302"/>
      <c r="L4" s="302"/>
      <c r="M4" s="302"/>
      <c r="N4" s="302"/>
      <c r="O4" s="302"/>
      <c r="P4" s="302"/>
      <c r="Q4" s="302"/>
      <c r="R4" s="302"/>
      <c r="S4" s="302"/>
      <c r="T4" s="200" t="s">
        <v>297</v>
      </c>
      <c r="U4" s="198" t="s">
        <v>298</v>
      </c>
    </row>
    <row r="6" spans="1:29" ht="15.75" x14ac:dyDescent="0.25">
      <c r="B6" s="302" t="s">
        <v>0</v>
      </c>
      <c r="C6" s="302" t="s">
        <v>1</v>
      </c>
      <c r="D6" s="302" t="s">
        <v>2</v>
      </c>
      <c r="E6" s="302" t="s">
        <v>3</v>
      </c>
      <c r="F6" s="302" t="s">
        <v>4</v>
      </c>
      <c r="G6" s="302" t="s">
        <v>5</v>
      </c>
      <c r="H6" s="302" t="s">
        <v>6</v>
      </c>
      <c r="I6" s="303" t="s">
        <v>7</v>
      </c>
      <c r="J6" s="303"/>
      <c r="K6" s="304"/>
      <c r="L6" s="304"/>
      <c r="M6" s="304"/>
      <c r="N6" s="304"/>
      <c r="O6" s="304"/>
      <c r="P6" s="203"/>
      <c r="Q6" s="305" t="s">
        <v>8</v>
      </c>
      <c r="R6" s="306"/>
      <c r="S6" s="306"/>
      <c r="T6" s="306"/>
      <c r="U6" s="306"/>
      <c r="V6" s="306"/>
      <c r="W6" s="306"/>
      <c r="X6" s="306"/>
      <c r="Y6" s="306"/>
      <c r="Z6" s="306"/>
      <c r="AA6" s="303"/>
      <c r="AB6" s="301" t="s">
        <v>9</v>
      </c>
      <c r="AC6" s="302" t="s">
        <v>10</v>
      </c>
    </row>
    <row r="7" spans="1:29" ht="15.75" x14ac:dyDescent="0.2">
      <c r="B7" s="302"/>
      <c r="C7" s="302"/>
      <c r="D7" s="302"/>
      <c r="E7" s="302"/>
      <c r="F7" s="302"/>
      <c r="G7" s="302"/>
      <c r="H7" s="302"/>
      <c r="I7" s="307">
        <v>2020</v>
      </c>
      <c r="J7" s="308"/>
      <c r="K7" s="307">
        <v>2021</v>
      </c>
      <c r="L7" s="308"/>
      <c r="M7" s="309">
        <v>2022</v>
      </c>
      <c r="N7" s="310"/>
      <c r="O7" s="302">
        <v>2023</v>
      </c>
      <c r="P7" s="302"/>
      <c r="Q7" s="309" t="s">
        <v>42</v>
      </c>
      <c r="R7" s="311"/>
      <c r="S7" s="310"/>
      <c r="T7" s="302">
        <v>2020</v>
      </c>
      <c r="U7" s="302"/>
      <c r="V7" s="302">
        <v>2021</v>
      </c>
      <c r="W7" s="302"/>
      <c r="X7" s="302">
        <v>2022</v>
      </c>
      <c r="Y7" s="302"/>
      <c r="Z7" s="302">
        <v>2023</v>
      </c>
      <c r="AA7" s="302"/>
      <c r="AB7" s="301"/>
      <c r="AC7" s="302"/>
    </row>
    <row r="8" spans="1:29" ht="15.75" x14ac:dyDescent="0.25">
      <c r="B8" s="302"/>
      <c r="C8" s="302"/>
      <c r="D8" s="302"/>
      <c r="E8" s="302"/>
      <c r="F8" s="302"/>
      <c r="G8" s="302"/>
      <c r="H8" s="302"/>
      <c r="I8" s="198" t="s">
        <v>43</v>
      </c>
      <c r="J8" s="198" t="s">
        <v>44</v>
      </c>
      <c r="K8" s="198" t="s">
        <v>43</v>
      </c>
      <c r="L8" s="198" t="s">
        <v>44</v>
      </c>
      <c r="M8" s="198" t="s">
        <v>43</v>
      </c>
      <c r="N8" s="198" t="s">
        <v>44</v>
      </c>
      <c r="O8" s="198" t="s">
        <v>43</v>
      </c>
      <c r="P8" s="198" t="s">
        <v>44</v>
      </c>
      <c r="Q8" s="200" t="s">
        <v>11</v>
      </c>
      <c r="R8" s="204" t="s">
        <v>12</v>
      </c>
      <c r="S8" s="204" t="s">
        <v>13</v>
      </c>
      <c r="T8" s="198" t="s">
        <v>43</v>
      </c>
      <c r="U8" s="198" t="s">
        <v>44</v>
      </c>
      <c r="V8" s="198" t="s">
        <v>43</v>
      </c>
      <c r="W8" s="198" t="s">
        <v>44</v>
      </c>
      <c r="X8" s="198" t="s">
        <v>43</v>
      </c>
      <c r="Y8" s="198" t="s">
        <v>44</v>
      </c>
      <c r="Z8" s="198" t="s">
        <v>43</v>
      </c>
      <c r="AA8" s="198" t="s">
        <v>44</v>
      </c>
      <c r="AB8" s="301"/>
      <c r="AC8" s="302"/>
    </row>
    <row r="9" spans="1:29" ht="165.75" x14ac:dyDescent="0.2">
      <c r="A9" s="197">
        <f ca="1">9:10</f>
        <v>0</v>
      </c>
      <c r="B9" s="198">
        <v>1</v>
      </c>
      <c r="C9" s="205" t="s">
        <v>14</v>
      </c>
      <c r="D9" s="205" t="s">
        <v>180</v>
      </c>
      <c r="E9" s="205" t="s">
        <v>181</v>
      </c>
      <c r="F9" s="205" t="s">
        <v>182</v>
      </c>
      <c r="G9" s="201" t="s">
        <v>15</v>
      </c>
      <c r="H9" s="205" t="s">
        <v>57</v>
      </c>
      <c r="I9" s="201">
        <f>++'[9]PLAN DE ACCION'!I9</f>
        <v>0</v>
      </c>
      <c r="J9" s="206"/>
      <c r="K9" s="201">
        <f>+'[9]PLAN DE ACCION'!J9</f>
        <v>1</v>
      </c>
      <c r="L9" s="206"/>
      <c r="M9" s="201">
        <f>+'[9]PLAN DE ACCION'!K9</f>
        <v>1</v>
      </c>
      <c r="N9" s="206"/>
      <c r="O9" s="201">
        <f>+'[9]PLAN DE ACCION'!L9</f>
        <v>1</v>
      </c>
      <c r="P9" s="206"/>
      <c r="Q9" s="206"/>
      <c r="R9" s="201"/>
      <c r="S9" s="201" t="s">
        <v>16</v>
      </c>
      <c r="T9" s="295">
        <v>30000000</v>
      </c>
      <c r="U9" s="295">
        <v>30000000</v>
      </c>
      <c r="V9" s="295">
        <v>81464933</v>
      </c>
      <c r="W9" s="295">
        <v>81464933</v>
      </c>
      <c r="X9" s="295">
        <v>68015000</v>
      </c>
      <c r="Y9" s="295">
        <v>68015000</v>
      </c>
      <c r="Z9" s="298">
        <v>125910000</v>
      </c>
      <c r="AA9" s="298">
        <v>65334933</v>
      </c>
      <c r="AB9" s="207" t="s">
        <v>179</v>
      </c>
      <c r="AC9" s="208" t="s">
        <v>441</v>
      </c>
    </row>
    <row r="10" spans="1:29" ht="246" customHeight="1" x14ac:dyDescent="0.2">
      <c r="B10" s="198">
        <v>2</v>
      </c>
      <c r="C10" s="205" t="s">
        <v>14</v>
      </c>
      <c r="D10" s="205" t="s">
        <v>187</v>
      </c>
      <c r="E10" s="205" t="s">
        <v>188</v>
      </c>
      <c r="F10" s="205" t="s">
        <v>189</v>
      </c>
      <c r="G10" s="201" t="s">
        <v>15</v>
      </c>
      <c r="H10" s="205" t="s">
        <v>190</v>
      </c>
      <c r="I10" s="201">
        <f>++'[9]PLAN DE ACCION'!I11</f>
        <v>0</v>
      </c>
      <c r="J10" s="206"/>
      <c r="K10" s="201">
        <f>+'[9]PLAN DE ACCION'!J11</f>
        <v>1</v>
      </c>
      <c r="L10" s="206"/>
      <c r="M10" s="201">
        <f>+'[9]PLAN DE ACCION'!K11</f>
        <v>1</v>
      </c>
      <c r="N10" s="206"/>
      <c r="O10" s="201">
        <f>+'[9]PLAN DE ACCION'!L11</f>
        <v>1</v>
      </c>
      <c r="P10" s="206"/>
      <c r="Q10" s="206"/>
      <c r="R10" s="201"/>
      <c r="S10" s="201" t="s">
        <v>16</v>
      </c>
      <c r="T10" s="296"/>
      <c r="U10" s="296"/>
      <c r="V10" s="296"/>
      <c r="W10" s="296"/>
      <c r="X10" s="296"/>
      <c r="Y10" s="296"/>
      <c r="Z10" s="299"/>
      <c r="AA10" s="299"/>
      <c r="AB10" s="207" t="s">
        <v>179</v>
      </c>
      <c r="AC10" s="208" t="s">
        <v>449</v>
      </c>
    </row>
    <row r="11" spans="1:29" ht="243" customHeight="1" x14ac:dyDescent="0.2">
      <c r="B11" s="198">
        <v>3</v>
      </c>
      <c r="C11" s="205" t="s">
        <v>22</v>
      </c>
      <c r="D11" s="209" t="s">
        <v>95</v>
      </c>
      <c r="E11" s="209" t="s">
        <v>96</v>
      </c>
      <c r="F11" s="209" t="s">
        <v>97</v>
      </c>
      <c r="G11" s="201" t="s">
        <v>15</v>
      </c>
      <c r="H11" s="205" t="s">
        <v>98</v>
      </c>
      <c r="I11" s="201">
        <f>++'[9]PLAN DE ACCION'!I14</f>
        <v>0</v>
      </c>
      <c r="J11" s="206"/>
      <c r="K11" s="201">
        <f>+'[9]PLAN DE ACCION'!J14</f>
        <v>1</v>
      </c>
      <c r="L11" s="206"/>
      <c r="M11" s="201">
        <f>+'[9]PLAN DE ACCION'!K14</f>
        <v>0</v>
      </c>
      <c r="N11" s="206"/>
      <c r="O11" s="201">
        <f>+'[9]PLAN DE ACCION'!L14</f>
        <v>0</v>
      </c>
      <c r="P11" s="206"/>
      <c r="Q11" s="206"/>
      <c r="R11" s="206"/>
      <c r="S11" s="201" t="s">
        <v>16</v>
      </c>
      <c r="T11" s="296"/>
      <c r="U11" s="296"/>
      <c r="V11" s="296"/>
      <c r="W11" s="296"/>
      <c r="X11" s="296"/>
      <c r="Y11" s="296"/>
      <c r="Z11" s="299"/>
      <c r="AA11" s="299"/>
      <c r="AB11" s="209" t="s">
        <v>99</v>
      </c>
      <c r="AC11" s="210" t="s">
        <v>450</v>
      </c>
    </row>
    <row r="12" spans="1:29" ht="150.75" x14ac:dyDescent="0.2">
      <c r="B12" s="198">
        <v>4</v>
      </c>
      <c r="C12" s="205" t="s">
        <v>22</v>
      </c>
      <c r="D12" s="209" t="s">
        <v>100</v>
      </c>
      <c r="E12" s="209" t="s">
        <v>101</v>
      </c>
      <c r="F12" s="209" t="s">
        <v>102</v>
      </c>
      <c r="G12" s="201" t="s">
        <v>103</v>
      </c>
      <c r="H12" s="205" t="s">
        <v>102</v>
      </c>
      <c r="I12" s="201">
        <f>++'[9]PLAN DE ACCION'!I15</f>
        <v>0</v>
      </c>
      <c r="J12" s="206"/>
      <c r="K12" s="201">
        <f>+'[9]PLAN DE ACCION'!J15</f>
        <v>1</v>
      </c>
      <c r="L12" s="206"/>
      <c r="M12" s="201">
        <f>+'[9]PLAN DE ACCION'!K15</f>
        <v>2</v>
      </c>
      <c r="N12" s="206"/>
      <c r="O12" s="201">
        <f>+'[9]PLAN DE ACCION'!L15</f>
        <v>1</v>
      </c>
      <c r="P12" s="206"/>
      <c r="Q12" s="206"/>
      <c r="R12" s="206"/>
      <c r="S12" s="201" t="s">
        <v>16</v>
      </c>
      <c r="T12" s="296"/>
      <c r="U12" s="296"/>
      <c r="V12" s="296"/>
      <c r="W12" s="296"/>
      <c r="X12" s="296"/>
      <c r="Y12" s="296"/>
      <c r="Z12" s="299"/>
      <c r="AA12" s="299"/>
      <c r="AB12" s="209" t="s">
        <v>104</v>
      </c>
      <c r="AC12" s="210" t="s">
        <v>438</v>
      </c>
    </row>
    <row r="13" spans="1:29" ht="129" customHeight="1" x14ac:dyDescent="0.2">
      <c r="B13" s="198">
        <v>5</v>
      </c>
      <c r="C13" s="205" t="s">
        <v>22</v>
      </c>
      <c r="D13" s="205" t="s">
        <v>105</v>
      </c>
      <c r="E13" s="205" t="s">
        <v>106</v>
      </c>
      <c r="F13" s="205" t="s">
        <v>107</v>
      </c>
      <c r="G13" s="201" t="s">
        <v>15</v>
      </c>
      <c r="H13" s="205" t="s">
        <v>108</v>
      </c>
      <c r="I13" s="201">
        <f>++'[9]PLAN DE ACCION'!I16</f>
        <v>0</v>
      </c>
      <c r="J13" s="206"/>
      <c r="K13" s="201">
        <f>+'[9]PLAN DE ACCION'!J16</f>
        <v>1</v>
      </c>
      <c r="L13" s="206"/>
      <c r="M13" s="201">
        <f>+'[9]PLAN DE ACCION'!K16</f>
        <v>1</v>
      </c>
      <c r="N13" s="206"/>
      <c r="O13" s="201">
        <f>+'[9]PLAN DE ACCION'!L16</f>
        <v>1</v>
      </c>
      <c r="P13" s="206"/>
      <c r="Q13" s="206"/>
      <c r="R13" s="206"/>
      <c r="S13" s="201" t="s">
        <v>16</v>
      </c>
      <c r="T13" s="296"/>
      <c r="U13" s="296"/>
      <c r="V13" s="296"/>
      <c r="W13" s="296"/>
      <c r="X13" s="296"/>
      <c r="Y13" s="296"/>
      <c r="Z13" s="299"/>
      <c r="AA13" s="299"/>
      <c r="AB13" s="209" t="s">
        <v>99</v>
      </c>
      <c r="AC13" s="210" t="s">
        <v>437</v>
      </c>
    </row>
    <row r="14" spans="1:29" ht="126.75" customHeight="1" x14ac:dyDescent="0.2">
      <c r="B14" s="198">
        <v>6</v>
      </c>
      <c r="C14" s="205" t="s">
        <v>14</v>
      </c>
      <c r="D14" s="205" t="s">
        <v>28</v>
      </c>
      <c r="E14" s="205" t="s">
        <v>29</v>
      </c>
      <c r="F14" s="211" t="s">
        <v>30</v>
      </c>
      <c r="G14" s="201" t="s">
        <v>15</v>
      </c>
      <c r="H14" s="211" t="s">
        <v>31</v>
      </c>
      <c r="I14" s="201">
        <f>++'[9]PLAN DE ACCION'!I18</f>
        <v>0</v>
      </c>
      <c r="J14" s="206"/>
      <c r="K14" s="201">
        <f>+'[9]PLAN DE ACCION'!J18</f>
        <v>4</v>
      </c>
      <c r="L14" s="206"/>
      <c r="M14" s="201">
        <f>+'[9]PLAN DE ACCION'!K18</f>
        <v>4</v>
      </c>
      <c r="N14" s="206"/>
      <c r="O14" s="201">
        <f>+'[9]PLAN DE ACCION'!L18</f>
        <v>4</v>
      </c>
      <c r="P14" s="206"/>
      <c r="Q14" s="201"/>
      <c r="R14" s="201" t="s">
        <v>16</v>
      </c>
      <c r="S14" s="201"/>
      <c r="T14" s="296"/>
      <c r="U14" s="296"/>
      <c r="V14" s="296"/>
      <c r="W14" s="296"/>
      <c r="X14" s="296"/>
      <c r="Y14" s="296"/>
      <c r="Z14" s="299"/>
      <c r="AA14" s="299"/>
      <c r="AB14" s="205" t="s">
        <v>27</v>
      </c>
      <c r="AC14" s="208" t="s">
        <v>451</v>
      </c>
    </row>
    <row r="15" spans="1:29" ht="120" x14ac:dyDescent="0.2">
      <c r="B15" s="198">
        <v>7</v>
      </c>
      <c r="C15" s="205" t="s">
        <v>32</v>
      </c>
      <c r="D15" s="209" t="s">
        <v>85</v>
      </c>
      <c r="E15" s="209" t="s">
        <v>86</v>
      </c>
      <c r="F15" s="209" t="s">
        <v>87</v>
      </c>
      <c r="G15" s="201" t="s">
        <v>15</v>
      </c>
      <c r="H15" s="205" t="s">
        <v>88</v>
      </c>
      <c r="I15" s="201">
        <f>++'[9]PLAN DE ACCION'!I19</f>
        <v>0</v>
      </c>
      <c r="J15" s="206"/>
      <c r="K15" s="201">
        <f>+'[9]PLAN DE ACCION'!J19</f>
        <v>1</v>
      </c>
      <c r="L15" s="206"/>
      <c r="M15" s="201">
        <f>+'[9]PLAN DE ACCION'!K19</f>
        <v>1</v>
      </c>
      <c r="N15" s="206"/>
      <c r="O15" s="201">
        <f>+'[9]PLAN DE ACCION'!L19</f>
        <v>1</v>
      </c>
      <c r="P15" s="206"/>
      <c r="Q15" s="206"/>
      <c r="R15" s="206"/>
      <c r="S15" s="201" t="s">
        <v>16</v>
      </c>
      <c r="T15" s="296"/>
      <c r="U15" s="296"/>
      <c r="V15" s="296"/>
      <c r="W15" s="296"/>
      <c r="X15" s="296"/>
      <c r="Y15" s="296"/>
      <c r="Z15" s="299"/>
      <c r="AA15" s="299"/>
      <c r="AB15" s="209" t="s">
        <v>89</v>
      </c>
      <c r="AC15" s="210" t="s">
        <v>439</v>
      </c>
    </row>
    <row r="16" spans="1:29" ht="120" x14ac:dyDescent="0.2">
      <c r="B16" s="198">
        <v>8</v>
      </c>
      <c r="C16" s="205" t="s">
        <v>32</v>
      </c>
      <c r="D16" s="209" t="s">
        <v>194</v>
      </c>
      <c r="E16" s="209" t="s">
        <v>195</v>
      </c>
      <c r="F16" s="205" t="s">
        <v>196</v>
      </c>
      <c r="G16" s="201" t="s">
        <v>15</v>
      </c>
      <c r="H16" s="205" t="s">
        <v>192</v>
      </c>
      <c r="I16" s="201">
        <f>++'[9]PLAN DE ACCION'!I20</f>
        <v>0</v>
      </c>
      <c r="J16" s="206"/>
      <c r="K16" s="201">
        <f>+'[9]PLAN DE ACCION'!J20</f>
        <v>17</v>
      </c>
      <c r="L16" s="206"/>
      <c r="M16" s="201">
        <f>+'[9]PLAN DE ACCION'!K20</f>
        <v>17</v>
      </c>
      <c r="N16" s="206"/>
      <c r="O16" s="201">
        <f>+'[9]PLAN DE ACCION'!L20</f>
        <v>17</v>
      </c>
      <c r="P16" s="206"/>
      <c r="Q16" s="206"/>
      <c r="R16" s="206"/>
      <c r="S16" s="201" t="s">
        <v>16</v>
      </c>
      <c r="T16" s="296"/>
      <c r="U16" s="296"/>
      <c r="V16" s="296"/>
      <c r="W16" s="296"/>
      <c r="X16" s="296"/>
      <c r="Y16" s="296"/>
      <c r="Z16" s="299"/>
      <c r="AA16" s="299"/>
      <c r="AB16" s="209" t="s">
        <v>197</v>
      </c>
      <c r="AC16" s="210" t="s">
        <v>448</v>
      </c>
    </row>
    <row r="17" spans="2:29" ht="162" customHeight="1" x14ac:dyDescent="0.2">
      <c r="B17" s="198">
        <v>9</v>
      </c>
      <c r="C17" s="205" t="s">
        <v>32</v>
      </c>
      <c r="D17" s="205" t="s">
        <v>202</v>
      </c>
      <c r="E17" s="205" t="s">
        <v>203</v>
      </c>
      <c r="F17" s="205" t="s">
        <v>204</v>
      </c>
      <c r="G17" s="201" t="s">
        <v>15</v>
      </c>
      <c r="H17" s="211" t="s">
        <v>205</v>
      </c>
      <c r="I17" s="201">
        <f>++'[9]PLAN DE ACCION'!I22</f>
        <v>0</v>
      </c>
      <c r="J17" s="206"/>
      <c r="K17" s="201">
        <f>+'[9]PLAN DE ACCION'!J22</f>
        <v>1</v>
      </c>
      <c r="L17" s="206"/>
      <c r="M17" s="201">
        <f>+'[9]PLAN DE ACCION'!K22</f>
        <v>1</v>
      </c>
      <c r="N17" s="206"/>
      <c r="O17" s="201">
        <f>+'[9]PLAN DE ACCION'!L22</f>
        <v>1</v>
      </c>
      <c r="P17" s="206"/>
      <c r="Q17" s="201"/>
      <c r="R17" s="201" t="s">
        <v>16</v>
      </c>
      <c r="S17" s="201"/>
      <c r="T17" s="296"/>
      <c r="U17" s="296"/>
      <c r="V17" s="296"/>
      <c r="W17" s="296"/>
      <c r="X17" s="296"/>
      <c r="Y17" s="296"/>
      <c r="Z17" s="299"/>
      <c r="AA17" s="299"/>
      <c r="AB17" s="209" t="s">
        <v>197</v>
      </c>
      <c r="AC17" s="210" t="s">
        <v>440</v>
      </c>
    </row>
    <row r="18" spans="2:29" ht="165" x14ac:dyDescent="0.2">
      <c r="B18" s="198">
        <v>10</v>
      </c>
      <c r="C18" s="205" t="s">
        <v>37</v>
      </c>
      <c r="D18" s="209" t="s">
        <v>220</v>
      </c>
      <c r="E18" s="209" t="s">
        <v>221</v>
      </c>
      <c r="F18" s="209" t="s">
        <v>222</v>
      </c>
      <c r="G18" s="201" t="s">
        <v>103</v>
      </c>
      <c r="H18" s="205" t="s">
        <v>223</v>
      </c>
      <c r="I18" s="201">
        <f>++'[9]PLAN DE ACCION'!I27</f>
        <v>0</v>
      </c>
      <c r="J18" s="206"/>
      <c r="K18" s="201">
        <f>+'[9]PLAN DE ACCION'!J27</f>
        <v>4</v>
      </c>
      <c r="L18" s="206"/>
      <c r="M18" s="201">
        <f>+'[9]PLAN DE ACCION'!K27</f>
        <v>4</v>
      </c>
      <c r="N18" s="206"/>
      <c r="O18" s="201">
        <f>+'[9]PLAN DE ACCION'!L27</f>
        <v>4</v>
      </c>
      <c r="P18" s="206"/>
      <c r="Q18" s="206"/>
      <c r="R18" s="206"/>
      <c r="S18" s="201" t="s">
        <v>16</v>
      </c>
      <c r="T18" s="296"/>
      <c r="U18" s="296"/>
      <c r="V18" s="296"/>
      <c r="W18" s="296"/>
      <c r="X18" s="296"/>
      <c r="Y18" s="296"/>
      <c r="Z18" s="299"/>
      <c r="AA18" s="299"/>
      <c r="AB18" s="209" t="s">
        <v>224</v>
      </c>
      <c r="AC18" s="210" t="s">
        <v>457</v>
      </c>
    </row>
    <row r="19" spans="2:29" ht="219" customHeight="1" x14ac:dyDescent="0.2">
      <c r="B19" s="198">
        <v>11</v>
      </c>
      <c r="C19" s="205" t="s">
        <v>37</v>
      </c>
      <c r="D19" s="209" t="s">
        <v>225</v>
      </c>
      <c r="E19" s="209" t="s">
        <v>226</v>
      </c>
      <c r="F19" s="209" t="s">
        <v>227</v>
      </c>
      <c r="G19" s="201" t="s">
        <v>15</v>
      </c>
      <c r="H19" s="205" t="s">
        <v>228</v>
      </c>
      <c r="I19" s="201">
        <f>++'[9]PLAN DE ACCION'!I28</f>
        <v>0</v>
      </c>
      <c r="J19" s="206"/>
      <c r="K19" s="201">
        <f>+'[9]PLAN DE ACCION'!J28</f>
        <v>2</v>
      </c>
      <c r="L19" s="206"/>
      <c r="M19" s="201">
        <f>+'[9]PLAN DE ACCION'!K28</f>
        <v>2</v>
      </c>
      <c r="N19" s="206"/>
      <c r="O19" s="201">
        <f>+'[9]PLAN DE ACCION'!L28</f>
        <v>2</v>
      </c>
      <c r="P19" s="206"/>
      <c r="Q19" s="206"/>
      <c r="R19" s="206"/>
      <c r="S19" s="201" t="s">
        <v>16</v>
      </c>
      <c r="T19" s="296"/>
      <c r="U19" s="296"/>
      <c r="V19" s="296"/>
      <c r="W19" s="296"/>
      <c r="X19" s="296"/>
      <c r="Y19" s="296"/>
      <c r="Z19" s="299"/>
      <c r="AA19" s="299"/>
      <c r="AB19" s="209" t="s">
        <v>229</v>
      </c>
      <c r="AC19" s="208" t="s">
        <v>459</v>
      </c>
    </row>
    <row r="20" spans="2:29" ht="195" customHeight="1" x14ac:dyDescent="0.2">
      <c r="B20" s="201">
        <v>12</v>
      </c>
      <c r="C20" s="205" t="s">
        <v>14</v>
      </c>
      <c r="D20" s="205" t="s">
        <v>175</v>
      </c>
      <c r="E20" s="205" t="s">
        <v>176</v>
      </c>
      <c r="F20" s="205" t="s">
        <v>177</v>
      </c>
      <c r="G20" s="201" t="s">
        <v>15</v>
      </c>
      <c r="H20" s="205" t="s">
        <v>178</v>
      </c>
      <c r="I20" s="201">
        <f>++'[9]PLAN DE ACCION'!I8</f>
        <v>4</v>
      </c>
      <c r="J20" s="206"/>
      <c r="K20" s="201">
        <f>+'[9]PLAN DE ACCION'!J8</f>
        <v>4</v>
      </c>
      <c r="L20" s="206"/>
      <c r="M20" s="201">
        <f>+'[9]PLAN DE ACCION'!K8</f>
        <v>4</v>
      </c>
      <c r="N20" s="206"/>
      <c r="O20" s="201">
        <f>+'[9]PLAN DE ACCION'!L8</f>
        <v>4</v>
      </c>
      <c r="P20" s="206"/>
      <c r="Q20" s="201" t="s">
        <v>255</v>
      </c>
      <c r="R20" s="201"/>
      <c r="S20" s="201" t="s">
        <v>16</v>
      </c>
      <c r="T20" s="296"/>
      <c r="U20" s="296"/>
      <c r="V20" s="296"/>
      <c r="W20" s="296"/>
      <c r="X20" s="296"/>
      <c r="Y20" s="296"/>
      <c r="Z20" s="299"/>
      <c r="AA20" s="299"/>
      <c r="AB20" s="207" t="s">
        <v>179</v>
      </c>
      <c r="AC20" s="212" t="s">
        <v>452</v>
      </c>
    </row>
    <row r="21" spans="2:29" ht="105" x14ac:dyDescent="0.2">
      <c r="B21" s="201">
        <v>13</v>
      </c>
      <c r="C21" s="205" t="s">
        <v>14</v>
      </c>
      <c r="D21" s="205" t="s">
        <v>183</v>
      </c>
      <c r="E21" s="205" t="s">
        <v>184</v>
      </c>
      <c r="F21" s="205" t="s">
        <v>185</v>
      </c>
      <c r="G21" s="201" t="s">
        <v>15</v>
      </c>
      <c r="H21" s="205" t="s">
        <v>186</v>
      </c>
      <c r="I21" s="201">
        <f>++'[9]PLAN DE ACCION'!I10</f>
        <v>0</v>
      </c>
      <c r="J21" s="206"/>
      <c r="K21" s="201">
        <f>+'[9]PLAN DE ACCION'!J10</f>
        <v>1</v>
      </c>
      <c r="L21" s="206"/>
      <c r="M21" s="201">
        <f>+'[9]PLAN DE ACCION'!K10</f>
        <v>1</v>
      </c>
      <c r="N21" s="206"/>
      <c r="O21" s="201">
        <f>+'[9]PLAN DE ACCION'!L10</f>
        <v>1</v>
      </c>
      <c r="P21" s="206"/>
      <c r="Q21" s="206"/>
      <c r="R21" s="201"/>
      <c r="S21" s="201" t="s">
        <v>16</v>
      </c>
      <c r="T21" s="296"/>
      <c r="U21" s="296"/>
      <c r="V21" s="296"/>
      <c r="W21" s="296"/>
      <c r="X21" s="296"/>
      <c r="Y21" s="296"/>
      <c r="Z21" s="299"/>
      <c r="AA21" s="299"/>
      <c r="AB21" s="207" t="s">
        <v>179</v>
      </c>
      <c r="AC21" s="208" t="s">
        <v>447</v>
      </c>
    </row>
    <row r="22" spans="2:29" ht="180" x14ac:dyDescent="0.2">
      <c r="B22" s="201">
        <v>14</v>
      </c>
      <c r="C22" s="205" t="s">
        <v>14</v>
      </c>
      <c r="D22" s="209" t="s">
        <v>90</v>
      </c>
      <c r="E22" s="209" t="s">
        <v>91</v>
      </c>
      <c r="F22" s="209" t="s">
        <v>92</v>
      </c>
      <c r="G22" s="201" t="s">
        <v>15</v>
      </c>
      <c r="H22" s="205" t="s">
        <v>93</v>
      </c>
      <c r="I22" s="201">
        <f>++'[9]PLAN DE ACCION'!I12</f>
        <v>0</v>
      </c>
      <c r="J22" s="206"/>
      <c r="K22" s="201">
        <f>+'[9]PLAN DE ACCION'!J12</f>
        <v>1</v>
      </c>
      <c r="L22" s="206"/>
      <c r="M22" s="201">
        <f>+'[9]PLAN DE ACCION'!K12</f>
        <v>1</v>
      </c>
      <c r="N22" s="206"/>
      <c r="O22" s="201">
        <f>+'[9]PLAN DE ACCION'!L12</f>
        <v>1</v>
      </c>
      <c r="P22" s="206"/>
      <c r="Q22" s="201" t="s">
        <v>16</v>
      </c>
      <c r="R22" s="206"/>
      <c r="S22" s="201"/>
      <c r="T22" s="296"/>
      <c r="U22" s="296"/>
      <c r="V22" s="296"/>
      <c r="W22" s="296"/>
      <c r="X22" s="296"/>
      <c r="Y22" s="296"/>
      <c r="Z22" s="299"/>
      <c r="AA22" s="299"/>
      <c r="AB22" s="209" t="s">
        <v>94</v>
      </c>
      <c r="AC22" s="210" t="s">
        <v>446</v>
      </c>
    </row>
    <row r="23" spans="2:29" ht="120" x14ac:dyDescent="0.2">
      <c r="B23" s="201">
        <v>15</v>
      </c>
      <c r="C23" s="205" t="s">
        <v>14</v>
      </c>
      <c r="D23" s="209" t="s">
        <v>302</v>
      </c>
      <c r="E23" s="209" t="s">
        <v>303</v>
      </c>
      <c r="F23" s="209" t="s">
        <v>191</v>
      </c>
      <c r="G23" s="201" t="s">
        <v>15</v>
      </c>
      <c r="H23" s="205" t="s">
        <v>192</v>
      </c>
      <c r="I23" s="201">
        <f>++'[9]PLAN DE ACCION'!I13</f>
        <v>0</v>
      </c>
      <c r="J23" s="206"/>
      <c r="K23" s="201">
        <f>+'[9]PLAN DE ACCION'!J13</f>
        <v>1</v>
      </c>
      <c r="L23" s="206"/>
      <c r="M23" s="201">
        <f>+'[9]PLAN DE ACCION'!K13</f>
        <v>1</v>
      </c>
      <c r="N23" s="206"/>
      <c r="O23" s="201">
        <f>+'[9]PLAN DE ACCION'!L13</f>
        <v>1</v>
      </c>
      <c r="P23" s="206"/>
      <c r="Q23" s="201" t="s">
        <v>16</v>
      </c>
      <c r="R23" s="206"/>
      <c r="S23" s="201"/>
      <c r="T23" s="296"/>
      <c r="U23" s="296"/>
      <c r="V23" s="296"/>
      <c r="W23" s="296"/>
      <c r="X23" s="296"/>
      <c r="Y23" s="296"/>
      <c r="Z23" s="299"/>
      <c r="AA23" s="299"/>
      <c r="AB23" s="209" t="s">
        <v>193</v>
      </c>
      <c r="AC23" s="210" t="s">
        <v>453</v>
      </c>
    </row>
    <row r="24" spans="2:29" ht="225" x14ac:dyDescent="0.2">
      <c r="B24" s="201">
        <v>16</v>
      </c>
      <c r="C24" s="210" t="s">
        <v>22</v>
      </c>
      <c r="D24" s="205" t="s">
        <v>23</v>
      </c>
      <c r="E24" s="210" t="s">
        <v>24</v>
      </c>
      <c r="F24" s="205" t="s">
        <v>25</v>
      </c>
      <c r="G24" s="201" t="s">
        <v>15</v>
      </c>
      <c r="H24" s="205" t="s">
        <v>26</v>
      </c>
      <c r="I24" s="201">
        <f>++'[9]PLAN DE ACCION'!I17</f>
        <v>0</v>
      </c>
      <c r="J24" s="206"/>
      <c r="K24" s="201">
        <f>+'[9]PLAN DE ACCION'!J17</f>
        <v>2</v>
      </c>
      <c r="L24" s="206"/>
      <c r="M24" s="201">
        <f>+'[9]PLAN DE ACCION'!K17</f>
        <v>2</v>
      </c>
      <c r="N24" s="206"/>
      <c r="O24" s="201">
        <f>+'[9]PLAN DE ACCION'!L17</f>
        <v>2</v>
      </c>
      <c r="P24" s="206"/>
      <c r="Q24" s="201" t="s">
        <v>16</v>
      </c>
      <c r="R24" s="206"/>
      <c r="S24" s="206"/>
      <c r="T24" s="296"/>
      <c r="U24" s="296"/>
      <c r="V24" s="296"/>
      <c r="W24" s="296"/>
      <c r="X24" s="296"/>
      <c r="Y24" s="296"/>
      <c r="Z24" s="299"/>
      <c r="AA24" s="299"/>
      <c r="AB24" s="205" t="s">
        <v>27</v>
      </c>
      <c r="AC24" s="208" t="s">
        <v>445</v>
      </c>
    </row>
    <row r="25" spans="2:29" ht="405.75" x14ac:dyDescent="0.2">
      <c r="B25" s="201">
        <v>17</v>
      </c>
      <c r="C25" s="205" t="s">
        <v>32</v>
      </c>
      <c r="D25" s="209" t="s">
        <v>198</v>
      </c>
      <c r="E25" s="209" t="s">
        <v>199</v>
      </c>
      <c r="F25" s="209" t="s">
        <v>200</v>
      </c>
      <c r="G25" s="201" t="s">
        <v>103</v>
      </c>
      <c r="H25" s="205" t="s">
        <v>201</v>
      </c>
      <c r="I25" s="201">
        <f>++'[9]PLAN DE ACCION'!I21</f>
        <v>0</v>
      </c>
      <c r="J25" s="206"/>
      <c r="K25" s="201">
        <f>+'[9]PLAN DE ACCION'!J21</f>
        <v>1</v>
      </c>
      <c r="L25" s="206"/>
      <c r="M25" s="201">
        <f>+'[9]PLAN DE ACCION'!K21</f>
        <v>1</v>
      </c>
      <c r="N25" s="206"/>
      <c r="O25" s="201">
        <f>+'[9]PLAN DE ACCION'!L21</f>
        <v>1</v>
      </c>
      <c r="P25" s="206"/>
      <c r="Q25" s="206"/>
      <c r="R25" s="201" t="s">
        <v>16</v>
      </c>
      <c r="S25" s="201"/>
      <c r="T25" s="296"/>
      <c r="U25" s="296"/>
      <c r="V25" s="296"/>
      <c r="W25" s="296"/>
      <c r="X25" s="296"/>
      <c r="Y25" s="296"/>
      <c r="Z25" s="299"/>
      <c r="AA25" s="299"/>
      <c r="AB25" s="209" t="s">
        <v>197</v>
      </c>
      <c r="AC25" s="210" t="s">
        <v>454</v>
      </c>
    </row>
    <row r="26" spans="2:29" ht="105" x14ac:dyDescent="0.2">
      <c r="B26" s="201">
        <v>18</v>
      </c>
      <c r="C26" s="205" t="s">
        <v>32</v>
      </c>
      <c r="D26" s="205" t="s">
        <v>206</v>
      </c>
      <c r="E26" s="205" t="s">
        <v>207</v>
      </c>
      <c r="F26" s="205" t="s">
        <v>208</v>
      </c>
      <c r="G26" s="201" t="s">
        <v>15</v>
      </c>
      <c r="H26" s="211" t="s">
        <v>209</v>
      </c>
      <c r="I26" s="201">
        <f>++'[9]PLAN DE ACCION'!I23</f>
        <v>0</v>
      </c>
      <c r="J26" s="206"/>
      <c r="K26" s="201">
        <f>+'[9]PLAN DE ACCION'!J23</f>
        <v>1</v>
      </c>
      <c r="L26" s="206"/>
      <c r="M26" s="201">
        <f>+'[9]PLAN DE ACCION'!K23</f>
        <v>1</v>
      </c>
      <c r="N26" s="206"/>
      <c r="O26" s="201">
        <f>+'[9]PLAN DE ACCION'!L23</f>
        <v>1</v>
      </c>
      <c r="P26" s="206"/>
      <c r="Q26" s="201"/>
      <c r="R26" s="201" t="s">
        <v>16</v>
      </c>
      <c r="S26" s="206"/>
      <c r="T26" s="296"/>
      <c r="U26" s="296"/>
      <c r="V26" s="296"/>
      <c r="W26" s="296"/>
      <c r="X26" s="296"/>
      <c r="Y26" s="296"/>
      <c r="Z26" s="299"/>
      <c r="AA26" s="299"/>
      <c r="AB26" s="209" t="s">
        <v>197</v>
      </c>
      <c r="AC26" s="210" t="s">
        <v>455</v>
      </c>
    </row>
    <row r="27" spans="2:29" ht="318" customHeight="1" x14ac:dyDescent="0.2">
      <c r="B27" s="201">
        <v>19</v>
      </c>
      <c r="C27" s="205" t="s">
        <v>32</v>
      </c>
      <c r="D27" s="205" t="s">
        <v>210</v>
      </c>
      <c r="E27" s="205" t="s">
        <v>211</v>
      </c>
      <c r="F27" s="205" t="s">
        <v>212</v>
      </c>
      <c r="G27" s="201" t="s">
        <v>15</v>
      </c>
      <c r="H27" s="205" t="s">
        <v>213</v>
      </c>
      <c r="I27" s="201">
        <f>++'[9]PLAN DE ACCION'!I24</f>
        <v>17</v>
      </c>
      <c r="J27" s="206"/>
      <c r="K27" s="201">
        <f>+'[9]PLAN DE ACCION'!J24</f>
        <v>17</v>
      </c>
      <c r="L27" s="206"/>
      <c r="M27" s="201">
        <f>+'[9]PLAN DE ACCION'!K24</f>
        <v>17</v>
      </c>
      <c r="N27" s="206"/>
      <c r="O27" s="201">
        <f>+'[9]PLAN DE ACCION'!L24</f>
        <v>17</v>
      </c>
      <c r="P27" s="206"/>
      <c r="Q27" s="206"/>
      <c r="R27" s="201"/>
      <c r="S27" s="201" t="s">
        <v>16</v>
      </c>
      <c r="T27" s="296"/>
      <c r="U27" s="296"/>
      <c r="V27" s="296"/>
      <c r="W27" s="296"/>
      <c r="X27" s="296"/>
      <c r="Y27" s="296"/>
      <c r="Z27" s="299"/>
      <c r="AA27" s="299"/>
      <c r="AB27" s="207" t="s">
        <v>179</v>
      </c>
      <c r="AC27" s="210" t="s">
        <v>442</v>
      </c>
    </row>
    <row r="28" spans="2:29" ht="210" x14ac:dyDescent="0.2">
      <c r="B28" s="201">
        <v>20</v>
      </c>
      <c r="C28" s="205" t="s">
        <v>32</v>
      </c>
      <c r="D28" s="205" t="s">
        <v>214</v>
      </c>
      <c r="E28" s="205" t="s">
        <v>215</v>
      </c>
      <c r="F28" s="205" t="s">
        <v>216</v>
      </c>
      <c r="G28" s="201" t="s">
        <v>15</v>
      </c>
      <c r="H28" s="205" t="s">
        <v>217</v>
      </c>
      <c r="I28" s="201">
        <f>++'[9]PLAN DE ACCION'!I25</f>
        <v>0</v>
      </c>
      <c r="J28" s="206"/>
      <c r="K28" s="201">
        <f>+'[9]PLAN DE ACCION'!J25</f>
        <v>17</v>
      </c>
      <c r="L28" s="206"/>
      <c r="M28" s="201">
        <f>+'[9]PLAN DE ACCION'!K25</f>
        <v>17</v>
      </c>
      <c r="N28" s="206"/>
      <c r="O28" s="201">
        <f>+'[9]PLAN DE ACCION'!L25</f>
        <v>17</v>
      </c>
      <c r="P28" s="206"/>
      <c r="Q28" s="206"/>
      <c r="R28" s="201"/>
      <c r="S28" s="201" t="s">
        <v>16</v>
      </c>
      <c r="T28" s="296"/>
      <c r="U28" s="296"/>
      <c r="V28" s="296"/>
      <c r="W28" s="296"/>
      <c r="X28" s="296"/>
      <c r="Y28" s="296"/>
      <c r="Z28" s="299"/>
      <c r="AA28" s="299"/>
      <c r="AB28" s="207" t="s">
        <v>179</v>
      </c>
      <c r="AC28" s="210" t="s">
        <v>458</v>
      </c>
    </row>
    <row r="29" spans="2:29" ht="255" x14ac:dyDescent="0.2">
      <c r="B29" s="201">
        <v>21</v>
      </c>
      <c r="C29" s="205" t="s">
        <v>37</v>
      </c>
      <c r="D29" s="209" t="s">
        <v>304</v>
      </c>
      <c r="E29" s="209" t="s">
        <v>305</v>
      </c>
      <c r="F29" s="209" t="s">
        <v>218</v>
      </c>
      <c r="G29" s="201" t="s">
        <v>103</v>
      </c>
      <c r="H29" s="205" t="s">
        <v>219</v>
      </c>
      <c r="I29" s="201">
        <f>++'[9]PLAN DE ACCION'!I26</f>
        <v>0</v>
      </c>
      <c r="J29" s="206"/>
      <c r="K29" s="201">
        <f>+'[9]PLAN DE ACCION'!J26</f>
        <v>1</v>
      </c>
      <c r="L29" s="206"/>
      <c r="M29" s="201">
        <f>+'[9]PLAN DE ACCION'!K26</f>
        <v>0</v>
      </c>
      <c r="N29" s="206"/>
      <c r="O29" s="201">
        <f>+'[9]PLAN DE ACCION'!L26</f>
        <v>0</v>
      </c>
      <c r="P29" s="206"/>
      <c r="Q29" s="206"/>
      <c r="R29" s="206"/>
      <c r="S29" s="201" t="s">
        <v>16</v>
      </c>
      <c r="T29" s="296"/>
      <c r="U29" s="296"/>
      <c r="V29" s="296"/>
      <c r="W29" s="296"/>
      <c r="X29" s="296"/>
      <c r="Y29" s="296"/>
      <c r="Z29" s="299"/>
      <c r="AA29" s="299"/>
      <c r="AB29" s="209" t="s">
        <v>193</v>
      </c>
      <c r="AC29" s="210" t="s">
        <v>456</v>
      </c>
    </row>
    <row r="30" spans="2:29" ht="135" x14ac:dyDescent="0.2">
      <c r="B30" s="201">
        <v>22</v>
      </c>
      <c r="C30" s="205" t="s">
        <v>109</v>
      </c>
      <c r="D30" s="209" t="s">
        <v>112</v>
      </c>
      <c r="E30" s="209" t="s">
        <v>113</v>
      </c>
      <c r="F30" s="209" t="s">
        <v>114</v>
      </c>
      <c r="G30" s="201" t="s">
        <v>15</v>
      </c>
      <c r="H30" s="205" t="s">
        <v>115</v>
      </c>
      <c r="I30" s="201">
        <f>++'[9]PLAN DE ACCION'!I30</f>
        <v>0</v>
      </c>
      <c r="J30" s="206"/>
      <c r="K30" s="201">
        <f>+'[9]PLAN DE ACCION'!J30</f>
        <v>1</v>
      </c>
      <c r="L30" s="206"/>
      <c r="M30" s="201">
        <f>+'[9]PLAN DE ACCION'!K30</f>
        <v>1</v>
      </c>
      <c r="N30" s="206"/>
      <c r="O30" s="201">
        <f>+'[9]PLAN DE ACCION'!L30</f>
        <v>1</v>
      </c>
      <c r="P30" s="206"/>
      <c r="Q30" s="206"/>
      <c r="R30" s="206"/>
      <c r="S30" s="201" t="s">
        <v>16</v>
      </c>
      <c r="T30" s="296"/>
      <c r="U30" s="296"/>
      <c r="V30" s="296"/>
      <c r="W30" s="296"/>
      <c r="X30" s="296"/>
      <c r="Y30" s="296"/>
      <c r="Z30" s="299"/>
      <c r="AA30" s="299"/>
      <c r="AB30" s="209" t="s">
        <v>94</v>
      </c>
      <c r="AC30" s="210" t="s">
        <v>444</v>
      </c>
    </row>
    <row r="31" spans="2:29" ht="180" x14ac:dyDescent="0.2">
      <c r="B31" s="201">
        <v>23</v>
      </c>
      <c r="C31" s="205" t="s">
        <v>109</v>
      </c>
      <c r="D31" s="209" t="s">
        <v>90</v>
      </c>
      <c r="E31" s="209" t="s">
        <v>91</v>
      </c>
      <c r="F31" s="209" t="s">
        <v>92</v>
      </c>
      <c r="G31" s="201" t="s">
        <v>15</v>
      </c>
      <c r="H31" s="209" t="s">
        <v>116</v>
      </c>
      <c r="I31" s="201">
        <f>++'[9]PLAN DE ACCION'!I31</f>
        <v>0</v>
      </c>
      <c r="J31" s="206"/>
      <c r="K31" s="201">
        <f>+'[9]PLAN DE ACCION'!J31</f>
        <v>1</v>
      </c>
      <c r="L31" s="206"/>
      <c r="M31" s="201">
        <f>+'[9]PLAN DE ACCION'!K31</f>
        <v>1</v>
      </c>
      <c r="N31" s="206"/>
      <c r="O31" s="201">
        <f>+'[9]PLAN DE ACCION'!L31</f>
        <v>1</v>
      </c>
      <c r="P31" s="206"/>
      <c r="Q31" s="206"/>
      <c r="R31" s="206"/>
      <c r="S31" s="201" t="s">
        <v>16</v>
      </c>
      <c r="T31" s="297"/>
      <c r="U31" s="297"/>
      <c r="V31" s="297"/>
      <c r="W31" s="297"/>
      <c r="X31" s="297"/>
      <c r="Y31" s="297"/>
      <c r="Z31" s="300"/>
      <c r="AA31" s="300"/>
      <c r="AB31" s="209" t="s">
        <v>94</v>
      </c>
      <c r="AC31" s="210" t="s">
        <v>443</v>
      </c>
    </row>
  </sheetData>
  <mergeCells count="31">
    <mergeCell ref="B6:B8"/>
    <mergeCell ref="C6:C8"/>
    <mergeCell ref="D6:D8"/>
    <mergeCell ref="E6:E8"/>
    <mergeCell ref="F6:F8"/>
    <mergeCell ref="G6:G8"/>
    <mergeCell ref="H6:H8"/>
    <mergeCell ref="E1:E4"/>
    <mergeCell ref="F1:S1"/>
    <mergeCell ref="F2:S4"/>
    <mergeCell ref="T7:U7"/>
    <mergeCell ref="V7:W7"/>
    <mergeCell ref="X7:Y7"/>
    <mergeCell ref="Z7:AA7"/>
    <mergeCell ref="I6:O6"/>
    <mergeCell ref="Q6:AA6"/>
    <mergeCell ref="I7:J7"/>
    <mergeCell ref="K7:L7"/>
    <mergeCell ref="M7:N7"/>
    <mergeCell ref="O7:P7"/>
    <mergeCell ref="Q7:S7"/>
    <mergeCell ref="AA9:AA31"/>
    <mergeCell ref="Y9:Y31"/>
    <mergeCell ref="AB6:AB8"/>
    <mergeCell ref="X9:X31"/>
    <mergeCell ref="AC6:AC8"/>
    <mergeCell ref="W9:W31"/>
    <mergeCell ref="V9:V31"/>
    <mergeCell ref="T9:T31"/>
    <mergeCell ref="U9:U31"/>
    <mergeCell ref="Z9:Z31"/>
  </mergeCells>
  <pageMargins left="0.7" right="0.7" top="0.75" bottom="0.75" header="0.3" footer="0.3"/>
  <pageSetup paperSize="9" orientation="portrait" r:id="rId1"/>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13"/>
  <sheetViews>
    <sheetView topLeftCell="R1" zoomScale="80" zoomScaleNormal="80" workbookViewId="0">
      <selection activeCell="AA11" sqref="AA11"/>
    </sheetView>
  </sheetViews>
  <sheetFormatPr baseColWidth="10" defaultColWidth="10.7109375" defaultRowHeight="15" x14ac:dyDescent="0.25"/>
  <cols>
    <col min="1" max="1" width="1.85546875" customWidth="1"/>
    <col min="2" max="2" width="5.85546875" customWidth="1"/>
    <col min="3" max="3" width="28.7109375" customWidth="1"/>
    <col min="4" max="4" width="24.28515625" customWidth="1"/>
    <col min="5" max="5" width="27" customWidth="1"/>
    <col min="6" max="6" width="14.5703125" customWidth="1"/>
    <col min="7" max="8" width="16.140625" customWidth="1"/>
    <col min="9" max="9" width="8.7109375" customWidth="1"/>
    <col min="10" max="10" width="9.85546875" customWidth="1"/>
    <col min="11" max="11" width="8.28515625" customWidth="1"/>
    <col min="12" max="12" width="10.140625" customWidth="1"/>
    <col min="13" max="13" width="8.140625" customWidth="1"/>
    <col min="14" max="14" width="9.42578125" customWidth="1"/>
    <col min="15" max="15" width="7.42578125" customWidth="1"/>
    <col min="16" max="16" width="9.7109375" customWidth="1"/>
    <col min="17" max="17" width="22.140625" bestFit="1" customWidth="1"/>
    <col min="18" max="18" width="19.28515625" bestFit="1" customWidth="1"/>
    <col min="19" max="19" width="12.140625" bestFit="1" customWidth="1"/>
    <col min="20" max="21" width="14" customWidth="1"/>
    <col min="22" max="22" width="15" bestFit="1" customWidth="1"/>
    <col min="23" max="23" width="14" customWidth="1"/>
    <col min="24" max="24" width="15" bestFit="1" customWidth="1"/>
    <col min="25" max="25" width="21.140625" customWidth="1"/>
    <col min="26" max="26" width="19.85546875" customWidth="1"/>
    <col min="27" max="27" width="21.140625" customWidth="1"/>
    <col min="28" max="28" width="26" bestFit="1" customWidth="1"/>
    <col min="29" max="29" width="28.42578125" customWidth="1"/>
  </cols>
  <sheetData>
    <row r="1" spans="2:29" ht="19.899999999999999" customHeight="1" x14ac:dyDescent="0.25">
      <c r="E1" s="222"/>
      <c r="F1" s="223" t="s">
        <v>299</v>
      </c>
      <c r="G1" s="223"/>
      <c r="H1" s="223"/>
      <c r="I1" s="223"/>
      <c r="J1" s="223"/>
      <c r="K1" s="223"/>
      <c r="L1" s="223"/>
      <c r="M1" s="223"/>
      <c r="N1" s="223"/>
      <c r="O1" s="223"/>
      <c r="P1" s="223"/>
      <c r="Q1" s="223"/>
      <c r="R1" s="223"/>
      <c r="S1" s="223"/>
      <c r="T1" s="34" t="s">
        <v>294</v>
      </c>
      <c r="U1" s="34" t="s">
        <v>301</v>
      </c>
    </row>
    <row r="2" spans="2:29" ht="19.899999999999999" customHeight="1" x14ac:dyDescent="0.25">
      <c r="E2" s="222"/>
      <c r="F2" s="224" t="s">
        <v>300</v>
      </c>
      <c r="G2" s="224"/>
      <c r="H2" s="224"/>
      <c r="I2" s="224"/>
      <c r="J2" s="224"/>
      <c r="K2" s="224"/>
      <c r="L2" s="224"/>
      <c r="M2" s="224"/>
      <c r="N2" s="224"/>
      <c r="O2" s="224"/>
      <c r="P2" s="224"/>
      <c r="Q2" s="224"/>
      <c r="R2" s="224"/>
      <c r="S2" s="224"/>
      <c r="T2" s="35" t="s">
        <v>295</v>
      </c>
      <c r="U2" s="36">
        <v>1</v>
      </c>
    </row>
    <row r="3" spans="2:29" ht="19.899999999999999" customHeight="1" x14ac:dyDescent="0.25">
      <c r="E3" s="222"/>
      <c r="F3" s="224"/>
      <c r="G3" s="224"/>
      <c r="H3" s="224"/>
      <c r="I3" s="224"/>
      <c r="J3" s="224"/>
      <c r="K3" s="224"/>
      <c r="L3" s="224"/>
      <c r="M3" s="224"/>
      <c r="N3" s="224"/>
      <c r="O3" s="224"/>
      <c r="P3" s="224"/>
      <c r="Q3" s="224"/>
      <c r="R3" s="224"/>
      <c r="S3" s="224"/>
      <c r="T3" s="35" t="s">
        <v>296</v>
      </c>
      <c r="U3" s="37">
        <v>44651</v>
      </c>
    </row>
    <row r="4" spans="2:29" ht="19.899999999999999" customHeight="1" x14ac:dyDescent="0.25">
      <c r="E4" s="222"/>
      <c r="F4" s="224"/>
      <c r="G4" s="224"/>
      <c r="H4" s="224"/>
      <c r="I4" s="224"/>
      <c r="J4" s="224"/>
      <c r="K4" s="224"/>
      <c r="L4" s="224"/>
      <c r="M4" s="224"/>
      <c r="N4" s="224"/>
      <c r="O4" s="224"/>
      <c r="P4" s="224"/>
      <c r="Q4" s="224"/>
      <c r="R4" s="224"/>
      <c r="S4" s="224"/>
      <c r="T4" s="35" t="s">
        <v>297</v>
      </c>
      <c r="U4" s="38" t="s">
        <v>298</v>
      </c>
    </row>
    <row r="6" spans="2:29" x14ac:dyDescent="0.25">
      <c r="B6" s="213" t="s">
        <v>0</v>
      </c>
      <c r="C6" s="213" t="s">
        <v>1</v>
      </c>
      <c r="D6" s="213" t="s">
        <v>2</v>
      </c>
      <c r="E6" s="213" t="s">
        <v>3</v>
      </c>
      <c r="F6" s="213" t="s">
        <v>4</v>
      </c>
      <c r="G6" s="213" t="s">
        <v>5</v>
      </c>
      <c r="H6" s="213" t="s">
        <v>6</v>
      </c>
      <c r="I6" s="220" t="s">
        <v>7</v>
      </c>
      <c r="J6" s="220"/>
      <c r="K6" s="243"/>
      <c r="L6" s="243"/>
      <c r="M6" s="243"/>
      <c r="N6" s="243"/>
      <c r="O6" s="243"/>
      <c r="P6" s="119"/>
      <c r="Q6" s="218" t="s">
        <v>8</v>
      </c>
      <c r="R6" s="219"/>
      <c r="S6" s="219"/>
      <c r="T6" s="219"/>
      <c r="U6" s="219"/>
      <c r="V6" s="219"/>
      <c r="W6" s="219"/>
      <c r="X6" s="219"/>
      <c r="Y6" s="219"/>
      <c r="Z6" s="219"/>
      <c r="AA6" s="220"/>
      <c r="AB6" s="213" t="s">
        <v>9</v>
      </c>
      <c r="AC6" s="213" t="s">
        <v>10</v>
      </c>
    </row>
    <row r="7" spans="2:29" x14ac:dyDescent="0.25">
      <c r="B7" s="213"/>
      <c r="C7" s="213"/>
      <c r="D7" s="213"/>
      <c r="E7" s="213"/>
      <c r="F7" s="213"/>
      <c r="G7" s="213"/>
      <c r="H7" s="213"/>
      <c r="I7" s="214">
        <v>2020</v>
      </c>
      <c r="J7" s="215"/>
      <c r="K7" s="214">
        <v>2021</v>
      </c>
      <c r="L7" s="215"/>
      <c r="M7" s="216">
        <v>2022</v>
      </c>
      <c r="N7" s="217"/>
      <c r="O7" s="213">
        <v>2023</v>
      </c>
      <c r="P7" s="213"/>
      <c r="Q7" s="216" t="s">
        <v>42</v>
      </c>
      <c r="R7" s="221"/>
      <c r="S7" s="217"/>
      <c r="T7" s="213">
        <v>2020</v>
      </c>
      <c r="U7" s="213"/>
      <c r="V7" s="213">
        <v>2021</v>
      </c>
      <c r="W7" s="213"/>
      <c r="X7" s="213">
        <v>2022</v>
      </c>
      <c r="Y7" s="213"/>
      <c r="Z7" s="213">
        <v>2023</v>
      </c>
      <c r="AA7" s="213"/>
      <c r="AB7" s="213"/>
      <c r="AC7" s="213"/>
    </row>
    <row r="8" spans="2:29" x14ac:dyDescent="0.25">
      <c r="B8" s="213"/>
      <c r="C8" s="213"/>
      <c r="D8" s="213"/>
      <c r="E8" s="213"/>
      <c r="F8" s="213"/>
      <c r="G8" s="213"/>
      <c r="H8" s="213"/>
      <c r="I8" s="118" t="s">
        <v>43</v>
      </c>
      <c r="J8" s="118" t="s">
        <v>44</v>
      </c>
      <c r="K8" s="118" t="s">
        <v>43</v>
      </c>
      <c r="L8" s="118" t="s">
        <v>44</v>
      </c>
      <c r="M8" s="118" t="s">
        <v>43</v>
      </c>
      <c r="N8" s="118" t="s">
        <v>44</v>
      </c>
      <c r="O8" s="118" t="s">
        <v>43</v>
      </c>
      <c r="P8" s="118" t="s">
        <v>44</v>
      </c>
      <c r="Q8" s="13" t="s">
        <v>11</v>
      </c>
      <c r="R8" s="16" t="s">
        <v>12</v>
      </c>
      <c r="S8" s="16" t="s">
        <v>13</v>
      </c>
      <c r="T8" s="118" t="s">
        <v>43</v>
      </c>
      <c r="U8" s="118" t="s">
        <v>44</v>
      </c>
      <c r="V8" s="118" t="s">
        <v>43</v>
      </c>
      <c r="W8" s="118" t="s">
        <v>44</v>
      </c>
      <c r="X8" s="118" t="s">
        <v>43</v>
      </c>
      <c r="Y8" s="118" t="s">
        <v>44</v>
      </c>
      <c r="Z8" s="118" t="s">
        <v>43</v>
      </c>
      <c r="AA8" s="118" t="s">
        <v>44</v>
      </c>
      <c r="AB8" s="213"/>
      <c r="AC8" s="213"/>
    </row>
    <row r="9" spans="2:29" ht="90" x14ac:dyDescent="0.25">
      <c r="B9" s="7">
        <v>1</v>
      </c>
      <c r="C9" s="5" t="s">
        <v>14</v>
      </c>
      <c r="D9" s="5" t="s">
        <v>163</v>
      </c>
      <c r="E9" s="5" t="s">
        <v>164</v>
      </c>
      <c r="F9" s="5" t="s">
        <v>165</v>
      </c>
      <c r="G9" s="7" t="s">
        <v>15</v>
      </c>
      <c r="H9" s="171" t="s">
        <v>166</v>
      </c>
      <c r="I9" s="15">
        <v>1</v>
      </c>
      <c r="J9" s="15"/>
      <c r="K9" s="15">
        <v>1</v>
      </c>
      <c r="L9" s="15"/>
      <c r="M9" s="15">
        <v>1</v>
      </c>
      <c r="N9" s="15">
        <v>1</v>
      </c>
      <c r="O9" s="15">
        <v>1</v>
      </c>
      <c r="P9" s="15"/>
      <c r="Q9" s="7"/>
      <c r="R9" s="7" t="s">
        <v>16</v>
      </c>
      <c r="S9" s="7"/>
      <c r="T9" s="17">
        <f>+'[10]PLAN DE ACCION'!P8</f>
        <v>0</v>
      </c>
      <c r="U9" s="14"/>
      <c r="V9" s="17">
        <f>+'[10]PLAN DE ACCION'!Q8</f>
        <v>0</v>
      </c>
      <c r="W9" s="14"/>
      <c r="X9" s="17">
        <f>+'[10]PLAN DE ACCION'!R8</f>
        <v>0</v>
      </c>
      <c r="Y9" s="14"/>
      <c r="Z9" s="17">
        <f>+'[10]PLAN DE ACCION'!S8</f>
        <v>0</v>
      </c>
      <c r="AA9" s="14"/>
      <c r="AB9" s="23" t="s">
        <v>167</v>
      </c>
      <c r="AC9" s="172" t="s">
        <v>428</v>
      </c>
    </row>
    <row r="10" spans="2:29" ht="409.5" x14ac:dyDescent="0.25">
      <c r="B10" s="1">
        <v>2</v>
      </c>
      <c r="C10" s="4" t="s">
        <v>14</v>
      </c>
      <c r="D10" s="6" t="s">
        <v>168</v>
      </c>
      <c r="E10" s="88" t="s">
        <v>429</v>
      </c>
      <c r="F10" s="4" t="s">
        <v>430</v>
      </c>
      <c r="G10" s="1" t="s">
        <v>15</v>
      </c>
      <c r="H10" s="5" t="s">
        <v>431</v>
      </c>
      <c r="I10" s="27">
        <v>1</v>
      </c>
      <c r="J10" s="14"/>
      <c r="K10" s="173">
        <v>1</v>
      </c>
      <c r="L10" s="14"/>
      <c r="M10" s="27">
        <v>1</v>
      </c>
      <c r="N10" s="27">
        <v>1</v>
      </c>
      <c r="O10" s="27">
        <v>1</v>
      </c>
      <c r="P10" s="14"/>
      <c r="Q10" s="3"/>
      <c r="R10" s="3"/>
      <c r="S10" s="1" t="s">
        <v>16</v>
      </c>
      <c r="T10" s="17">
        <f>+'[10]PLAN DE ACCION'!P9</f>
        <v>0</v>
      </c>
      <c r="U10" s="14"/>
      <c r="V10" s="17">
        <f>+'[10]PLAN DE ACCION'!Q9</f>
        <v>671000000</v>
      </c>
      <c r="W10" s="14"/>
      <c r="X10" s="17">
        <f>+'[10]PLAN DE ACCION'!R9</f>
        <v>704000000</v>
      </c>
      <c r="Y10" s="17">
        <v>1034857725</v>
      </c>
      <c r="Z10" s="17">
        <f>+'[10]PLAN DE ACCION'!S9</f>
        <v>739200000</v>
      </c>
      <c r="AA10" s="174">
        <v>669360000</v>
      </c>
      <c r="AB10" s="175" t="s">
        <v>167</v>
      </c>
      <c r="AC10" s="60" t="s">
        <v>432</v>
      </c>
    </row>
    <row r="11" spans="2:29" ht="156" x14ac:dyDescent="0.25">
      <c r="B11" s="1">
        <v>3</v>
      </c>
      <c r="C11" s="4" t="s">
        <v>14</v>
      </c>
      <c r="D11" s="6" t="s">
        <v>169</v>
      </c>
      <c r="E11" s="88" t="s">
        <v>170</v>
      </c>
      <c r="F11" s="4" t="s">
        <v>171</v>
      </c>
      <c r="G11" s="1" t="s">
        <v>15</v>
      </c>
      <c r="H11" s="5" t="s">
        <v>433</v>
      </c>
      <c r="I11" s="15">
        <v>0</v>
      </c>
      <c r="J11" s="176"/>
      <c r="K11" s="15">
        <v>3</v>
      </c>
      <c r="L11" s="176"/>
      <c r="M11" s="15">
        <v>3</v>
      </c>
      <c r="N11" s="176">
        <v>3</v>
      </c>
      <c r="O11" s="15">
        <v>3</v>
      </c>
      <c r="P11" s="14"/>
      <c r="Q11" s="3"/>
      <c r="R11" s="3"/>
      <c r="S11" s="1" t="s">
        <v>16</v>
      </c>
      <c r="T11" s="17">
        <f>+'[10]PLAN DE ACCION'!P10</f>
        <v>0</v>
      </c>
      <c r="U11" s="14"/>
      <c r="V11" s="17">
        <f>+'[10]PLAN DE ACCION'!Q10</f>
        <v>135000000</v>
      </c>
      <c r="W11" s="14"/>
      <c r="X11" s="17">
        <f>+'[10]PLAN DE ACCION'!R10</f>
        <v>141750000</v>
      </c>
      <c r="Y11" s="17">
        <v>233520000</v>
      </c>
      <c r="Z11" s="177">
        <v>1499306665</v>
      </c>
      <c r="AA11" s="178">
        <v>490292665</v>
      </c>
      <c r="AB11" s="20" t="s">
        <v>167</v>
      </c>
      <c r="AC11" s="52" t="s">
        <v>434</v>
      </c>
    </row>
    <row r="12" spans="2:29" ht="225" x14ac:dyDescent="0.25">
      <c r="B12" s="1">
        <v>4</v>
      </c>
      <c r="C12" s="4" t="s">
        <v>14</v>
      </c>
      <c r="D12" s="6" t="s">
        <v>169</v>
      </c>
      <c r="E12" s="6" t="s">
        <v>172</v>
      </c>
      <c r="F12" s="4" t="s">
        <v>173</v>
      </c>
      <c r="G12" s="15" t="s">
        <v>103</v>
      </c>
      <c r="H12" s="5" t="s">
        <v>174</v>
      </c>
      <c r="I12" s="27">
        <v>0.2</v>
      </c>
      <c r="J12" s="14"/>
      <c r="K12" s="27">
        <v>0.3</v>
      </c>
      <c r="L12" s="14"/>
      <c r="M12" s="27">
        <v>0.3</v>
      </c>
      <c r="N12" s="179">
        <v>0.55000000000000004</v>
      </c>
      <c r="O12" s="173">
        <v>0.43</v>
      </c>
      <c r="P12" s="14"/>
      <c r="Q12" s="14"/>
      <c r="R12" s="14"/>
      <c r="S12" s="15" t="s">
        <v>16</v>
      </c>
      <c r="T12" s="17">
        <f>+'[10]PLAN DE ACCION'!P11</f>
        <v>0</v>
      </c>
      <c r="U12" s="14"/>
      <c r="V12" s="17">
        <f>+'[10]PLAN DE ACCION'!Q11</f>
        <v>50000000</v>
      </c>
      <c r="W12" s="14"/>
      <c r="X12" s="17">
        <f>+'[10]PLAN DE ACCION'!R11</f>
        <v>52500000</v>
      </c>
      <c r="Y12" s="33">
        <v>753820170</v>
      </c>
      <c r="Z12" s="17">
        <f>+'[10]PLAN DE ACCION'!S11</f>
        <v>55125000</v>
      </c>
      <c r="AA12" s="180"/>
      <c r="AB12" s="20" t="s">
        <v>167</v>
      </c>
      <c r="AC12" s="62" t="s">
        <v>435</v>
      </c>
    </row>
    <row r="13" spans="2:29" ht="84" x14ac:dyDescent="0.25">
      <c r="B13" s="1">
        <v>5</v>
      </c>
      <c r="C13" s="120" t="s">
        <v>109</v>
      </c>
      <c r="D13" s="120" t="s">
        <v>127</v>
      </c>
      <c r="E13" s="120" t="s">
        <v>128</v>
      </c>
      <c r="F13" s="120" t="s">
        <v>129</v>
      </c>
      <c r="G13" s="1" t="s">
        <v>15</v>
      </c>
      <c r="H13" s="120" t="s">
        <v>436</v>
      </c>
      <c r="I13" s="15">
        <v>0</v>
      </c>
      <c r="J13" s="14"/>
      <c r="K13" s="15">
        <v>1</v>
      </c>
      <c r="L13" s="14"/>
      <c r="M13" s="15">
        <v>1</v>
      </c>
      <c r="N13" s="14"/>
      <c r="O13" s="15"/>
      <c r="P13" s="14"/>
      <c r="Q13" s="1"/>
      <c r="R13" s="1" t="s">
        <v>16</v>
      </c>
      <c r="S13" s="1"/>
      <c r="T13" s="17">
        <f>+'[10]PLAN DE ACCION'!P12</f>
        <v>0</v>
      </c>
      <c r="U13" s="14"/>
      <c r="V13" s="17">
        <f>+'[10]PLAN DE ACCION'!Q12</f>
        <v>0</v>
      </c>
      <c r="W13" s="14"/>
      <c r="X13" s="17">
        <f>+'[10]PLAN DE ACCION'!R12</f>
        <v>0</v>
      </c>
      <c r="Y13" s="14"/>
      <c r="Z13" s="17">
        <f>+'[10]PLAN DE ACCION'!S12</f>
        <v>0</v>
      </c>
      <c r="AA13" s="14"/>
      <c r="AB13" s="24" t="s">
        <v>130</v>
      </c>
      <c r="AC13" s="14" t="s">
        <v>76</v>
      </c>
    </row>
  </sheetData>
  <mergeCells count="23">
    <mergeCell ref="B6:B8"/>
    <mergeCell ref="C6:C8"/>
    <mergeCell ref="D6:D8"/>
    <mergeCell ref="E6:E8"/>
    <mergeCell ref="F6:F8"/>
    <mergeCell ref="G6:G8"/>
    <mergeCell ref="H6:H8"/>
    <mergeCell ref="E1:E4"/>
    <mergeCell ref="F1:S1"/>
    <mergeCell ref="F2:S4"/>
    <mergeCell ref="AB6:AB8"/>
    <mergeCell ref="AC6:AC8"/>
    <mergeCell ref="I7:J7"/>
    <mergeCell ref="K7:L7"/>
    <mergeCell ref="M7:N7"/>
    <mergeCell ref="O7:P7"/>
    <mergeCell ref="Q7:S7"/>
    <mergeCell ref="T7:U7"/>
    <mergeCell ref="V7:W7"/>
    <mergeCell ref="X7:Y7"/>
    <mergeCell ref="Z7:AA7"/>
    <mergeCell ref="I6:O6"/>
    <mergeCell ref="Q6:AA6"/>
  </mergeCells>
  <pageMargins left="0.7" right="0.7" top="0.75" bottom="0.75" header="0.3" footer="0.3"/>
  <pageSetup paperSize="9" orientation="portrait" horizontalDpi="0" verticalDpi="0"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C11"/>
  <sheetViews>
    <sheetView topLeftCell="Q7" zoomScale="80" zoomScaleNormal="80" workbookViewId="0">
      <selection activeCell="AC9" sqref="AC9"/>
    </sheetView>
  </sheetViews>
  <sheetFormatPr baseColWidth="10" defaultColWidth="10.7109375" defaultRowHeight="15" x14ac:dyDescent="0.25"/>
  <cols>
    <col min="1" max="1" width="1.85546875" customWidth="1"/>
    <col min="2" max="2" width="5.85546875" customWidth="1"/>
    <col min="3" max="3" width="28.7109375" customWidth="1"/>
    <col min="4" max="4" width="44.140625" customWidth="1"/>
    <col min="5" max="5" width="46" customWidth="1"/>
    <col min="6" max="6" width="17" customWidth="1"/>
    <col min="7" max="8" width="16.140625" customWidth="1"/>
    <col min="9" max="9" width="8.7109375" customWidth="1"/>
    <col min="10" max="10" width="9.85546875" customWidth="1"/>
    <col min="11" max="11" width="8.28515625" customWidth="1"/>
    <col min="12" max="12" width="10.140625" customWidth="1"/>
    <col min="13" max="13" width="8.140625" customWidth="1"/>
    <col min="14" max="14" width="9.42578125" customWidth="1"/>
    <col min="15" max="15" width="7.42578125" customWidth="1"/>
    <col min="16" max="16" width="9.7109375" customWidth="1"/>
    <col min="17" max="17" width="22.140625" bestFit="1" customWidth="1"/>
    <col min="18" max="18" width="18.7109375" customWidth="1"/>
    <col min="19" max="19" width="12.140625" bestFit="1" customWidth="1"/>
    <col min="20" max="27" width="14" customWidth="1"/>
    <col min="28" max="28" width="27.85546875" customWidth="1"/>
    <col min="29" max="29" width="39.140625" customWidth="1"/>
  </cols>
  <sheetData>
    <row r="1" spans="2:29" ht="19.899999999999999" customHeight="1" x14ac:dyDescent="0.25">
      <c r="E1" s="222"/>
      <c r="F1" s="223" t="s">
        <v>299</v>
      </c>
      <c r="G1" s="223"/>
      <c r="H1" s="223"/>
      <c r="I1" s="223"/>
      <c r="J1" s="223"/>
      <c r="K1" s="223"/>
      <c r="L1" s="223"/>
      <c r="M1" s="223"/>
      <c r="N1" s="223"/>
      <c r="O1" s="223"/>
      <c r="P1" s="223"/>
      <c r="Q1" s="223"/>
      <c r="R1" s="223"/>
      <c r="S1" s="223"/>
      <c r="T1" s="34" t="s">
        <v>294</v>
      </c>
      <c r="U1" s="34" t="s">
        <v>301</v>
      </c>
    </row>
    <row r="2" spans="2:29" ht="19.899999999999999" customHeight="1" x14ac:dyDescent="0.25">
      <c r="E2" s="222"/>
      <c r="F2" s="224" t="s">
        <v>300</v>
      </c>
      <c r="G2" s="224"/>
      <c r="H2" s="224"/>
      <c r="I2" s="224"/>
      <c r="J2" s="224"/>
      <c r="K2" s="224"/>
      <c r="L2" s="224"/>
      <c r="M2" s="224"/>
      <c r="N2" s="224"/>
      <c r="O2" s="224"/>
      <c r="P2" s="224"/>
      <c r="Q2" s="224"/>
      <c r="R2" s="224"/>
      <c r="S2" s="224"/>
      <c r="T2" s="35" t="s">
        <v>295</v>
      </c>
      <c r="U2" s="36">
        <v>1</v>
      </c>
    </row>
    <row r="3" spans="2:29" ht="19.899999999999999" customHeight="1" x14ac:dyDescent="0.25">
      <c r="E3" s="222"/>
      <c r="F3" s="224"/>
      <c r="G3" s="224"/>
      <c r="H3" s="224"/>
      <c r="I3" s="224"/>
      <c r="J3" s="224"/>
      <c r="K3" s="224"/>
      <c r="L3" s="224"/>
      <c r="M3" s="224"/>
      <c r="N3" s="224"/>
      <c r="O3" s="224"/>
      <c r="P3" s="224"/>
      <c r="Q3" s="224"/>
      <c r="R3" s="224"/>
      <c r="S3" s="224"/>
      <c r="T3" s="35" t="s">
        <v>296</v>
      </c>
      <c r="U3" s="37">
        <v>44651</v>
      </c>
    </row>
    <row r="4" spans="2:29" ht="19.899999999999999" customHeight="1" x14ac:dyDescent="0.25">
      <c r="E4" s="222"/>
      <c r="F4" s="224"/>
      <c r="G4" s="224"/>
      <c r="H4" s="224"/>
      <c r="I4" s="224"/>
      <c r="J4" s="224"/>
      <c r="K4" s="224"/>
      <c r="L4" s="224"/>
      <c r="M4" s="224"/>
      <c r="N4" s="224"/>
      <c r="O4" s="224"/>
      <c r="P4" s="224"/>
      <c r="Q4" s="224"/>
      <c r="R4" s="224"/>
      <c r="S4" s="224"/>
      <c r="T4" s="35" t="s">
        <v>297</v>
      </c>
      <c r="U4" s="38" t="s">
        <v>298</v>
      </c>
    </row>
    <row r="6" spans="2:29" x14ac:dyDescent="0.25">
      <c r="B6" s="213" t="s">
        <v>0</v>
      </c>
      <c r="C6" s="213" t="s">
        <v>1</v>
      </c>
      <c r="D6" s="213" t="s">
        <v>2</v>
      </c>
      <c r="E6" s="213" t="s">
        <v>3</v>
      </c>
      <c r="F6" s="213" t="s">
        <v>4</v>
      </c>
      <c r="G6" s="213" t="s">
        <v>5</v>
      </c>
      <c r="H6" s="213" t="s">
        <v>6</v>
      </c>
      <c r="I6" s="220" t="s">
        <v>7</v>
      </c>
      <c r="J6" s="220"/>
      <c r="K6" s="243"/>
      <c r="L6" s="243"/>
      <c r="M6" s="243"/>
      <c r="N6" s="243"/>
      <c r="O6" s="243"/>
      <c r="P6" s="18"/>
      <c r="Q6" s="218" t="s">
        <v>8</v>
      </c>
      <c r="R6" s="219"/>
      <c r="S6" s="219"/>
      <c r="T6" s="219"/>
      <c r="U6" s="219"/>
      <c r="V6" s="219"/>
      <c r="W6" s="219"/>
      <c r="X6" s="219"/>
      <c r="Y6" s="219"/>
      <c r="Z6" s="219"/>
      <c r="AA6" s="220"/>
      <c r="AB6" s="213" t="s">
        <v>9</v>
      </c>
      <c r="AC6" s="213" t="s">
        <v>10</v>
      </c>
    </row>
    <row r="7" spans="2:29" x14ac:dyDescent="0.25">
      <c r="B7" s="213"/>
      <c r="C7" s="213"/>
      <c r="D7" s="213"/>
      <c r="E7" s="213"/>
      <c r="F7" s="213"/>
      <c r="G7" s="213"/>
      <c r="H7" s="213"/>
      <c r="I7" s="214">
        <v>2020</v>
      </c>
      <c r="J7" s="215"/>
      <c r="K7" s="214">
        <v>2021</v>
      </c>
      <c r="L7" s="215"/>
      <c r="M7" s="216">
        <v>2022</v>
      </c>
      <c r="N7" s="217"/>
      <c r="O7" s="213">
        <v>2023</v>
      </c>
      <c r="P7" s="213"/>
      <c r="Q7" s="216" t="s">
        <v>42</v>
      </c>
      <c r="R7" s="221"/>
      <c r="S7" s="217"/>
      <c r="T7" s="213">
        <v>2020</v>
      </c>
      <c r="U7" s="213"/>
      <c r="V7" s="213">
        <v>2021</v>
      </c>
      <c r="W7" s="213"/>
      <c r="X7" s="213">
        <v>2022</v>
      </c>
      <c r="Y7" s="213"/>
      <c r="Z7" s="213">
        <v>2023</v>
      </c>
      <c r="AA7" s="213"/>
      <c r="AB7" s="213"/>
      <c r="AC7" s="213"/>
    </row>
    <row r="8" spans="2:29" x14ac:dyDescent="0.25">
      <c r="B8" s="213"/>
      <c r="C8" s="213"/>
      <c r="D8" s="213"/>
      <c r="E8" s="213"/>
      <c r="F8" s="213"/>
      <c r="G8" s="213"/>
      <c r="H8" s="213"/>
      <c r="I8" s="12" t="s">
        <v>43</v>
      </c>
      <c r="J8" s="12" t="s">
        <v>44</v>
      </c>
      <c r="K8" s="12" t="s">
        <v>43</v>
      </c>
      <c r="L8" s="12" t="s">
        <v>44</v>
      </c>
      <c r="M8" s="12" t="s">
        <v>43</v>
      </c>
      <c r="N8" s="12" t="s">
        <v>44</v>
      </c>
      <c r="O8" s="12" t="s">
        <v>43</v>
      </c>
      <c r="P8" s="12" t="s">
        <v>44</v>
      </c>
      <c r="Q8" s="13" t="s">
        <v>11</v>
      </c>
      <c r="R8" s="16" t="s">
        <v>12</v>
      </c>
      <c r="S8" s="16" t="s">
        <v>13</v>
      </c>
      <c r="T8" s="12" t="s">
        <v>43</v>
      </c>
      <c r="U8" s="12" t="s">
        <v>44</v>
      </c>
      <c r="V8" s="12" t="s">
        <v>43</v>
      </c>
      <c r="W8" s="12" t="s">
        <v>44</v>
      </c>
      <c r="X8" s="12" t="s">
        <v>43</v>
      </c>
      <c r="Y8" s="12" t="s">
        <v>44</v>
      </c>
      <c r="Z8" s="12" t="s">
        <v>43</v>
      </c>
      <c r="AA8" s="12" t="s">
        <v>44</v>
      </c>
      <c r="AB8" s="213"/>
      <c r="AC8" s="213"/>
    </row>
    <row r="9" spans="2:29" ht="255" x14ac:dyDescent="0.25">
      <c r="B9" s="1">
        <v>1</v>
      </c>
      <c r="C9" s="4" t="s">
        <v>14</v>
      </c>
      <c r="D9" s="4" t="s">
        <v>155</v>
      </c>
      <c r="E9" s="4" t="s">
        <v>156</v>
      </c>
      <c r="F9" s="4" t="s">
        <v>157</v>
      </c>
      <c r="G9" s="26" t="s">
        <v>15</v>
      </c>
      <c r="H9" s="4" t="s">
        <v>157</v>
      </c>
      <c r="I9" s="15">
        <f>+'[11]PLAN DE ACCION'!I8</f>
        <v>0</v>
      </c>
      <c r="J9" s="14"/>
      <c r="K9" s="15">
        <f>+'[11]PLAN DE ACCION'!J8</f>
        <v>1</v>
      </c>
      <c r="L9" s="14"/>
      <c r="M9" s="15">
        <f>+'[11]PLAN DE ACCION'!K8</f>
        <v>1</v>
      </c>
      <c r="N9" s="14"/>
      <c r="O9" s="15">
        <f>+'[11]PLAN DE ACCION'!L8</f>
        <v>1</v>
      </c>
      <c r="P9" s="14"/>
      <c r="Q9" s="3"/>
      <c r="R9" s="1" t="s">
        <v>16</v>
      </c>
      <c r="S9" s="3"/>
      <c r="T9" s="17">
        <f>+'[11]PLAN DE ACCION'!P8</f>
        <v>0</v>
      </c>
      <c r="U9" s="14"/>
      <c r="V9" s="17">
        <f>+'[11]PLAN DE ACCION'!Q8</f>
        <v>0</v>
      </c>
      <c r="W9" s="14"/>
      <c r="X9" s="17">
        <f>+'[11]PLAN DE ACCION'!R8</f>
        <v>0</v>
      </c>
      <c r="Y9" s="14"/>
      <c r="Z9" s="17">
        <f>+'[11]PLAN DE ACCION'!S8</f>
        <v>0</v>
      </c>
      <c r="AA9" s="14"/>
      <c r="AB9" s="9" t="s">
        <v>158</v>
      </c>
      <c r="AC9" s="62" t="s">
        <v>460</v>
      </c>
    </row>
    <row r="10" spans="2:29" ht="187.5" customHeight="1" x14ac:dyDescent="0.25">
      <c r="B10" s="1">
        <v>2</v>
      </c>
      <c r="C10" s="4" t="s">
        <v>14</v>
      </c>
      <c r="D10" s="4" t="s">
        <v>159</v>
      </c>
      <c r="E10" s="4" t="s">
        <v>160</v>
      </c>
      <c r="F10" s="4" t="s">
        <v>161</v>
      </c>
      <c r="G10" s="26" t="s">
        <v>15</v>
      </c>
      <c r="H10" s="4" t="s">
        <v>162</v>
      </c>
      <c r="I10" s="15">
        <f>+'[11]PLAN DE ACCION'!I9</f>
        <v>0</v>
      </c>
      <c r="J10" s="14"/>
      <c r="K10" s="15">
        <f>+'[11]PLAN DE ACCION'!J9</f>
        <v>1</v>
      </c>
      <c r="L10" s="14"/>
      <c r="M10" s="15">
        <f>+'[11]PLAN DE ACCION'!K9</f>
        <v>1</v>
      </c>
      <c r="N10" s="14"/>
      <c r="O10" s="15">
        <f>+'[11]PLAN DE ACCION'!L9</f>
        <v>1</v>
      </c>
      <c r="P10" s="14"/>
      <c r="Q10" s="3"/>
      <c r="R10" s="1" t="s">
        <v>16</v>
      </c>
      <c r="S10" s="3"/>
      <c r="T10" s="17">
        <f>+'[11]PLAN DE ACCION'!P9</f>
        <v>0</v>
      </c>
      <c r="U10" s="14"/>
      <c r="V10" s="17">
        <f>+'[11]PLAN DE ACCION'!Q9</f>
        <v>0</v>
      </c>
      <c r="W10" s="14"/>
      <c r="X10" s="17">
        <f>+'[11]PLAN DE ACCION'!R9</f>
        <v>0</v>
      </c>
      <c r="Y10" s="14"/>
      <c r="Z10" s="17">
        <f>+'[11]PLAN DE ACCION'!S9</f>
        <v>0</v>
      </c>
      <c r="AA10" s="14"/>
      <c r="AB10" s="9" t="s">
        <v>158</v>
      </c>
      <c r="AC10" s="62" t="s">
        <v>461</v>
      </c>
    </row>
    <row r="11" spans="2:29" x14ac:dyDescent="0.25">
      <c r="AC11" t="s">
        <v>462</v>
      </c>
    </row>
  </sheetData>
  <mergeCells count="23">
    <mergeCell ref="B6:B8"/>
    <mergeCell ref="C6:C8"/>
    <mergeCell ref="D6:D8"/>
    <mergeCell ref="E6:E8"/>
    <mergeCell ref="F6:F8"/>
    <mergeCell ref="G6:G8"/>
    <mergeCell ref="H6:H8"/>
    <mergeCell ref="E1:E4"/>
    <mergeCell ref="F1:S1"/>
    <mergeCell ref="F2:S4"/>
    <mergeCell ref="AB6:AB8"/>
    <mergeCell ref="AC6:AC8"/>
    <mergeCell ref="I7:J7"/>
    <mergeCell ref="K7:L7"/>
    <mergeCell ref="M7:N7"/>
    <mergeCell ref="O7:P7"/>
    <mergeCell ref="Q7:S7"/>
    <mergeCell ref="T7:U7"/>
    <mergeCell ref="V7:W7"/>
    <mergeCell ref="X7:Y7"/>
    <mergeCell ref="Z7:AA7"/>
    <mergeCell ref="I6:O6"/>
    <mergeCell ref="Q6:AA6"/>
  </mergeCells>
  <pageMargins left="0.7" right="0.7" top="0.75" bottom="0.75" header="0.3" footer="0.3"/>
  <pageSetup paperSize="9" orientation="portrait" horizontalDpi="0" verticalDpi="0" r:id="rId1"/>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C9"/>
  <sheetViews>
    <sheetView workbookViewId="0">
      <selection activeCell="AC13" sqref="AC13"/>
    </sheetView>
  </sheetViews>
  <sheetFormatPr baseColWidth="10" defaultColWidth="10.7109375" defaultRowHeight="15" x14ac:dyDescent="0.25"/>
  <cols>
    <col min="1" max="1" width="1.85546875" customWidth="1"/>
    <col min="2" max="2" width="5.85546875" customWidth="1"/>
    <col min="3" max="3" width="28.7109375" customWidth="1"/>
    <col min="4" max="4" width="21" customWidth="1"/>
    <col min="5" max="5" width="26.42578125" customWidth="1"/>
    <col min="6" max="6" width="14.5703125" customWidth="1"/>
    <col min="7" max="8" width="16.140625" customWidth="1"/>
    <col min="9" max="9" width="8.7109375" customWidth="1"/>
    <col min="10" max="10" width="9.85546875" customWidth="1"/>
    <col min="11" max="11" width="8.28515625" customWidth="1"/>
    <col min="12" max="12" width="10.140625" customWidth="1"/>
    <col min="13" max="13" width="8.140625" customWidth="1"/>
    <col min="14" max="14" width="9.42578125" customWidth="1"/>
    <col min="15" max="15" width="7.42578125" customWidth="1"/>
    <col min="16" max="16" width="9.7109375" customWidth="1"/>
    <col min="17" max="17" width="21.28515625" bestFit="1" customWidth="1"/>
    <col min="18" max="18" width="18.28515625" bestFit="1" customWidth="1"/>
    <col min="19" max="19" width="11.28515625" bestFit="1" customWidth="1"/>
    <col min="20" max="27" width="14" customWidth="1"/>
    <col min="28" max="28" width="27.85546875" customWidth="1"/>
    <col min="29" max="29" width="28.42578125" customWidth="1"/>
  </cols>
  <sheetData>
    <row r="1" spans="2:29" ht="19.149999999999999" customHeight="1" x14ac:dyDescent="0.25">
      <c r="E1" s="222"/>
      <c r="F1" s="223" t="s">
        <v>299</v>
      </c>
      <c r="G1" s="223"/>
      <c r="H1" s="223"/>
      <c r="I1" s="223"/>
      <c r="J1" s="223"/>
      <c r="K1" s="223"/>
      <c r="L1" s="223"/>
      <c r="M1" s="223"/>
      <c r="N1" s="223"/>
      <c r="O1" s="223"/>
      <c r="P1" s="223"/>
      <c r="Q1" s="223"/>
      <c r="R1" s="223"/>
      <c r="S1" s="223"/>
      <c r="T1" s="34" t="s">
        <v>294</v>
      </c>
      <c r="U1" s="34" t="s">
        <v>301</v>
      </c>
    </row>
    <row r="2" spans="2:29" ht="18.600000000000001" customHeight="1" x14ac:dyDescent="0.25">
      <c r="E2" s="222"/>
      <c r="F2" s="224" t="s">
        <v>300</v>
      </c>
      <c r="G2" s="224"/>
      <c r="H2" s="224"/>
      <c r="I2" s="224"/>
      <c r="J2" s="224"/>
      <c r="K2" s="224"/>
      <c r="L2" s="224"/>
      <c r="M2" s="224"/>
      <c r="N2" s="224"/>
      <c r="O2" s="224"/>
      <c r="P2" s="224"/>
      <c r="Q2" s="224"/>
      <c r="R2" s="224"/>
      <c r="S2" s="224"/>
      <c r="T2" s="35" t="s">
        <v>295</v>
      </c>
      <c r="U2" s="36">
        <v>1</v>
      </c>
    </row>
    <row r="3" spans="2:29" ht="16.149999999999999" customHeight="1" x14ac:dyDescent="0.25">
      <c r="E3" s="222"/>
      <c r="F3" s="224"/>
      <c r="G3" s="224"/>
      <c r="H3" s="224"/>
      <c r="I3" s="224"/>
      <c r="J3" s="224"/>
      <c r="K3" s="224"/>
      <c r="L3" s="224"/>
      <c r="M3" s="224"/>
      <c r="N3" s="224"/>
      <c r="O3" s="224"/>
      <c r="P3" s="224"/>
      <c r="Q3" s="224"/>
      <c r="R3" s="224"/>
      <c r="S3" s="224"/>
      <c r="T3" s="35" t="s">
        <v>296</v>
      </c>
      <c r="U3" s="37">
        <v>44651</v>
      </c>
    </row>
    <row r="4" spans="2:29" ht="17.45" customHeight="1" x14ac:dyDescent="0.25">
      <c r="E4" s="222"/>
      <c r="F4" s="224"/>
      <c r="G4" s="224"/>
      <c r="H4" s="224"/>
      <c r="I4" s="224"/>
      <c r="J4" s="224"/>
      <c r="K4" s="224"/>
      <c r="L4" s="224"/>
      <c r="M4" s="224"/>
      <c r="N4" s="224"/>
      <c r="O4" s="224"/>
      <c r="P4" s="224"/>
      <c r="Q4" s="224"/>
      <c r="R4" s="224"/>
      <c r="S4" s="224"/>
      <c r="T4" s="35" t="s">
        <v>297</v>
      </c>
      <c r="U4" s="38" t="s">
        <v>298</v>
      </c>
    </row>
    <row r="6" spans="2:29" x14ac:dyDescent="0.25">
      <c r="B6" s="213" t="s">
        <v>76</v>
      </c>
      <c r="C6" s="213" t="s">
        <v>1</v>
      </c>
      <c r="D6" s="213" t="s">
        <v>2</v>
      </c>
      <c r="E6" s="213" t="s">
        <v>3</v>
      </c>
      <c r="F6" s="213" t="s">
        <v>4</v>
      </c>
      <c r="G6" s="213" t="s">
        <v>5</v>
      </c>
      <c r="H6" s="213" t="s">
        <v>6</v>
      </c>
      <c r="I6" s="220" t="s">
        <v>7</v>
      </c>
      <c r="J6" s="220"/>
      <c r="K6" s="243"/>
      <c r="L6" s="243"/>
      <c r="M6" s="243"/>
      <c r="N6" s="243"/>
      <c r="O6" s="243"/>
      <c r="P6" s="49"/>
      <c r="Q6" s="218" t="s">
        <v>8</v>
      </c>
      <c r="R6" s="219"/>
      <c r="S6" s="219"/>
      <c r="T6" s="219"/>
      <c r="U6" s="219"/>
      <c r="V6" s="219"/>
      <c r="W6" s="219"/>
      <c r="X6" s="219"/>
      <c r="Y6" s="219"/>
      <c r="Z6" s="219"/>
      <c r="AA6" s="220"/>
      <c r="AB6" s="213" t="s">
        <v>9</v>
      </c>
      <c r="AC6" s="213" t="s">
        <v>10</v>
      </c>
    </row>
    <row r="7" spans="2:29" x14ac:dyDescent="0.25">
      <c r="B7" s="213"/>
      <c r="C7" s="213"/>
      <c r="D7" s="213"/>
      <c r="E7" s="213"/>
      <c r="F7" s="213"/>
      <c r="G7" s="213"/>
      <c r="H7" s="213"/>
      <c r="I7" s="214">
        <v>2020</v>
      </c>
      <c r="J7" s="215"/>
      <c r="K7" s="214">
        <v>2021</v>
      </c>
      <c r="L7" s="215"/>
      <c r="M7" s="216">
        <v>2022</v>
      </c>
      <c r="N7" s="217"/>
      <c r="O7" s="213">
        <v>2023</v>
      </c>
      <c r="P7" s="213"/>
      <c r="Q7" s="216" t="s">
        <v>42</v>
      </c>
      <c r="R7" s="221"/>
      <c r="S7" s="217"/>
      <c r="T7" s="213">
        <v>2020</v>
      </c>
      <c r="U7" s="213"/>
      <c r="V7" s="213">
        <v>2021</v>
      </c>
      <c r="W7" s="213"/>
      <c r="X7" s="213">
        <v>2022</v>
      </c>
      <c r="Y7" s="213"/>
      <c r="Z7" s="213">
        <v>2023</v>
      </c>
      <c r="AA7" s="213"/>
      <c r="AB7" s="213"/>
      <c r="AC7" s="213"/>
    </row>
    <row r="8" spans="2:29" x14ac:dyDescent="0.25">
      <c r="B8" s="213"/>
      <c r="C8" s="213"/>
      <c r="D8" s="213"/>
      <c r="E8" s="213"/>
      <c r="F8" s="213"/>
      <c r="G8" s="213"/>
      <c r="H8" s="213"/>
      <c r="I8" s="48" t="s">
        <v>43</v>
      </c>
      <c r="J8" s="48" t="s">
        <v>44</v>
      </c>
      <c r="K8" s="48" t="s">
        <v>43</v>
      </c>
      <c r="L8" s="48" t="s">
        <v>44</v>
      </c>
      <c r="M8" s="48" t="s">
        <v>43</v>
      </c>
      <c r="N8" s="48" t="s">
        <v>44</v>
      </c>
      <c r="O8" s="48" t="s">
        <v>43</v>
      </c>
      <c r="P8" s="48" t="s">
        <v>44</v>
      </c>
      <c r="Q8" s="13" t="s">
        <v>11</v>
      </c>
      <c r="R8" s="14" t="s">
        <v>12</v>
      </c>
      <c r="S8" s="14" t="s">
        <v>13</v>
      </c>
      <c r="T8" s="48" t="s">
        <v>43</v>
      </c>
      <c r="U8" s="48" t="s">
        <v>44</v>
      </c>
      <c r="V8" s="48" t="s">
        <v>43</v>
      </c>
      <c r="W8" s="48" t="s">
        <v>44</v>
      </c>
      <c r="X8" s="48" t="s">
        <v>43</v>
      </c>
      <c r="Y8" s="48" t="s">
        <v>44</v>
      </c>
      <c r="Z8" s="48" t="s">
        <v>43</v>
      </c>
      <c r="AA8" s="48" t="s">
        <v>44</v>
      </c>
      <c r="AB8" s="213"/>
      <c r="AC8" s="213"/>
    </row>
    <row r="9" spans="2:29" ht="96" x14ac:dyDescent="0.25">
      <c r="B9" s="1">
        <v>1</v>
      </c>
      <c r="C9" s="4" t="s">
        <v>14</v>
      </c>
      <c r="D9" s="5" t="s">
        <v>150</v>
      </c>
      <c r="E9" s="5" t="s">
        <v>151</v>
      </c>
      <c r="F9" s="5" t="s">
        <v>152</v>
      </c>
      <c r="G9" s="1" t="s">
        <v>15</v>
      </c>
      <c r="H9" s="4" t="s">
        <v>153</v>
      </c>
      <c r="I9" s="15">
        <v>4</v>
      </c>
      <c r="J9" s="15"/>
      <c r="K9" s="15">
        <v>4</v>
      </c>
      <c r="L9" s="15"/>
      <c r="M9" s="15">
        <v>4</v>
      </c>
      <c r="N9" s="15"/>
      <c r="O9" s="15">
        <v>4</v>
      </c>
      <c r="P9" s="15"/>
      <c r="Q9" s="14"/>
      <c r="R9" s="15" t="s">
        <v>16</v>
      </c>
      <c r="S9" s="14"/>
      <c r="T9" s="17" t="s">
        <v>381</v>
      </c>
      <c r="U9" s="17" t="s">
        <v>382</v>
      </c>
      <c r="V9" s="17" t="s">
        <v>383</v>
      </c>
      <c r="W9" s="17" t="s">
        <v>384</v>
      </c>
      <c r="X9" s="17" t="s">
        <v>385</v>
      </c>
      <c r="Y9" s="17" t="s">
        <v>386</v>
      </c>
      <c r="Z9" s="113" t="s">
        <v>387</v>
      </c>
      <c r="AA9" s="17">
        <v>154633600</v>
      </c>
      <c r="AB9" s="23" t="s">
        <v>154</v>
      </c>
      <c r="AC9" s="62" t="s">
        <v>388</v>
      </c>
    </row>
  </sheetData>
  <mergeCells count="23">
    <mergeCell ref="B6:B8"/>
    <mergeCell ref="C6:C8"/>
    <mergeCell ref="D6:D8"/>
    <mergeCell ref="E6:E8"/>
    <mergeCell ref="F6:F8"/>
    <mergeCell ref="G6:G8"/>
    <mergeCell ref="H6:H8"/>
    <mergeCell ref="E1:E4"/>
    <mergeCell ref="F1:S1"/>
    <mergeCell ref="F2:S4"/>
    <mergeCell ref="AB6:AB8"/>
    <mergeCell ref="AC6:AC8"/>
    <mergeCell ref="I7:J7"/>
    <mergeCell ref="K7:L7"/>
    <mergeCell ref="M7:N7"/>
    <mergeCell ref="O7:P7"/>
    <mergeCell ref="Q7:S7"/>
    <mergeCell ref="T7:U7"/>
    <mergeCell ref="V7:W7"/>
    <mergeCell ref="X7:Y7"/>
    <mergeCell ref="Z7:AA7"/>
    <mergeCell ref="I6:O6"/>
    <mergeCell ref="Q6:AA6"/>
  </mergeCells>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C20"/>
  <sheetViews>
    <sheetView topLeftCell="U5" zoomScale="80" zoomScaleNormal="80" workbookViewId="0">
      <selection activeCell="AC5" sqref="AC5"/>
    </sheetView>
  </sheetViews>
  <sheetFormatPr baseColWidth="10" defaultColWidth="10.7109375" defaultRowHeight="15" x14ac:dyDescent="0.25"/>
  <cols>
    <col min="1" max="1" width="1.85546875" customWidth="1"/>
    <col min="2" max="2" width="5.85546875" customWidth="1"/>
    <col min="3" max="3" width="28.7109375" customWidth="1"/>
    <col min="4" max="4" width="26" customWidth="1"/>
    <col min="5" max="5" width="26.140625" customWidth="1"/>
    <col min="6" max="6" width="14.5703125" customWidth="1"/>
    <col min="7" max="8" width="16.140625" customWidth="1"/>
    <col min="9" max="9" width="8.7109375" customWidth="1"/>
    <col min="10" max="10" width="9.85546875" customWidth="1"/>
    <col min="11" max="11" width="8.28515625" customWidth="1"/>
    <col min="12" max="12" width="10.140625" customWidth="1"/>
    <col min="13" max="13" width="8.140625" customWidth="1"/>
    <col min="14" max="14" width="9.42578125" customWidth="1"/>
    <col min="15" max="15" width="7.42578125" customWidth="1"/>
    <col min="16" max="16" width="9.7109375" customWidth="1"/>
    <col min="17" max="17" width="22.140625" bestFit="1" customWidth="1"/>
    <col min="18" max="18" width="19.28515625" bestFit="1" customWidth="1"/>
    <col min="19" max="19" width="12.140625" bestFit="1" customWidth="1"/>
    <col min="20" max="20" width="20.5703125" customWidth="1"/>
    <col min="21" max="21" width="18.140625" customWidth="1"/>
    <col min="22" max="22" width="19.7109375" customWidth="1"/>
    <col min="23" max="23" width="18.7109375" customWidth="1"/>
    <col min="24" max="24" width="19.140625" customWidth="1"/>
    <col min="25" max="25" width="16.85546875" customWidth="1"/>
    <col min="26" max="26" width="18" customWidth="1"/>
    <col min="27" max="27" width="19.7109375" customWidth="1"/>
    <col min="28" max="28" width="27.85546875" customWidth="1"/>
    <col min="29" max="29" width="73.5703125" customWidth="1"/>
  </cols>
  <sheetData>
    <row r="1" spans="2:29" ht="19.899999999999999" customHeight="1" x14ac:dyDescent="0.25">
      <c r="E1" s="222"/>
      <c r="F1" s="223" t="s">
        <v>299</v>
      </c>
      <c r="G1" s="223"/>
      <c r="H1" s="223"/>
      <c r="I1" s="223"/>
      <c r="J1" s="223"/>
      <c r="K1" s="223"/>
      <c r="L1" s="223"/>
      <c r="M1" s="223"/>
      <c r="N1" s="223"/>
      <c r="O1" s="223"/>
      <c r="P1" s="223"/>
      <c r="Q1" s="223"/>
      <c r="R1" s="223"/>
      <c r="S1" s="223"/>
      <c r="T1" s="34" t="s">
        <v>294</v>
      </c>
      <c r="U1" s="34" t="s">
        <v>301</v>
      </c>
    </row>
    <row r="2" spans="2:29" ht="19.899999999999999" customHeight="1" x14ac:dyDescent="0.25">
      <c r="E2" s="222"/>
      <c r="F2" s="224" t="s">
        <v>300</v>
      </c>
      <c r="G2" s="224"/>
      <c r="H2" s="224"/>
      <c r="I2" s="224"/>
      <c r="J2" s="224"/>
      <c r="K2" s="224"/>
      <c r="L2" s="224"/>
      <c r="M2" s="224"/>
      <c r="N2" s="224"/>
      <c r="O2" s="224"/>
      <c r="P2" s="224"/>
      <c r="Q2" s="224"/>
      <c r="R2" s="224"/>
      <c r="S2" s="224"/>
      <c r="T2" s="35" t="s">
        <v>295</v>
      </c>
      <c r="U2" s="36">
        <v>1</v>
      </c>
    </row>
    <row r="3" spans="2:29" ht="19.899999999999999" customHeight="1" x14ac:dyDescent="0.25">
      <c r="E3" s="222"/>
      <c r="F3" s="224"/>
      <c r="G3" s="224"/>
      <c r="H3" s="224"/>
      <c r="I3" s="224"/>
      <c r="J3" s="224"/>
      <c r="K3" s="224"/>
      <c r="L3" s="224"/>
      <c r="M3" s="224"/>
      <c r="N3" s="224"/>
      <c r="O3" s="224"/>
      <c r="P3" s="224"/>
      <c r="Q3" s="224"/>
      <c r="R3" s="224"/>
      <c r="S3" s="224"/>
      <c r="T3" s="35" t="s">
        <v>296</v>
      </c>
      <c r="U3" s="37">
        <v>44651</v>
      </c>
    </row>
    <row r="4" spans="2:29" ht="19.899999999999999" customHeight="1" x14ac:dyDescent="0.25">
      <c r="E4" s="222"/>
      <c r="F4" s="224"/>
      <c r="G4" s="224"/>
      <c r="H4" s="224"/>
      <c r="I4" s="224"/>
      <c r="J4" s="224"/>
      <c r="K4" s="224"/>
      <c r="L4" s="224"/>
      <c r="M4" s="224"/>
      <c r="N4" s="224"/>
      <c r="O4" s="224"/>
      <c r="P4" s="224"/>
      <c r="Q4" s="224"/>
      <c r="R4" s="224"/>
      <c r="S4" s="224"/>
      <c r="T4" s="35" t="s">
        <v>297</v>
      </c>
      <c r="U4" s="38" t="s">
        <v>298</v>
      </c>
    </row>
    <row r="6" spans="2:29" x14ac:dyDescent="0.25">
      <c r="B6" s="225" t="s">
        <v>0</v>
      </c>
      <c r="C6" s="225" t="s">
        <v>1</v>
      </c>
      <c r="D6" s="225" t="s">
        <v>2</v>
      </c>
      <c r="E6" s="225" t="s">
        <v>3</v>
      </c>
      <c r="F6" s="225" t="s">
        <v>4</v>
      </c>
      <c r="G6" s="225" t="s">
        <v>5</v>
      </c>
      <c r="H6" s="225" t="s">
        <v>6</v>
      </c>
      <c r="I6" s="229" t="s">
        <v>7</v>
      </c>
      <c r="J6" s="229"/>
      <c r="K6" s="225"/>
      <c r="L6" s="225"/>
      <c r="M6" s="225"/>
      <c r="N6" s="225"/>
      <c r="O6" s="225"/>
      <c r="P6" s="126"/>
      <c r="Q6" s="228" t="s">
        <v>8</v>
      </c>
      <c r="R6" s="230"/>
      <c r="S6" s="230"/>
      <c r="T6" s="230"/>
      <c r="U6" s="230"/>
      <c r="V6" s="230"/>
      <c r="W6" s="230"/>
      <c r="X6" s="230"/>
      <c r="Y6" s="230"/>
      <c r="Z6" s="230"/>
      <c r="AA6" s="229"/>
      <c r="AB6" s="225" t="s">
        <v>9</v>
      </c>
      <c r="AC6" s="225" t="s">
        <v>10</v>
      </c>
    </row>
    <row r="7" spans="2:29" x14ac:dyDescent="0.25">
      <c r="B7" s="225"/>
      <c r="C7" s="225"/>
      <c r="D7" s="225"/>
      <c r="E7" s="225"/>
      <c r="F7" s="225"/>
      <c r="G7" s="225"/>
      <c r="H7" s="225"/>
      <c r="I7" s="226">
        <v>2020</v>
      </c>
      <c r="J7" s="227"/>
      <c r="K7" s="226">
        <v>2021</v>
      </c>
      <c r="L7" s="227"/>
      <c r="M7" s="228">
        <v>2022</v>
      </c>
      <c r="N7" s="229"/>
      <c r="O7" s="225">
        <v>2023</v>
      </c>
      <c r="P7" s="225"/>
      <c r="Q7" s="228" t="s">
        <v>42</v>
      </c>
      <c r="R7" s="230"/>
      <c r="S7" s="229"/>
      <c r="T7" s="225">
        <v>2020</v>
      </c>
      <c r="U7" s="225"/>
      <c r="V7" s="225">
        <v>2021</v>
      </c>
      <c r="W7" s="225"/>
      <c r="X7" s="231">
        <v>2022</v>
      </c>
      <c r="Y7" s="232"/>
      <c r="Z7" s="127">
        <v>2023</v>
      </c>
      <c r="AA7" s="127"/>
      <c r="AB7" s="225"/>
      <c r="AC7" s="225"/>
    </row>
    <row r="8" spans="2:29" ht="30" x14ac:dyDescent="0.25">
      <c r="B8" s="225"/>
      <c r="C8" s="225"/>
      <c r="D8" s="225"/>
      <c r="E8" s="225"/>
      <c r="F8" s="225"/>
      <c r="G8" s="225"/>
      <c r="H8" s="225"/>
      <c r="I8" s="127" t="s">
        <v>43</v>
      </c>
      <c r="J8" s="127" t="s">
        <v>44</v>
      </c>
      <c r="K8" s="127" t="s">
        <v>43</v>
      </c>
      <c r="L8" s="127" t="s">
        <v>44</v>
      </c>
      <c r="M8" s="127" t="s">
        <v>43</v>
      </c>
      <c r="N8" s="127" t="s">
        <v>44</v>
      </c>
      <c r="O8" s="127" t="s">
        <v>43</v>
      </c>
      <c r="P8" s="127" t="s">
        <v>44</v>
      </c>
      <c r="Q8" s="127" t="s">
        <v>11</v>
      </c>
      <c r="R8" s="127" t="s">
        <v>12</v>
      </c>
      <c r="S8" s="127" t="s">
        <v>13</v>
      </c>
      <c r="T8" s="127" t="s">
        <v>43</v>
      </c>
      <c r="U8" s="127" t="s">
        <v>44</v>
      </c>
      <c r="V8" s="127" t="s">
        <v>43</v>
      </c>
      <c r="W8" s="127" t="s">
        <v>44</v>
      </c>
      <c r="X8" s="128" t="s">
        <v>43</v>
      </c>
      <c r="Y8" s="128" t="s">
        <v>44</v>
      </c>
      <c r="Z8" s="127" t="s">
        <v>43</v>
      </c>
      <c r="AA8" s="127" t="s">
        <v>44</v>
      </c>
      <c r="AB8" s="225"/>
      <c r="AC8" s="225"/>
    </row>
    <row r="9" spans="2:29" ht="202.5" x14ac:dyDescent="0.25">
      <c r="B9" s="129">
        <v>1</v>
      </c>
      <c r="C9" s="130" t="s">
        <v>14</v>
      </c>
      <c r="D9" s="130" t="s">
        <v>45</v>
      </c>
      <c r="E9" s="130" t="s">
        <v>46</v>
      </c>
      <c r="F9" s="130" t="s">
        <v>47</v>
      </c>
      <c r="G9" s="131" t="s">
        <v>15</v>
      </c>
      <c r="H9" s="130" t="s">
        <v>48</v>
      </c>
      <c r="I9" s="131">
        <v>4</v>
      </c>
      <c r="J9" s="131">
        <v>4</v>
      </c>
      <c r="K9" s="131">
        <f>+'[1]PLAN DE ACCION'!J8</f>
        <v>4</v>
      </c>
      <c r="L9" s="131">
        <v>4</v>
      </c>
      <c r="M9" s="131">
        <f>+'[1]PLAN DE ACCION'!K8</f>
        <v>4</v>
      </c>
      <c r="N9" s="131">
        <v>4</v>
      </c>
      <c r="O9" s="131">
        <f>+'[1]PLAN DE ACCION'!L8</f>
        <v>4</v>
      </c>
      <c r="P9" s="131">
        <v>2</v>
      </c>
      <c r="Q9" s="131"/>
      <c r="R9" s="131" t="s">
        <v>16</v>
      </c>
      <c r="S9" s="129"/>
      <c r="T9" s="132">
        <f>+'[1]PLAN DE ACCION'!P8</f>
        <v>122870000</v>
      </c>
      <c r="U9" s="132">
        <v>103078334</v>
      </c>
      <c r="V9" s="132">
        <f>+'[1]PLAN DE ACCION'!Q8</f>
        <v>126556100</v>
      </c>
      <c r="W9" s="132">
        <f>82372167+39240000</f>
        <v>121612167</v>
      </c>
      <c r="X9" s="133">
        <v>144000000</v>
      </c>
      <c r="Y9" s="132">
        <v>98284333</v>
      </c>
      <c r="Z9" s="133">
        <f>+'[1]PLAN DE ACCION'!S8</f>
        <v>134263366.49000001</v>
      </c>
      <c r="AA9" s="133">
        <v>58110035</v>
      </c>
      <c r="AB9" s="134" t="s">
        <v>49</v>
      </c>
      <c r="AC9" s="135" t="s">
        <v>409</v>
      </c>
    </row>
    <row r="10" spans="2:29" ht="72" x14ac:dyDescent="0.25">
      <c r="B10" s="129">
        <v>2</v>
      </c>
      <c r="C10" s="130" t="s">
        <v>14</v>
      </c>
      <c r="D10" s="130" t="s">
        <v>50</v>
      </c>
      <c r="E10" s="130" t="s">
        <v>51</v>
      </c>
      <c r="F10" s="130" t="s">
        <v>52</v>
      </c>
      <c r="G10" s="131" t="s">
        <v>15</v>
      </c>
      <c r="H10" s="130" t="s">
        <v>53</v>
      </c>
      <c r="I10" s="131">
        <v>4</v>
      </c>
      <c r="J10" s="131">
        <v>4</v>
      </c>
      <c r="K10" s="131">
        <v>4</v>
      </c>
      <c r="L10" s="131">
        <v>4</v>
      </c>
      <c r="M10" s="131">
        <v>4</v>
      </c>
      <c r="N10" s="131">
        <v>4</v>
      </c>
      <c r="O10" s="131">
        <v>4</v>
      </c>
      <c r="P10" s="131">
        <v>2</v>
      </c>
      <c r="Q10" s="131"/>
      <c r="R10" s="131"/>
      <c r="S10" s="129" t="s">
        <v>16</v>
      </c>
      <c r="T10" s="132">
        <v>2000000</v>
      </c>
      <c r="U10" s="132">
        <v>2000000</v>
      </c>
      <c r="V10" s="132">
        <v>5500000</v>
      </c>
      <c r="W10" s="132">
        <v>5500000</v>
      </c>
      <c r="X10" s="133">
        <v>5500000</v>
      </c>
      <c r="Y10" s="136">
        <v>5500000</v>
      </c>
      <c r="Z10" s="133">
        <v>7000000</v>
      </c>
      <c r="AA10" s="137">
        <v>5000000</v>
      </c>
      <c r="AB10" s="134" t="s">
        <v>49</v>
      </c>
      <c r="AC10" s="138" t="s">
        <v>410</v>
      </c>
    </row>
    <row r="11" spans="2:29" ht="313.5" x14ac:dyDescent="0.25">
      <c r="B11" s="129">
        <v>3</v>
      </c>
      <c r="C11" s="130" t="s">
        <v>14</v>
      </c>
      <c r="D11" s="130" t="s">
        <v>54</v>
      </c>
      <c r="E11" s="130" t="s">
        <v>55</v>
      </c>
      <c r="F11" s="129" t="s">
        <v>56</v>
      </c>
      <c r="G11" s="131" t="s">
        <v>15</v>
      </c>
      <c r="H11" s="130" t="s">
        <v>57</v>
      </c>
      <c r="I11" s="131">
        <v>0</v>
      </c>
      <c r="J11" s="131">
        <v>0</v>
      </c>
      <c r="K11" s="131">
        <v>1</v>
      </c>
      <c r="L11" s="131">
        <v>1</v>
      </c>
      <c r="M11" s="131">
        <v>1</v>
      </c>
      <c r="N11" s="131">
        <v>1</v>
      </c>
      <c r="O11" s="131">
        <v>1</v>
      </c>
      <c r="P11" s="131">
        <v>0.6</v>
      </c>
      <c r="Q11" s="131"/>
      <c r="R11" s="131"/>
      <c r="S11" s="129" t="s">
        <v>16</v>
      </c>
      <c r="T11" s="132">
        <v>1500000</v>
      </c>
      <c r="U11" s="132">
        <v>1500000</v>
      </c>
      <c r="V11" s="132">
        <v>4400000</v>
      </c>
      <c r="W11" s="132">
        <v>4400000</v>
      </c>
      <c r="X11" s="133">
        <v>4400000</v>
      </c>
      <c r="Y11" s="133">
        <v>4400000</v>
      </c>
      <c r="Z11" s="132">
        <v>4000000</v>
      </c>
      <c r="AA11" s="132">
        <v>2400000</v>
      </c>
      <c r="AB11" s="134" t="s">
        <v>58</v>
      </c>
      <c r="AC11" s="129" t="s">
        <v>411</v>
      </c>
    </row>
    <row r="12" spans="2:29" ht="128.25" x14ac:dyDescent="0.25">
      <c r="B12" s="129">
        <v>4</v>
      </c>
      <c r="C12" s="130" t="s">
        <v>14</v>
      </c>
      <c r="D12" s="130" t="s">
        <v>59</v>
      </c>
      <c r="E12" s="130" t="s">
        <v>60</v>
      </c>
      <c r="F12" s="130" t="s">
        <v>61</v>
      </c>
      <c r="G12" s="131" t="s">
        <v>15</v>
      </c>
      <c r="H12" s="130" t="s">
        <v>62</v>
      </c>
      <c r="I12" s="131">
        <v>2</v>
      </c>
      <c r="J12" s="131">
        <v>2</v>
      </c>
      <c r="K12" s="131">
        <v>2</v>
      </c>
      <c r="L12" s="131">
        <v>2</v>
      </c>
      <c r="M12" s="131">
        <v>2</v>
      </c>
      <c r="N12" s="131">
        <v>1</v>
      </c>
      <c r="O12" s="131">
        <v>2</v>
      </c>
      <c r="P12" s="131">
        <v>0.33</v>
      </c>
      <c r="Q12" s="131" t="s">
        <v>16</v>
      </c>
      <c r="R12" s="131"/>
      <c r="S12" s="129"/>
      <c r="T12" s="132">
        <f>+'[1]PLAN DE ACCION'!P11</f>
        <v>0</v>
      </c>
      <c r="U12" s="132">
        <v>0</v>
      </c>
      <c r="V12" s="132">
        <f>+'[1]PLAN DE ACCION'!Q11</f>
        <v>0</v>
      </c>
      <c r="W12" s="132">
        <v>0</v>
      </c>
      <c r="X12" s="133">
        <f>+'[1]PLAN DE ACCION'!R11</f>
        <v>0</v>
      </c>
      <c r="Y12" s="133">
        <f>+'[1]PLAN DE ACCION'!S11</f>
        <v>0</v>
      </c>
      <c r="Z12" s="132">
        <f>+'[1]PLAN DE ACCION'!S11</f>
        <v>0</v>
      </c>
      <c r="AA12" s="139"/>
      <c r="AB12" s="134" t="s">
        <v>63</v>
      </c>
      <c r="AC12" s="129" t="s">
        <v>412</v>
      </c>
    </row>
    <row r="13" spans="2:29" ht="106.15" customHeight="1" x14ac:dyDescent="0.25">
      <c r="B13" s="129">
        <v>5</v>
      </c>
      <c r="C13" s="130" t="s">
        <v>14</v>
      </c>
      <c r="D13" s="130" t="s">
        <v>64</v>
      </c>
      <c r="E13" s="130" t="s">
        <v>65</v>
      </c>
      <c r="F13" s="130" t="s">
        <v>66</v>
      </c>
      <c r="G13" s="131" t="s">
        <v>15</v>
      </c>
      <c r="H13" s="130" t="s">
        <v>67</v>
      </c>
      <c r="I13" s="131">
        <v>1</v>
      </c>
      <c r="J13" s="131">
        <v>1</v>
      </c>
      <c r="K13" s="131">
        <v>1</v>
      </c>
      <c r="L13" s="131">
        <v>1</v>
      </c>
      <c r="M13" s="131">
        <v>1</v>
      </c>
      <c r="N13" s="131">
        <v>1</v>
      </c>
      <c r="O13" s="131">
        <v>1</v>
      </c>
      <c r="P13" s="131">
        <v>1</v>
      </c>
      <c r="Q13" s="131"/>
      <c r="R13" s="131" t="s">
        <v>16</v>
      </c>
      <c r="S13" s="129"/>
      <c r="T13" s="132">
        <v>0</v>
      </c>
      <c r="U13" s="132">
        <v>0</v>
      </c>
      <c r="V13" s="132">
        <v>0</v>
      </c>
      <c r="W13" s="132">
        <v>0</v>
      </c>
      <c r="X13" s="133">
        <v>0</v>
      </c>
      <c r="Y13" s="133">
        <v>0</v>
      </c>
      <c r="Z13" s="132">
        <v>0</v>
      </c>
      <c r="AA13" s="129"/>
      <c r="AB13" s="134" t="s">
        <v>68</v>
      </c>
      <c r="AC13" s="138" t="s">
        <v>413</v>
      </c>
    </row>
    <row r="14" spans="2:29" ht="156.75" x14ac:dyDescent="0.25">
      <c r="B14" s="129">
        <v>6</v>
      </c>
      <c r="C14" s="130" t="s">
        <v>14</v>
      </c>
      <c r="D14" s="130" t="s">
        <v>17</v>
      </c>
      <c r="E14" s="130" t="s">
        <v>18</v>
      </c>
      <c r="F14" s="130" t="s">
        <v>19</v>
      </c>
      <c r="G14" s="131" t="s">
        <v>15</v>
      </c>
      <c r="H14" s="130" t="s">
        <v>414</v>
      </c>
      <c r="I14" s="131">
        <v>12</v>
      </c>
      <c r="J14" s="131">
        <v>12</v>
      </c>
      <c r="K14" s="131">
        <v>12</v>
      </c>
      <c r="L14" s="131">
        <v>12</v>
      </c>
      <c r="M14" s="131">
        <v>12</v>
      </c>
      <c r="N14" s="131">
        <v>12</v>
      </c>
      <c r="O14" s="131">
        <v>12</v>
      </c>
      <c r="P14" s="131">
        <v>12</v>
      </c>
      <c r="Q14" s="131" t="s">
        <v>16</v>
      </c>
      <c r="R14" s="131" t="s">
        <v>16</v>
      </c>
      <c r="S14" s="129"/>
      <c r="T14" s="132">
        <v>1500000</v>
      </c>
      <c r="U14" s="132">
        <v>1500000</v>
      </c>
      <c r="V14" s="132">
        <f>4400000+14925000</f>
        <v>19325000</v>
      </c>
      <c r="W14" s="132">
        <f>+V14</f>
        <v>19325000</v>
      </c>
      <c r="X14" s="133">
        <v>28484167</v>
      </c>
      <c r="Y14" s="133">
        <v>28313000</v>
      </c>
      <c r="Z14" s="132">
        <v>55000000</v>
      </c>
      <c r="AA14" s="140">
        <v>13973333</v>
      </c>
      <c r="AB14" s="134" t="s">
        <v>21</v>
      </c>
      <c r="AC14" s="141" t="s">
        <v>415</v>
      </c>
    </row>
    <row r="15" spans="2:29" ht="228.75" x14ac:dyDescent="0.25">
      <c r="B15" s="138">
        <v>7</v>
      </c>
      <c r="C15" s="138" t="s">
        <v>14</v>
      </c>
      <c r="D15" s="142" t="s">
        <v>69</v>
      </c>
      <c r="E15" s="142" t="s">
        <v>416</v>
      </c>
      <c r="F15" s="138" t="s">
        <v>417</v>
      </c>
      <c r="G15" s="143" t="s">
        <v>15</v>
      </c>
      <c r="H15" s="138" t="s">
        <v>70</v>
      </c>
      <c r="I15" s="143">
        <v>1</v>
      </c>
      <c r="J15" s="143">
        <v>1</v>
      </c>
      <c r="K15" s="143">
        <v>1</v>
      </c>
      <c r="L15" s="143">
        <v>1</v>
      </c>
      <c r="M15" s="143">
        <v>1</v>
      </c>
      <c r="N15" s="143">
        <v>1</v>
      </c>
      <c r="O15" s="143">
        <v>1</v>
      </c>
      <c r="P15" s="143">
        <v>1</v>
      </c>
      <c r="Q15" s="143"/>
      <c r="R15" s="143" t="s">
        <v>16</v>
      </c>
      <c r="S15" s="138"/>
      <c r="T15" s="144">
        <v>89774933</v>
      </c>
      <c r="U15" s="144">
        <v>89774933</v>
      </c>
      <c r="V15" s="144">
        <v>122210136</v>
      </c>
      <c r="W15" s="144">
        <v>122210136</v>
      </c>
      <c r="X15" s="144">
        <v>173604000</v>
      </c>
      <c r="Y15" s="144">
        <v>139704000</v>
      </c>
      <c r="Z15" s="144">
        <v>173604000</v>
      </c>
      <c r="AA15" s="145">
        <v>88953334</v>
      </c>
      <c r="AB15" s="143" t="s">
        <v>71</v>
      </c>
      <c r="AC15" s="141" t="s">
        <v>418</v>
      </c>
    </row>
    <row r="16" spans="2:29" ht="228.75" x14ac:dyDescent="0.25">
      <c r="B16" s="146">
        <v>8</v>
      </c>
      <c r="C16" s="146" t="s">
        <v>14</v>
      </c>
      <c r="D16" s="147" t="s">
        <v>72</v>
      </c>
      <c r="E16" s="142" t="s">
        <v>416</v>
      </c>
      <c r="F16" s="138" t="s">
        <v>417</v>
      </c>
      <c r="G16" s="148" t="s">
        <v>15</v>
      </c>
      <c r="H16" s="146" t="s">
        <v>73</v>
      </c>
      <c r="I16" s="148">
        <v>1</v>
      </c>
      <c r="J16" s="148">
        <v>1</v>
      </c>
      <c r="K16" s="148">
        <v>1</v>
      </c>
      <c r="L16" s="148">
        <v>1</v>
      </c>
      <c r="M16" s="148">
        <v>1</v>
      </c>
      <c r="N16" s="143">
        <v>1</v>
      </c>
      <c r="O16" s="148">
        <v>1</v>
      </c>
      <c r="P16" s="148">
        <v>1</v>
      </c>
      <c r="Q16" s="148"/>
      <c r="R16" s="148" t="s">
        <v>16</v>
      </c>
      <c r="S16" s="146"/>
      <c r="T16" s="149">
        <v>34716667</v>
      </c>
      <c r="U16" s="149">
        <v>34716667</v>
      </c>
      <c r="V16" s="149">
        <v>117900000</v>
      </c>
      <c r="W16" s="149">
        <v>117900000</v>
      </c>
      <c r="X16" s="149">
        <v>160750000</v>
      </c>
      <c r="Y16" s="149">
        <v>122850000</v>
      </c>
      <c r="Z16" s="149">
        <v>160750000</v>
      </c>
      <c r="AA16" s="150">
        <v>78300001</v>
      </c>
      <c r="AB16" s="148" t="s">
        <v>71</v>
      </c>
      <c r="AC16" s="141" t="s">
        <v>419</v>
      </c>
    </row>
    <row r="17" spans="2:29" ht="214.5" x14ac:dyDescent="0.25">
      <c r="B17" s="138">
        <v>9</v>
      </c>
      <c r="C17" s="138" t="s">
        <v>14</v>
      </c>
      <c r="D17" s="142" t="s">
        <v>74</v>
      </c>
      <c r="E17" s="142" t="s">
        <v>420</v>
      </c>
      <c r="F17" s="138" t="s">
        <v>421</v>
      </c>
      <c r="G17" s="143" t="s">
        <v>15</v>
      </c>
      <c r="H17" s="138" t="s">
        <v>75</v>
      </c>
      <c r="I17" s="143">
        <v>12</v>
      </c>
      <c r="J17" s="143">
        <v>12</v>
      </c>
      <c r="K17" s="143">
        <v>12</v>
      </c>
      <c r="L17" s="143">
        <v>12</v>
      </c>
      <c r="M17" s="143">
        <v>12</v>
      </c>
      <c r="N17" s="143">
        <v>12</v>
      </c>
      <c r="O17" s="143">
        <v>12</v>
      </c>
      <c r="P17" s="143">
        <v>1</v>
      </c>
      <c r="Q17" s="143"/>
      <c r="R17" s="143" t="s">
        <v>16</v>
      </c>
      <c r="S17" s="138"/>
      <c r="T17" s="144">
        <v>0</v>
      </c>
      <c r="U17" s="143"/>
      <c r="V17" s="144">
        <v>0</v>
      </c>
      <c r="W17" s="143"/>
      <c r="X17" s="144">
        <v>63900000</v>
      </c>
      <c r="Y17" s="144">
        <v>21300000</v>
      </c>
      <c r="Z17" s="144">
        <v>63900000</v>
      </c>
      <c r="AA17" s="145">
        <v>44566666</v>
      </c>
      <c r="AB17" s="143" t="s">
        <v>71</v>
      </c>
      <c r="AC17" s="141" t="s">
        <v>422</v>
      </c>
    </row>
    <row r="18" spans="2:29" ht="106.15" customHeight="1" x14ac:dyDescent="0.25">
      <c r="B18" s="129">
        <v>10</v>
      </c>
      <c r="C18" s="130" t="s">
        <v>32</v>
      </c>
      <c r="D18" s="130" t="s">
        <v>77</v>
      </c>
      <c r="E18" s="130" t="s">
        <v>78</v>
      </c>
      <c r="F18" s="129" t="s">
        <v>79</v>
      </c>
      <c r="G18" s="131" t="s">
        <v>15</v>
      </c>
      <c r="H18" s="130" t="s">
        <v>80</v>
      </c>
      <c r="I18" s="131">
        <v>17</v>
      </c>
      <c r="J18" s="131">
        <v>17</v>
      </c>
      <c r="K18" s="131">
        <v>17</v>
      </c>
      <c r="L18" s="131">
        <v>17</v>
      </c>
      <c r="M18" s="131">
        <v>17</v>
      </c>
      <c r="N18" s="131">
        <v>17</v>
      </c>
      <c r="O18" s="131">
        <v>17</v>
      </c>
      <c r="P18" s="131">
        <v>17</v>
      </c>
      <c r="Q18" s="131"/>
      <c r="R18" s="131" t="s">
        <v>16</v>
      </c>
      <c r="S18" s="129"/>
      <c r="T18" s="132">
        <v>1500000</v>
      </c>
      <c r="U18" s="132">
        <v>1500000</v>
      </c>
      <c r="V18" s="132">
        <f>4400000+14925000</f>
        <v>19325000</v>
      </c>
      <c r="W18" s="132">
        <f>+V18</f>
        <v>19325000</v>
      </c>
      <c r="X18" s="136">
        <v>1500000</v>
      </c>
      <c r="Y18" s="133">
        <v>1500000</v>
      </c>
      <c r="Z18" s="132">
        <v>1500000</v>
      </c>
      <c r="AA18" s="132">
        <v>1500000</v>
      </c>
      <c r="AB18" s="134" t="s">
        <v>63</v>
      </c>
      <c r="AC18" s="151" t="s">
        <v>423</v>
      </c>
    </row>
    <row r="19" spans="2:29" ht="171" x14ac:dyDescent="0.25">
      <c r="B19" s="129">
        <v>11</v>
      </c>
      <c r="C19" s="130" t="s">
        <v>32</v>
      </c>
      <c r="D19" s="130" t="s">
        <v>81</v>
      </c>
      <c r="E19" s="138" t="s">
        <v>82</v>
      </c>
      <c r="F19" s="130" t="s">
        <v>83</v>
      </c>
      <c r="G19" s="131" t="s">
        <v>15</v>
      </c>
      <c r="H19" s="130" t="s">
        <v>84</v>
      </c>
      <c r="I19" s="131">
        <f>+'[1]PLAN DE ACCION'!I17</f>
        <v>0</v>
      </c>
      <c r="J19" s="131">
        <v>0</v>
      </c>
      <c r="K19" s="131">
        <f>+'[1]PLAN DE ACCION'!J17</f>
        <v>1</v>
      </c>
      <c r="L19" s="131">
        <v>1</v>
      </c>
      <c r="M19" s="131">
        <f>+'[1]PLAN DE ACCION'!K17</f>
        <v>1</v>
      </c>
      <c r="N19" s="131">
        <v>1</v>
      </c>
      <c r="O19" s="131">
        <f>+'[1]PLAN DE ACCION'!L17</f>
        <v>1</v>
      </c>
      <c r="P19" s="131">
        <v>0</v>
      </c>
      <c r="Q19" s="131"/>
      <c r="R19" s="131"/>
      <c r="S19" s="129" t="s">
        <v>16</v>
      </c>
      <c r="T19" s="132">
        <f>+'[1]PLAN DE ACCION'!P17</f>
        <v>1500000</v>
      </c>
      <c r="U19" s="132">
        <v>1500000</v>
      </c>
      <c r="V19" s="132">
        <f>+'[1]PLAN DE ACCION'!Q17</f>
        <v>2200000</v>
      </c>
      <c r="W19" s="132">
        <v>2200000</v>
      </c>
      <c r="X19" s="133">
        <v>700000</v>
      </c>
      <c r="Y19" s="133">
        <v>700000</v>
      </c>
      <c r="Z19" s="132">
        <f>+'[1]PLAN DE ACCION'!S17</f>
        <v>1000000</v>
      </c>
      <c r="AA19" s="132">
        <v>1000000</v>
      </c>
      <c r="AB19" s="134" t="s">
        <v>63</v>
      </c>
      <c r="AC19" s="152" t="s">
        <v>424</v>
      </c>
    </row>
    <row r="20" spans="2:29" ht="185.25" x14ac:dyDescent="0.25">
      <c r="B20" s="129">
        <v>12</v>
      </c>
      <c r="C20" s="130" t="s">
        <v>32</v>
      </c>
      <c r="D20" s="130" t="s">
        <v>85</v>
      </c>
      <c r="E20" s="130" t="s">
        <v>86</v>
      </c>
      <c r="F20" s="130" t="s">
        <v>87</v>
      </c>
      <c r="G20" s="131" t="s">
        <v>15</v>
      </c>
      <c r="H20" s="130" t="s">
        <v>88</v>
      </c>
      <c r="I20" s="131">
        <v>0</v>
      </c>
      <c r="J20" s="131">
        <v>0</v>
      </c>
      <c r="K20" s="131">
        <v>1</v>
      </c>
      <c r="L20" s="131">
        <v>1</v>
      </c>
      <c r="M20" s="131">
        <v>1</v>
      </c>
      <c r="N20" s="131">
        <v>1</v>
      </c>
      <c r="O20" s="131">
        <v>1</v>
      </c>
      <c r="P20" s="131">
        <v>1</v>
      </c>
      <c r="Q20" s="131"/>
      <c r="R20" s="131"/>
      <c r="S20" s="129" t="s">
        <v>16</v>
      </c>
      <c r="T20" s="132">
        <v>2000000</v>
      </c>
      <c r="U20" s="132">
        <v>1900000</v>
      </c>
      <c r="V20" s="132">
        <v>4400000</v>
      </c>
      <c r="W20" s="132">
        <v>4400000</v>
      </c>
      <c r="X20" s="136">
        <v>4400000</v>
      </c>
      <c r="Y20" s="136">
        <v>4400000</v>
      </c>
      <c r="Z20" s="144">
        <v>1000000</v>
      </c>
      <c r="AA20" s="153">
        <v>0</v>
      </c>
      <c r="AB20" s="143" t="s">
        <v>89</v>
      </c>
      <c r="AC20" s="138" t="s">
        <v>425</v>
      </c>
    </row>
  </sheetData>
  <mergeCells count="22">
    <mergeCell ref="B6:B8"/>
    <mergeCell ref="C6:C8"/>
    <mergeCell ref="D6:D8"/>
    <mergeCell ref="E6:E8"/>
    <mergeCell ref="F6:F8"/>
    <mergeCell ref="G6:G8"/>
    <mergeCell ref="H6:H8"/>
    <mergeCell ref="E1:E4"/>
    <mergeCell ref="F1:S1"/>
    <mergeCell ref="F2:S4"/>
    <mergeCell ref="AB6:AB8"/>
    <mergeCell ref="AC6:AC8"/>
    <mergeCell ref="I7:J7"/>
    <mergeCell ref="K7:L7"/>
    <mergeCell ref="M7:N7"/>
    <mergeCell ref="O7:P7"/>
    <mergeCell ref="Q7:S7"/>
    <mergeCell ref="T7:U7"/>
    <mergeCell ref="V7:W7"/>
    <mergeCell ref="X7:Y7"/>
    <mergeCell ref="I6:O6"/>
    <mergeCell ref="Q6:AA6"/>
  </mergeCells>
  <pageMargins left="0.7" right="0.7" top="0.75" bottom="0.75" header="0.3" footer="0.3"/>
  <pageSetup paperSize="9" orientation="portrait" horizontalDpi="0" verticalDpi="0"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D25"/>
  <sheetViews>
    <sheetView topLeftCell="R1" zoomScale="90" zoomScaleNormal="90" workbookViewId="0">
      <selection activeCell="AA9" sqref="AA9"/>
    </sheetView>
  </sheetViews>
  <sheetFormatPr baseColWidth="10" defaultColWidth="10.7109375" defaultRowHeight="15" x14ac:dyDescent="0.25"/>
  <cols>
    <col min="1" max="1" width="1.85546875" customWidth="1"/>
    <col min="2" max="2" width="5.85546875" customWidth="1"/>
    <col min="3" max="3" width="28.7109375" customWidth="1"/>
    <col min="4" max="4" width="35.28515625" customWidth="1"/>
    <col min="5" max="5" width="31.7109375" customWidth="1"/>
    <col min="6" max="6" width="14.5703125" customWidth="1"/>
    <col min="7" max="8" width="16.140625" customWidth="1"/>
    <col min="9" max="9" width="8.7109375" customWidth="1"/>
    <col min="10" max="10" width="9.85546875" customWidth="1"/>
    <col min="11" max="11" width="8.28515625" customWidth="1"/>
    <col min="12" max="12" width="10.140625" customWidth="1"/>
    <col min="13" max="13" width="8.140625" customWidth="1"/>
    <col min="14" max="14" width="9.42578125" customWidth="1"/>
    <col min="15" max="15" width="7.42578125" customWidth="1"/>
    <col min="16" max="16" width="9.7109375" customWidth="1"/>
    <col min="17" max="17" width="21.28515625" bestFit="1" customWidth="1"/>
    <col min="18" max="18" width="18.28515625" bestFit="1" customWidth="1"/>
    <col min="19" max="19" width="11.28515625" bestFit="1" customWidth="1"/>
    <col min="20" max="20" width="13.85546875" bestFit="1" customWidth="1"/>
    <col min="21" max="21" width="14" customWidth="1"/>
    <col min="22" max="22" width="14.85546875" bestFit="1" customWidth="1"/>
    <col min="23" max="23" width="23.42578125" customWidth="1"/>
    <col min="24" max="24" width="22.7109375" customWidth="1"/>
    <col min="25" max="25" width="18.140625" customWidth="1"/>
    <col min="26" max="26" width="20.42578125" customWidth="1"/>
    <col min="27" max="27" width="14" customWidth="1"/>
    <col min="28" max="28" width="27.85546875" customWidth="1"/>
    <col min="29" max="29" width="37" customWidth="1"/>
    <col min="30" max="30" width="39.42578125" customWidth="1"/>
  </cols>
  <sheetData>
    <row r="1" spans="2:30" ht="15.75" x14ac:dyDescent="0.25">
      <c r="E1" s="222"/>
      <c r="F1" s="223" t="s">
        <v>299</v>
      </c>
      <c r="G1" s="223"/>
      <c r="H1" s="223"/>
      <c r="I1" s="223"/>
      <c r="J1" s="223"/>
      <c r="K1" s="223"/>
      <c r="L1" s="223"/>
      <c r="M1" s="223"/>
      <c r="N1" s="223"/>
      <c r="O1" s="223"/>
      <c r="P1" s="223"/>
      <c r="Q1" s="223"/>
      <c r="R1" s="223"/>
      <c r="S1" s="223"/>
      <c r="T1" s="34" t="s">
        <v>294</v>
      </c>
      <c r="U1" s="34" t="s">
        <v>301</v>
      </c>
    </row>
    <row r="2" spans="2:30" x14ac:dyDescent="0.25">
      <c r="E2" s="222"/>
      <c r="F2" s="224" t="s">
        <v>300</v>
      </c>
      <c r="G2" s="224"/>
      <c r="H2" s="224"/>
      <c r="I2" s="224"/>
      <c r="J2" s="224"/>
      <c r="K2" s="224"/>
      <c r="L2" s="224"/>
      <c r="M2" s="224"/>
      <c r="N2" s="224"/>
      <c r="O2" s="224"/>
      <c r="P2" s="224"/>
      <c r="Q2" s="224"/>
      <c r="R2" s="224"/>
      <c r="S2" s="224"/>
      <c r="T2" s="35" t="s">
        <v>295</v>
      </c>
      <c r="U2" s="36">
        <v>1</v>
      </c>
    </row>
    <row r="3" spans="2:30" x14ac:dyDescent="0.25">
      <c r="E3" s="222"/>
      <c r="F3" s="224"/>
      <c r="G3" s="224"/>
      <c r="H3" s="224"/>
      <c r="I3" s="224"/>
      <c r="J3" s="224"/>
      <c r="K3" s="224"/>
      <c r="L3" s="224"/>
      <c r="M3" s="224"/>
      <c r="N3" s="224"/>
      <c r="O3" s="224"/>
      <c r="P3" s="224"/>
      <c r="Q3" s="224"/>
      <c r="R3" s="224"/>
      <c r="S3" s="224"/>
      <c r="T3" s="35" t="s">
        <v>296</v>
      </c>
      <c r="U3" s="37">
        <v>44651</v>
      </c>
    </row>
    <row r="4" spans="2:30" x14ac:dyDescent="0.25">
      <c r="E4" s="222"/>
      <c r="F4" s="224"/>
      <c r="G4" s="224"/>
      <c r="H4" s="224"/>
      <c r="I4" s="224"/>
      <c r="J4" s="224"/>
      <c r="K4" s="224"/>
      <c r="L4" s="224"/>
      <c r="M4" s="224"/>
      <c r="N4" s="224"/>
      <c r="O4" s="224"/>
      <c r="P4" s="224"/>
      <c r="Q4" s="224"/>
      <c r="R4" s="224"/>
      <c r="S4" s="224"/>
      <c r="T4" s="35" t="s">
        <v>297</v>
      </c>
      <c r="U4" s="38" t="s">
        <v>298</v>
      </c>
    </row>
    <row r="6" spans="2:30" x14ac:dyDescent="0.25">
      <c r="B6" s="213" t="s">
        <v>0</v>
      </c>
      <c r="C6" s="213" t="s">
        <v>1</v>
      </c>
      <c r="D6" s="213" t="s">
        <v>2</v>
      </c>
      <c r="E6" s="213" t="s">
        <v>3</v>
      </c>
      <c r="F6" s="213" t="s">
        <v>4</v>
      </c>
      <c r="G6" s="213" t="s">
        <v>5</v>
      </c>
      <c r="H6" s="213" t="s">
        <v>6</v>
      </c>
      <c r="I6" s="220" t="s">
        <v>7</v>
      </c>
      <c r="J6" s="220"/>
      <c r="K6" s="243"/>
      <c r="L6" s="243"/>
      <c r="M6" s="243"/>
      <c r="N6" s="243"/>
      <c r="O6" s="243"/>
      <c r="P6" s="46"/>
      <c r="Q6" s="244" t="s">
        <v>8</v>
      </c>
      <c r="R6" s="245"/>
      <c r="S6" s="245"/>
      <c r="T6" s="245"/>
      <c r="U6" s="245"/>
      <c r="V6" s="245"/>
      <c r="W6" s="245"/>
      <c r="X6" s="245"/>
      <c r="Y6" s="245"/>
      <c r="Z6" s="245"/>
      <c r="AA6" s="246"/>
      <c r="AB6" s="239" t="s">
        <v>9</v>
      </c>
      <c r="AC6" s="233" t="s">
        <v>10</v>
      </c>
      <c r="AD6" s="233" t="s">
        <v>347</v>
      </c>
    </row>
    <row r="7" spans="2:30" x14ac:dyDescent="0.25">
      <c r="B7" s="213"/>
      <c r="C7" s="213"/>
      <c r="D7" s="213"/>
      <c r="E7" s="213"/>
      <c r="F7" s="213"/>
      <c r="G7" s="213"/>
      <c r="H7" s="213"/>
      <c r="I7" s="214">
        <v>2020</v>
      </c>
      <c r="J7" s="215"/>
      <c r="K7" s="214">
        <v>2021</v>
      </c>
      <c r="L7" s="215"/>
      <c r="M7" s="216">
        <v>2022</v>
      </c>
      <c r="N7" s="217"/>
      <c r="O7" s="213">
        <v>2023</v>
      </c>
      <c r="P7" s="213"/>
      <c r="Q7" s="240" t="s">
        <v>42</v>
      </c>
      <c r="R7" s="241"/>
      <c r="S7" s="242"/>
      <c r="T7" s="233">
        <v>2020</v>
      </c>
      <c r="U7" s="233"/>
      <c r="V7" s="233">
        <v>2021</v>
      </c>
      <c r="W7" s="233"/>
      <c r="X7" s="233">
        <v>2022</v>
      </c>
      <c r="Y7" s="233"/>
      <c r="Z7" s="233">
        <v>2023</v>
      </c>
      <c r="AA7" s="233"/>
      <c r="AB7" s="239"/>
      <c r="AC7" s="233"/>
      <c r="AD7" s="233"/>
    </row>
    <row r="8" spans="2:30" x14ac:dyDescent="0.25">
      <c r="B8" s="213"/>
      <c r="C8" s="213"/>
      <c r="D8" s="213"/>
      <c r="E8" s="213"/>
      <c r="F8" s="213"/>
      <c r="G8" s="213"/>
      <c r="H8" s="213"/>
      <c r="I8" s="45" t="s">
        <v>43</v>
      </c>
      <c r="J8" s="45" t="s">
        <v>44</v>
      </c>
      <c r="K8" s="45" t="s">
        <v>43</v>
      </c>
      <c r="L8" s="45" t="s">
        <v>44</v>
      </c>
      <c r="M8" s="45" t="s">
        <v>43</v>
      </c>
      <c r="N8" s="45" t="s">
        <v>44</v>
      </c>
      <c r="O8" s="45" t="s">
        <v>43</v>
      </c>
      <c r="P8" s="45" t="s">
        <v>44</v>
      </c>
      <c r="Q8" s="182" t="s">
        <v>11</v>
      </c>
      <c r="R8" s="183" t="s">
        <v>12</v>
      </c>
      <c r="S8" s="183" t="s">
        <v>13</v>
      </c>
      <c r="T8" s="184" t="s">
        <v>43</v>
      </c>
      <c r="U8" s="184" t="s">
        <v>44</v>
      </c>
      <c r="V8" s="184" t="s">
        <v>43</v>
      </c>
      <c r="W8" s="184" t="s">
        <v>44</v>
      </c>
      <c r="X8" s="184" t="s">
        <v>43</v>
      </c>
      <c r="Y8" s="184">
        <v>4</v>
      </c>
      <c r="Z8" s="184" t="s">
        <v>43</v>
      </c>
      <c r="AA8" s="184" t="s">
        <v>44</v>
      </c>
      <c r="AB8" s="239"/>
      <c r="AC8" s="233"/>
      <c r="AD8" s="233"/>
    </row>
    <row r="9" spans="2:30" ht="207" customHeight="1" x14ac:dyDescent="0.25">
      <c r="B9" s="99">
        <v>1</v>
      </c>
      <c r="C9" s="100" t="s">
        <v>14</v>
      </c>
      <c r="D9" s="100" t="s">
        <v>64</v>
      </c>
      <c r="E9" s="100" t="s">
        <v>65</v>
      </c>
      <c r="F9" s="100" t="s">
        <v>66</v>
      </c>
      <c r="G9" s="99" t="s">
        <v>15</v>
      </c>
      <c r="H9" s="100" t="s">
        <v>348</v>
      </c>
      <c r="I9" s="101">
        <f>+'[2]PLAN DE ACCION'!I8</f>
        <v>1</v>
      </c>
      <c r="J9" s="101">
        <v>1</v>
      </c>
      <c r="K9" s="101">
        <f>+'[2]PLAN DE ACCION'!J8</f>
        <v>1</v>
      </c>
      <c r="L9" s="101">
        <v>1</v>
      </c>
      <c r="M9" s="101">
        <f>+'[2]PLAN DE ACCION'!K8</f>
        <v>1</v>
      </c>
      <c r="N9" s="102"/>
      <c r="O9" s="101">
        <f>+'[2]PLAN DE ACCION'!L8</f>
        <v>1</v>
      </c>
      <c r="P9" s="102"/>
      <c r="Q9" s="103"/>
      <c r="R9" s="99" t="s">
        <v>16</v>
      </c>
      <c r="S9" s="103"/>
      <c r="T9" s="42">
        <f>+'[2]PLAN DE ACCION'!P8</f>
        <v>26400000</v>
      </c>
      <c r="U9" s="102"/>
      <c r="V9" s="42">
        <f>+'[2]PLAN DE ACCION'!Q8</f>
        <v>27192000</v>
      </c>
      <c r="W9" s="102"/>
      <c r="X9" s="42">
        <f>+'[2]PLAN DE ACCION'!R8</f>
        <v>28007760</v>
      </c>
      <c r="Y9" s="102"/>
      <c r="Z9" s="42">
        <f>+'[2]PLAN DE ACCION'!S8</f>
        <v>28847992.800000001</v>
      </c>
      <c r="AA9" s="42">
        <f>+Z9</f>
        <v>28847992.800000001</v>
      </c>
      <c r="AB9" s="100" t="s">
        <v>349</v>
      </c>
      <c r="AC9" s="100" t="s">
        <v>350</v>
      </c>
      <c r="AD9" s="104" t="s">
        <v>466</v>
      </c>
    </row>
    <row r="10" spans="2:30" ht="276.75" customHeight="1" x14ac:dyDescent="0.25">
      <c r="B10" s="1">
        <v>2</v>
      </c>
      <c r="C10" s="47" t="s">
        <v>14</v>
      </c>
      <c r="D10" s="20" t="s">
        <v>90</v>
      </c>
      <c r="E10" s="20" t="s">
        <v>91</v>
      </c>
      <c r="F10" s="20" t="s">
        <v>92</v>
      </c>
      <c r="G10" s="1" t="s">
        <v>15</v>
      </c>
      <c r="H10" s="47" t="s">
        <v>93</v>
      </c>
      <c r="I10" s="15">
        <f>+'[2]PLAN DE ACCION'!I9</f>
        <v>0</v>
      </c>
      <c r="J10" s="14"/>
      <c r="K10" s="15">
        <f>+'[2]PLAN DE ACCION'!J9</f>
        <v>1</v>
      </c>
      <c r="L10" s="15">
        <v>1</v>
      </c>
      <c r="M10" s="15">
        <f>+'[2]PLAN DE ACCION'!K9</f>
        <v>1</v>
      </c>
      <c r="N10" s="14"/>
      <c r="O10" s="15">
        <f>+'[2]PLAN DE ACCION'!L9</f>
        <v>1</v>
      </c>
      <c r="P10" s="14"/>
      <c r="Q10" s="99" t="s">
        <v>16</v>
      </c>
      <c r="R10" s="103"/>
      <c r="S10" s="99"/>
      <c r="T10" s="42">
        <f>+'[2]PLAN DE ACCION'!P9</f>
        <v>0</v>
      </c>
      <c r="U10" s="102"/>
      <c r="V10" s="42">
        <f>+'[2]PLAN DE ACCION'!Q9</f>
        <v>0</v>
      </c>
      <c r="W10" s="102"/>
      <c r="X10" s="42">
        <f>+'[2]PLAN DE ACCION'!R9</f>
        <v>0</v>
      </c>
      <c r="Y10" s="102"/>
      <c r="Z10" s="42">
        <f>+'[2]PLAN DE ACCION'!S9</f>
        <v>0</v>
      </c>
      <c r="AA10" s="42"/>
      <c r="AB10" s="185" t="s">
        <v>351</v>
      </c>
      <c r="AC10" s="100" t="s">
        <v>352</v>
      </c>
      <c r="AD10" s="104" t="s">
        <v>467</v>
      </c>
    </row>
    <row r="11" spans="2:30" ht="409.5" x14ac:dyDescent="0.25">
      <c r="B11" s="1">
        <v>3</v>
      </c>
      <c r="C11" s="47" t="s">
        <v>22</v>
      </c>
      <c r="D11" s="20" t="s">
        <v>95</v>
      </c>
      <c r="E11" s="20" t="s">
        <v>96</v>
      </c>
      <c r="F11" s="20" t="s">
        <v>97</v>
      </c>
      <c r="G11" s="21" t="s">
        <v>15</v>
      </c>
      <c r="H11" s="4" t="s">
        <v>98</v>
      </c>
      <c r="I11" s="15">
        <f>+'[2]PLAN DE ACCION'!I10</f>
        <v>0</v>
      </c>
      <c r="J11" s="14"/>
      <c r="K11" s="15">
        <f>+'[2]PLAN DE ACCION'!J10</f>
        <v>1</v>
      </c>
      <c r="L11" s="15">
        <v>1</v>
      </c>
      <c r="M11" s="15">
        <f>+'[2]PLAN DE ACCION'!K10</f>
        <v>0</v>
      </c>
      <c r="N11" s="14"/>
      <c r="O11" s="15">
        <f>+'[2]PLAN DE ACCION'!L10</f>
        <v>0</v>
      </c>
      <c r="P11" s="14"/>
      <c r="Q11" s="103"/>
      <c r="R11" s="99" t="s">
        <v>16</v>
      </c>
      <c r="S11" s="99"/>
      <c r="T11" s="42">
        <f>+'[2]PLAN DE ACCION'!P10</f>
        <v>0</v>
      </c>
      <c r="U11" s="102"/>
      <c r="V11" s="42" t="str">
        <f>+'[2]PLAN DE ACCION'!Q10</f>
        <v>$ 28.500.000</v>
      </c>
      <c r="W11" s="102"/>
      <c r="X11" s="42" t="str">
        <f>+'[2]PLAN DE ACCION'!R10</f>
        <v>$ 48.255.000</v>
      </c>
      <c r="Y11" s="102"/>
      <c r="Z11" s="42">
        <v>23253333</v>
      </c>
      <c r="AA11" s="42">
        <v>15386408</v>
      </c>
      <c r="AB11" s="185" t="s">
        <v>99</v>
      </c>
      <c r="AC11" s="186" t="s">
        <v>468</v>
      </c>
      <c r="AD11" s="104" t="s">
        <v>469</v>
      </c>
    </row>
    <row r="12" spans="2:30" ht="194.25" customHeight="1" x14ac:dyDescent="0.25">
      <c r="B12" s="1">
        <v>4</v>
      </c>
      <c r="C12" s="47" t="s">
        <v>22</v>
      </c>
      <c r="D12" s="20" t="s">
        <v>100</v>
      </c>
      <c r="E12" s="22" t="s">
        <v>101</v>
      </c>
      <c r="F12" s="20" t="s">
        <v>102</v>
      </c>
      <c r="G12" s="21" t="s">
        <v>103</v>
      </c>
      <c r="H12" s="47" t="s">
        <v>102</v>
      </c>
      <c r="I12" s="15">
        <f>+'[2]PLAN DE ACCION'!I11</f>
        <v>0</v>
      </c>
      <c r="J12" s="14"/>
      <c r="K12" s="15">
        <f>+'[2]PLAN DE ACCION'!J11</f>
        <v>1</v>
      </c>
      <c r="L12" s="15">
        <v>1</v>
      </c>
      <c r="M12" s="15">
        <f>+'[2]PLAN DE ACCION'!K11</f>
        <v>2</v>
      </c>
      <c r="N12" s="14"/>
      <c r="O12" s="15">
        <f>+'[2]PLAN DE ACCION'!L11</f>
        <v>1</v>
      </c>
      <c r="P12" s="14"/>
      <c r="Q12" s="103"/>
      <c r="R12" s="103"/>
      <c r="S12" s="99" t="s">
        <v>16</v>
      </c>
      <c r="T12" s="42">
        <f>+'[2]PLAN DE ACCION'!P11</f>
        <v>0</v>
      </c>
      <c r="U12" s="102"/>
      <c r="V12" s="42">
        <f>+'[2]PLAN DE ACCION'!Q11</f>
        <v>0</v>
      </c>
      <c r="W12" s="102"/>
      <c r="X12" s="42">
        <f>+'[2]PLAN DE ACCION'!R11</f>
        <v>0</v>
      </c>
      <c r="Y12" s="102"/>
      <c r="Z12" s="42">
        <f>+'[2]PLAN DE ACCION'!S11</f>
        <v>0</v>
      </c>
      <c r="AA12" s="102"/>
      <c r="AB12" s="185" t="s">
        <v>99</v>
      </c>
      <c r="AC12" s="187" t="s">
        <v>353</v>
      </c>
      <c r="AD12" s="105" t="s">
        <v>470</v>
      </c>
    </row>
    <row r="13" spans="2:30" ht="270" customHeight="1" x14ac:dyDescent="0.25">
      <c r="B13" s="1">
        <v>5</v>
      </c>
      <c r="C13" s="47" t="s">
        <v>22</v>
      </c>
      <c r="D13" s="4" t="s">
        <v>105</v>
      </c>
      <c r="E13" s="4" t="s">
        <v>106</v>
      </c>
      <c r="F13" s="4" t="s">
        <v>354</v>
      </c>
      <c r="G13" s="1" t="s">
        <v>15</v>
      </c>
      <c r="H13" s="47" t="s">
        <v>355</v>
      </c>
      <c r="I13" s="15">
        <f>+'[2]PLAN DE ACCION'!I12</f>
        <v>0</v>
      </c>
      <c r="J13" s="14"/>
      <c r="K13" s="15">
        <f>+'[2]PLAN DE ACCION'!J12</f>
        <v>1</v>
      </c>
      <c r="L13" s="14"/>
      <c r="M13" s="15">
        <f>+'[2]PLAN DE ACCION'!K12</f>
        <v>1</v>
      </c>
      <c r="N13" s="14"/>
      <c r="O13" s="15">
        <f>+'[2]PLAN DE ACCION'!L12</f>
        <v>1</v>
      </c>
      <c r="P13" s="14"/>
      <c r="Q13" s="103"/>
      <c r="R13" s="103"/>
      <c r="S13" s="99" t="s">
        <v>16</v>
      </c>
      <c r="T13" s="42">
        <f>+'[2]PLAN DE ACCION'!P12</f>
        <v>0</v>
      </c>
      <c r="U13" s="102"/>
      <c r="V13" s="42">
        <f>+'[2]PLAN DE ACCION'!Q12</f>
        <v>0</v>
      </c>
      <c r="W13" s="102"/>
      <c r="X13" s="42">
        <f>+'[2]PLAN DE ACCION'!R12</f>
        <v>0</v>
      </c>
      <c r="Y13" s="102"/>
      <c r="Z13" s="42">
        <f>+'[2]PLAN DE ACCION'!S12</f>
        <v>0</v>
      </c>
      <c r="AA13" s="102"/>
      <c r="AB13" s="185" t="s">
        <v>99</v>
      </c>
      <c r="AC13" s="187" t="s">
        <v>356</v>
      </c>
      <c r="AD13" s="105" t="s">
        <v>471</v>
      </c>
    </row>
    <row r="14" spans="2:30" ht="210" customHeight="1" x14ac:dyDescent="0.25">
      <c r="B14" s="7">
        <v>6</v>
      </c>
      <c r="C14" s="4" t="s">
        <v>357</v>
      </c>
      <c r="D14" s="4" t="s">
        <v>358</v>
      </c>
      <c r="E14" s="4" t="s">
        <v>359</v>
      </c>
      <c r="F14" s="5" t="s">
        <v>110</v>
      </c>
      <c r="G14" s="7" t="s">
        <v>15</v>
      </c>
      <c r="H14" s="6" t="s">
        <v>111</v>
      </c>
      <c r="I14" s="15">
        <f>+'[2]PLAN DE ACCION'!I13</f>
        <v>0</v>
      </c>
      <c r="J14" s="14"/>
      <c r="K14" s="15">
        <f>+'[2]PLAN DE ACCION'!J13</f>
        <v>1</v>
      </c>
      <c r="L14" s="15"/>
      <c r="M14" s="15">
        <f>+'[2]PLAN DE ACCION'!K13</f>
        <v>1</v>
      </c>
      <c r="N14" s="14"/>
      <c r="O14" s="15">
        <f>+'[2]PLAN DE ACCION'!L13</f>
        <v>1</v>
      </c>
      <c r="P14" s="14"/>
      <c r="Q14" s="188"/>
      <c r="R14" s="188" t="s">
        <v>16</v>
      </c>
      <c r="S14" s="189"/>
      <c r="T14" s="42">
        <f>+'[2]PLAN DE ACCION'!P13</f>
        <v>0</v>
      </c>
      <c r="U14" s="102"/>
      <c r="V14" s="42">
        <f>+'[2]PLAN DE ACCION'!Q13</f>
        <v>33600000</v>
      </c>
      <c r="W14" s="102"/>
      <c r="X14" s="42">
        <f>+'[2]PLAN DE ACCION'!R13</f>
        <v>34608000</v>
      </c>
      <c r="Y14" s="102"/>
      <c r="Z14" s="42">
        <f>+'[2]PLAN DE ACCION'!S13</f>
        <v>35646240</v>
      </c>
      <c r="AA14" s="42">
        <v>0</v>
      </c>
      <c r="AB14" s="190" t="s">
        <v>351</v>
      </c>
      <c r="AC14" s="187" t="s">
        <v>360</v>
      </c>
      <c r="AD14" s="105" t="s">
        <v>361</v>
      </c>
    </row>
    <row r="15" spans="2:30" ht="135" x14ac:dyDescent="0.25">
      <c r="B15" s="1">
        <v>7</v>
      </c>
      <c r="C15" s="47" t="s">
        <v>357</v>
      </c>
      <c r="D15" s="20" t="s">
        <v>112</v>
      </c>
      <c r="E15" s="20" t="s">
        <v>113</v>
      </c>
      <c r="F15" s="20" t="s">
        <v>114</v>
      </c>
      <c r="G15" s="21" t="s">
        <v>15</v>
      </c>
      <c r="H15" s="4" t="s">
        <v>115</v>
      </c>
      <c r="I15" s="15">
        <f>+'[2]PLAN DE ACCION'!I14</f>
        <v>0</v>
      </c>
      <c r="J15" s="14"/>
      <c r="K15" s="15">
        <f>+'[2]PLAN DE ACCION'!J14</f>
        <v>1</v>
      </c>
      <c r="L15" s="15">
        <v>1</v>
      </c>
      <c r="M15" s="15">
        <f>+'[2]PLAN DE ACCION'!K14</f>
        <v>1</v>
      </c>
      <c r="N15" s="14"/>
      <c r="O15" s="15">
        <f>+'[2]PLAN DE ACCION'!L14</f>
        <v>1</v>
      </c>
      <c r="P15" s="14"/>
      <c r="Q15" s="103"/>
      <c r="R15" s="103"/>
      <c r="S15" s="99" t="s">
        <v>16</v>
      </c>
      <c r="T15" s="42">
        <f>+'[2]PLAN DE ACCION'!P14</f>
        <v>0</v>
      </c>
      <c r="U15" s="102"/>
      <c r="V15" s="42">
        <f>+'[2]PLAN DE ACCION'!Q14</f>
        <v>2800000</v>
      </c>
      <c r="W15" s="102"/>
      <c r="X15" s="42">
        <f>+'[2]PLAN DE ACCION'!R14</f>
        <v>2884000</v>
      </c>
      <c r="Y15" s="102"/>
      <c r="Z15" s="42">
        <v>14400000</v>
      </c>
      <c r="AA15" s="42">
        <f>+Z15</f>
        <v>14400000</v>
      </c>
      <c r="AB15" s="190" t="s">
        <v>351</v>
      </c>
      <c r="AC15" s="187" t="s">
        <v>472</v>
      </c>
      <c r="AD15" s="104" t="s">
        <v>473</v>
      </c>
    </row>
    <row r="16" spans="2:30" ht="60" customHeight="1" x14ac:dyDescent="0.25">
      <c r="B16" s="7">
        <v>8</v>
      </c>
      <c r="C16" s="238" t="s">
        <v>357</v>
      </c>
      <c r="D16" s="238" t="s">
        <v>117</v>
      </c>
      <c r="E16" s="47" t="s">
        <v>118</v>
      </c>
      <c r="F16" s="47" t="s">
        <v>119</v>
      </c>
      <c r="G16" s="1" t="s">
        <v>15</v>
      </c>
      <c r="H16" s="47" t="s">
        <v>120</v>
      </c>
      <c r="I16" s="15">
        <f>+'[2]PLAN DE ACCION'!I16</f>
        <v>0</v>
      </c>
      <c r="J16" s="14"/>
      <c r="K16" s="15">
        <f>+'[2]PLAN DE ACCION'!J16</f>
        <v>1</v>
      </c>
      <c r="L16" s="15">
        <v>1</v>
      </c>
      <c r="M16" s="15">
        <f>+'[2]PLAN DE ACCION'!K16</f>
        <v>1</v>
      </c>
      <c r="N16" s="14"/>
      <c r="O16" s="15">
        <f>+'[2]PLAN DE ACCION'!L16</f>
        <v>1</v>
      </c>
      <c r="P16" s="14"/>
      <c r="Q16" s="103"/>
      <c r="R16" s="103"/>
      <c r="S16" s="99" t="s">
        <v>16</v>
      </c>
      <c r="T16" s="42">
        <f>+'[2]PLAN DE ACCION'!P16</f>
        <v>0</v>
      </c>
      <c r="U16" s="102"/>
      <c r="V16" s="42">
        <v>18000000</v>
      </c>
      <c r="W16" s="42">
        <v>17760833</v>
      </c>
      <c r="X16" s="42">
        <v>18000000</v>
      </c>
      <c r="Y16" s="42">
        <v>18000000</v>
      </c>
      <c r="Z16" s="42">
        <f>78000000/2</f>
        <v>39000000</v>
      </c>
      <c r="AA16" s="42">
        <f>78000000/2</f>
        <v>39000000</v>
      </c>
      <c r="AB16" s="185" t="s">
        <v>121</v>
      </c>
      <c r="AC16" s="234" t="s">
        <v>362</v>
      </c>
      <c r="AD16" s="236" t="s">
        <v>474</v>
      </c>
    </row>
    <row r="17" spans="2:30" ht="72" x14ac:dyDescent="0.25">
      <c r="B17" s="1">
        <v>9</v>
      </c>
      <c r="C17" s="238"/>
      <c r="D17" s="238"/>
      <c r="E17" s="47" t="s">
        <v>122</v>
      </c>
      <c r="F17" s="47" t="s">
        <v>123</v>
      </c>
      <c r="G17" s="1" t="s">
        <v>15</v>
      </c>
      <c r="H17" s="47" t="s">
        <v>120</v>
      </c>
      <c r="I17" s="15">
        <f>+'[2]PLAN DE ACCION'!I17</f>
        <v>0</v>
      </c>
      <c r="J17" s="14"/>
      <c r="K17" s="15">
        <f>+'[2]PLAN DE ACCION'!J17</f>
        <v>1</v>
      </c>
      <c r="L17" s="15">
        <v>1</v>
      </c>
      <c r="M17" s="15">
        <f>+'[2]PLAN DE ACCION'!K17</f>
        <v>1</v>
      </c>
      <c r="N17" s="14"/>
      <c r="O17" s="15">
        <f>+'[2]PLAN DE ACCION'!L17</f>
        <v>1</v>
      </c>
      <c r="P17" s="14"/>
      <c r="Q17" s="103"/>
      <c r="R17" s="103"/>
      <c r="S17" s="99" t="s">
        <v>16</v>
      </c>
      <c r="T17" s="42">
        <v>0</v>
      </c>
      <c r="U17" s="102"/>
      <c r="V17" s="42">
        <v>18000000</v>
      </c>
      <c r="W17" s="42">
        <v>17760833</v>
      </c>
      <c r="X17" s="42">
        <v>18000000</v>
      </c>
      <c r="Y17" s="42">
        <v>18000000</v>
      </c>
      <c r="Z17" s="42">
        <f>+Z16</f>
        <v>39000000</v>
      </c>
      <c r="AA17" s="42">
        <f>+AA16</f>
        <v>39000000</v>
      </c>
      <c r="AB17" s="185" t="s">
        <v>121</v>
      </c>
      <c r="AC17" s="235"/>
      <c r="AD17" s="237"/>
    </row>
    <row r="18" spans="2:30" ht="120" customHeight="1" x14ac:dyDescent="0.25">
      <c r="B18" s="7">
        <v>10</v>
      </c>
      <c r="C18" s="47" t="s">
        <v>357</v>
      </c>
      <c r="D18" s="20" t="s">
        <v>124</v>
      </c>
      <c r="E18" s="20" t="s">
        <v>125</v>
      </c>
      <c r="F18" s="20" t="s">
        <v>126</v>
      </c>
      <c r="G18" s="1" t="s">
        <v>103</v>
      </c>
      <c r="H18" s="47" t="s">
        <v>57</v>
      </c>
      <c r="I18" s="15">
        <f>+'[2]PLAN DE ACCION'!I18</f>
        <v>0</v>
      </c>
      <c r="J18" s="14"/>
      <c r="K18" s="15">
        <f>+'[2]PLAN DE ACCION'!J18</f>
        <v>2</v>
      </c>
      <c r="L18" s="15">
        <v>2</v>
      </c>
      <c r="M18" s="15">
        <f>+'[2]PLAN DE ACCION'!K18</f>
        <v>3</v>
      </c>
      <c r="N18" s="14"/>
      <c r="O18" s="15">
        <f>+'[2]PLAN DE ACCION'!L18</f>
        <v>3</v>
      </c>
      <c r="P18" s="14"/>
      <c r="Q18" s="103"/>
      <c r="R18" s="103"/>
      <c r="S18" s="99" t="s">
        <v>16</v>
      </c>
      <c r="T18" s="42">
        <f>+'[2]PLAN DE ACCION'!P18</f>
        <v>0</v>
      </c>
      <c r="U18" s="102"/>
      <c r="V18" s="42">
        <f>+'[2]PLAN DE ACCION'!Q18</f>
        <v>120000000</v>
      </c>
      <c r="W18" s="42">
        <v>101332999</v>
      </c>
      <c r="X18" s="42">
        <v>120000000</v>
      </c>
      <c r="Y18" s="42">
        <v>21658000</v>
      </c>
      <c r="Z18" s="42">
        <v>120000000</v>
      </c>
      <c r="AA18" s="42">
        <v>120000000</v>
      </c>
      <c r="AB18" s="185" t="s">
        <v>121</v>
      </c>
      <c r="AC18" s="104" t="s">
        <v>475</v>
      </c>
      <c r="AD18" s="191" t="s">
        <v>476</v>
      </c>
    </row>
    <row r="19" spans="2:30" ht="409.5" customHeight="1" x14ac:dyDescent="0.25">
      <c r="B19" s="68">
        <v>11</v>
      </c>
      <c r="C19" s="106" t="s">
        <v>357</v>
      </c>
      <c r="D19" s="106" t="s">
        <v>363</v>
      </c>
      <c r="E19" s="106" t="s">
        <v>364</v>
      </c>
      <c r="F19" s="106" t="s">
        <v>365</v>
      </c>
      <c r="G19" s="68" t="s">
        <v>15</v>
      </c>
      <c r="H19" s="106" t="s">
        <v>366</v>
      </c>
      <c r="I19" s="107">
        <f>+'[2]PLAN DE ACCION'!I19</f>
        <v>0</v>
      </c>
      <c r="J19" s="108"/>
      <c r="K19" s="107">
        <f>+'[2]PLAN DE ACCION'!J19</f>
        <v>1</v>
      </c>
      <c r="L19" s="108"/>
      <c r="M19" s="107">
        <f>+'[2]PLAN DE ACCION'!K19</f>
        <v>1</v>
      </c>
      <c r="N19" s="108"/>
      <c r="O19" s="107">
        <f>+'[2]PLAN DE ACCION'!L19</f>
        <v>1</v>
      </c>
      <c r="P19" s="108"/>
      <c r="Q19" s="99"/>
      <c r="R19" s="99" t="s">
        <v>16</v>
      </c>
      <c r="S19" s="99"/>
      <c r="T19" s="42">
        <f>+'[2]PLAN DE ACCION'!P19</f>
        <v>0</v>
      </c>
      <c r="U19" s="102"/>
      <c r="V19" s="42">
        <f>+'[2]PLAN DE ACCION'!Q19</f>
        <v>0</v>
      </c>
      <c r="W19" s="102"/>
      <c r="X19" s="42">
        <v>227454457</v>
      </c>
      <c r="Y19" s="42">
        <v>136472673.78999999</v>
      </c>
      <c r="Z19" s="192"/>
      <c r="AA19" s="102"/>
      <c r="AB19" s="186" t="s">
        <v>130</v>
      </c>
      <c r="AC19" s="187" t="s">
        <v>477</v>
      </c>
      <c r="AD19" s="104" t="s">
        <v>367</v>
      </c>
    </row>
    <row r="20" spans="2:30" ht="225" customHeight="1" x14ac:dyDescent="0.25">
      <c r="B20" s="7">
        <v>12</v>
      </c>
      <c r="C20" s="4" t="s">
        <v>357</v>
      </c>
      <c r="D20" s="4" t="s">
        <v>131</v>
      </c>
      <c r="E20" s="4" t="s">
        <v>132</v>
      </c>
      <c r="F20" s="4" t="s">
        <v>133</v>
      </c>
      <c r="G20" s="1" t="s">
        <v>15</v>
      </c>
      <c r="H20" s="47" t="s">
        <v>134</v>
      </c>
      <c r="I20" s="15">
        <f>+'[2]PLAN DE ACCION'!I20</f>
        <v>0</v>
      </c>
      <c r="J20" s="14"/>
      <c r="K20" s="15">
        <f>+'[2]PLAN DE ACCION'!J20</f>
        <v>1</v>
      </c>
      <c r="L20" s="15">
        <v>1</v>
      </c>
      <c r="M20" s="15">
        <f>+'[2]PLAN DE ACCION'!K20</f>
        <v>1</v>
      </c>
      <c r="N20" s="15">
        <v>1</v>
      </c>
      <c r="O20" s="15">
        <f>+'[2]PLAN DE ACCION'!L20</f>
        <v>1</v>
      </c>
      <c r="P20" s="14"/>
      <c r="Q20" s="99"/>
      <c r="R20" s="99" t="s">
        <v>16</v>
      </c>
      <c r="S20" s="99"/>
      <c r="T20" s="42">
        <f>+'[2]PLAN DE ACCION'!P20</f>
        <v>0</v>
      </c>
      <c r="U20" s="102"/>
      <c r="V20" s="42">
        <v>268668974</v>
      </c>
      <c r="W20" s="42">
        <v>198698974</v>
      </c>
      <c r="X20" s="42">
        <v>227454457</v>
      </c>
      <c r="Y20" s="42">
        <v>136472674</v>
      </c>
      <c r="Z20" s="42">
        <f>+'[2]PLAN DE ACCION'!S20</f>
        <v>0</v>
      </c>
      <c r="AA20" s="102"/>
      <c r="AB20" s="185" t="s">
        <v>121</v>
      </c>
      <c r="AC20" s="193" t="s">
        <v>368</v>
      </c>
      <c r="AD20" s="104" t="s">
        <v>478</v>
      </c>
    </row>
    <row r="21" spans="2:30" ht="409.5" x14ac:dyDescent="0.25">
      <c r="B21" s="1">
        <v>13</v>
      </c>
      <c r="C21" s="4" t="s">
        <v>357</v>
      </c>
      <c r="D21" s="5" t="s">
        <v>369</v>
      </c>
      <c r="E21" s="5" t="s">
        <v>370</v>
      </c>
      <c r="F21" s="5" t="s">
        <v>371</v>
      </c>
      <c r="G21" s="1" t="s">
        <v>15</v>
      </c>
      <c r="H21" s="4" t="s">
        <v>372</v>
      </c>
      <c r="I21" s="15">
        <f>+'[2]PLAN DE ACCION'!I21</f>
        <v>0</v>
      </c>
      <c r="J21" s="14"/>
      <c r="K21" s="15">
        <f>+'[2]PLAN DE ACCION'!J21</f>
        <v>15</v>
      </c>
      <c r="L21" s="15">
        <v>15</v>
      </c>
      <c r="M21" s="15">
        <f>+'[2]PLAN DE ACCION'!K21</f>
        <v>15</v>
      </c>
      <c r="N21" s="14"/>
      <c r="O21" s="15">
        <f>+'[2]PLAN DE ACCION'!L21</f>
        <v>15</v>
      </c>
      <c r="P21" s="14"/>
      <c r="Q21" s="103"/>
      <c r="R21" s="99"/>
      <c r="S21" s="99" t="s">
        <v>16</v>
      </c>
      <c r="T21" s="42">
        <f>+'[2]PLAN DE ACCION'!P21</f>
        <v>0</v>
      </c>
      <c r="U21" s="102"/>
      <c r="V21" s="42">
        <v>18000000</v>
      </c>
      <c r="W21" s="42">
        <v>18000000</v>
      </c>
      <c r="X21" s="42">
        <v>18000000</v>
      </c>
      <c r="Y21" s="42">
        <v>6000000</v>
      </c>
      <c r="Z21" s="42">
        <v>103000000</v>
      </c>
      <c r="AA21" s="42">
        <v>103000000</v>
      </c>
      <c r="AB21" s="185" t="s">
        <v>121</v>
      </c>
      <c r="AC21" s="194" t="s">
        <v>479</v>
      </c>
      <c r="AD21" s="104" t="s">
        <v>480</v>
      </c>
    </row>
    <row r="22" spans="2:30" ht="255" customHeight="1" x14ac:dyDescent="0.25">
      <c r="B22" s="7">
        <v>14</v>
      </c>
      <c r="C22" s="4" t="s">
        <v>357</v>
      </c>
      <c r="D22" s="6" t="s">
        <v>373</v>
      </c>
      <c r="E22" s="6" t="s">
        <v>135</v>
      </c>
      <c r="F22" s="4" t="s">
        <v>136</v>
      </c>
      <c r="G22" s="1" t="s">
        <v>103</v>
      </c>
      <c r="H22" s="4" t="s">
        <v>137</v>
      </c>
      <c r="I22" s="15">
        <f>+'[2]PLAN DE ACCION'!I22</f>
        <v>0</v>
      </c>
      <c r="J22" s="14"/>
      <c r="K22" s="15">
        <f>+'[2]PLAN DE ACCION'!J22</f>
        <v>300</v>
      </c>
      <c r="L22" s="15">
        <v>300</v>
      </c>
      <c r="M22" s="15">
        <f>+'[2]PLAN DE ACCION'!K22</f>
        <v>300</v>
      </c>
      <c r="N22" s="15">
        <v>109</v>
      </c>
      <c r="O22" s="15">
        <f>+'[2]PLAN DE ACCION'!L22</f>
        <v>400</v>
      </c>
      <c r="P22" s="14"/>
      <c r="Q22" s="103"/>
      <c r="R22" s="103"/>
      <c r="S22" s="99" t="s">
        <v>16</v>
      </c>
      <c r="T22" s="42">
        <f>+'[2]PLAN DE ACCION'!P22</f>
        <v>0</v>
      </c>
      <c r="U22" s="102"/>
      <c r="V22" s="42">
        <f>+'[2]PLAN DE ACCION'!Q22</f>
        <v>20000000</v>
      </c>
      <c r="W22" s="42">
        <v>20000000</v>
      </c>
      <c r="X22" s="42">
        <v>20000000</v>
      </c>
      <c r="Y22" s="42">
        <v>17274200</v>
      </c>
      <c r="Z22" s="42">
        <v>50550000</v>
      </c>
      <c r="AA22" s="42">
        <v>33360000</v>
      </c>
      <c r="AB22" s="185" t="s">
        <v>121</v>
      </c>
      <c r="AC22" s="194" t="s">
        <v>481</v>
      </c>
      <c r="AD22" s="104" t="s">
        <v>482</v>
      </c>
    </row>
    <row r="23" spans="2:30" ht="409.5" x14ac:dyDescent="0.25">
      <c r="B23" s="1">
        <v>15</v>
      </c>
      <c r="C23" s="4" t="s">
        <v>357</v>
      </c>
      <c r="D23" s="6" t="s">
        <v>374</v>
      </c>
      <c r="E23" s="6" t="s">
        <v>375</v>
      </c>
      <c r="F23" s="4" t="s">
        <v>376</v>
      </c>
      <c r="G23" s="1" t="s">
        <v>103</v>
      </c>
      <c r="H23" s="4" t="s">
        <v>137</v>
      </c>
      <c r="I23" s="15">
        <f>+'[2]PLAN DE ACCION'!I23</f>
        <v>500</v>
      </c>
      <c r="J23" s="15">
        <v>500</v>
      </c>
      <c r="K23" s="15">
        <f>+'[2]PLAN DE ACCION'!J23</f>
        <v>2500</v>
      </c>
      <c r="L23" s="15">
        <v>3571</v>
      </c>
      <c r="M23" s="15">
        <f>+'[2]PLAN DE ACCION'!K23</f>
        <v>7000</v>
      </c>
      <c r="N23" s="15">
        <v>1416</v>
      </c>
      <c r="O23" s="15">
        <f>+'[2]PLAN DE ACCION'!L23</f>
        <v>7000</v>
      </c>
      <c r="P23" s="14"/>
      <c r="Q23" s="103"/>
      <c r="R23" s="103"/>
      <c r="S23" s="99" t="s">
        <v>16</v>
      </c>
      <c r="T23" s="42">
        <f>+'[2]PLAN DE ACCION'!P23</f>
        <v>25000000</v>
      </c>
      <c r="U23" s="42">
        <v>24158930</v>
      </c>
      <c r="V23" s="42">
        <v>258540000</v>
      </c>
      <c r="W23" s="42">
        <v>252752401</v>
      </c>
      <c r="X23" s="42">
        <v>410752780</v>
      </c>
      <c r="Y23" s="42">
        <v>243950000</v>
      </c>
      <c r="Z23" s="42">
        <v>642664500</v>
      </c>
      <c r="AA23" s="42">
        <v>642664500</v>
      </c>
      <c r="AB23" s="185" t="s">
        <v>121</v>
      </c>
      <c r="AC23" s="187" t="s">
        <v>483</v>
      </c>
      <c r="AD23" s="104" t="s">
        <v>377</v>
      </c>
    </row>
    <row r="24" spans="2:30" ht="72" customHeight="1" x14ac:dyDescent="0.25">
      <c r="B24" s="7">
        <v>16</v>
      </c>
      <c r="C24" s="5" t="s">
        <v>357</v>
      </c>
      <c r="D24" s="5" t="s">
        <v>138</v>
      </c>
      <c r="E24" s="5" t="s">
        <v>139</v>
      </c>
      <c r="F24" s="5" t="s">
        <v>140</v>
      </c>
      <c r="G24" s="7" t="s">
        <v>15</v>
      </c>
      <c r="H24" s="5" t="s">
        <v>141</v>
      </c>
      <c r="I24" s="15">
        <f>+'[2]PLAN DE ACCION'!I24</f>
        <v>0</v>
      </c>
      <c r="J24" s="14"/>
      <c r="K24" s="15">
        <f>+'[2]PLAN DE ACCION'!J24</f>
        <v>1</v>
      </c>
      <c r="L24" s="14"/>
      <c r="M24" s="15">
        <f>+'[2]PLAN DE ACCION'!K24</f>
        <v>1</v>
      </c>
      <c r="N24" s="14"/>
      <c r="O24" s="15">
        <f>+'[2]PLAN DE ACCION'!L24</f>
        <v>1</v>
      </c>
      <c r="P24" s="14"/>
      <c r="Q24" s="195"/>
      <c r="R24" s="188" t="s">
        <v>16</v>
      </c>
      <c r="S24" s="195"/>
      <c r="T24" s="42">
        <f>+'[2]PLAN DE ACCION'!P24</f>
        <v>0</v>
      </c>
      <c r="U24" s="102"/>
      <c r="V24" s="42">
        <f>+'[2]PLAN DE ACCION'!Q24</f>
        <v>0</v>
      </c>
      <c r="W24" s="102"/>
      <c r="X24" s="42">
        <f>+'[2]PLAN DE ACCION'!R24</f>
        <v>0</v>
      </c>
      <c r="Y24" s="102"/>
      <c r="Z24" s="42">
        <f>+'[2]PLAN DE ACCION'!S24</f>
        <v>0</v>
      </c>
      <c r="AA24" s="102"/>
      <c r="AB24" s="185" t="s">
        <v>121</v>
      </c>
      <c r="AC24" s="234" t="s">
        <v>378</v>
      </c>
      <c r="AD24" s="236" t="s">
        <v>379</v>
      </c>
    </row>
    <row r="25" spans="2:30" ht="96" x14ac:dyDescent="0.25">
      <c r="B25" s="1">
        <v>17</v>
      </c>
      <c r="C25" s="4" t="s">
        <v>357</v>
      </c>
      <c r="D25" s="5" t="s">
        <v>380</v>
      </c>
      <c r="E25" s="5" t="s">
        <v>142</v>
      </c>
      <c r="F25" s="5" t="s">
        <v>143</v>
      </c>
      <c r="G25" s="1" t="s">
        <v>15</v>
      </c>
      <c r="H25" s="4" t="s">
        <v>144</v>
      </c>
      <c r="I25" s="15">
        <f>+'[2]PLAN DE ACCION'!I25</f>
        <v>0</v>
      </c>
      <c r="J25" s="14"/>
      <c r="K25" s="15">
        <f>+'[2]PLAN DE ACCION'!J25</f>
        <v>1</v>
      </c>
      <c r="L25" s="14"/>
      <c r="M25" s="15">
        <f>+'[2]PLAN DE ACCION'!K25</f>
        <v>1</v>
      </c>
      <c r="N25" s="14"/>
      <c r="O25" s="15">
        <f>+'[2]PLAN DE ACCION'!L25</f>
        <v>1</v>
      </c>
      <c r="P25" s="14"/>
      <c r="Q25" s="103"/>
      <c r="R25" s="99" t="s">
        <v>16</v>
      </c>
      <c r="S25" s="103"/>
      <c r="T25" s="42">
        <f>+'[2]PLAN DE ACCION'!P25</f>
        <v>0</v>
      </c>
      <c r="U25" s="102"/>
      <c r="V25" s="42">
        <f>+'[2]PLAN DE ACCION'!Q25</f>
        <v>0</v>
      </c>
      <c r="W25" s="102"/>
      <c r="X25" s="42">
        <f>+'[2]PLAN DE ACCION'!R25</f>
        <v>0</v>
      </c>
      <c r="Y25" s="102"/>
      <c r="Z25" s="42">
        <f>+'[2]PLAN DE ACCION'!S25</f>
        <v>0</v>
      </c>
      <c r="AA25" s="102"/>
      <c r="AB25" s="185" t="s">
        <v>121</v>
      </c>
      <c r="AC25" s="235"/>
      <c r="AD25" s="237"/>
    </row>
  </sheetData>
  <mergeCells count="30">
    <mergeCell ref="B6:B8"/>
    <mergeCell ref="C6:C8"/>
    <mergeCell ref="D6:D8"/>
    <mergeCell ref="E6:E8"/>
    <mergeCell ref="F6:F8"/>
    <mergeCell ref="E1:E4"/>
    <mergeCell ref="F1:S1"/>
    <mergeCell ref="F2:S4"/>
    <mergeCell ref="I6:O6"/>
    <mergeCell ref="Q6:AA6"/>
    <mergeCell ref="C16:C17"/>
    <mergeCell ref="D16:D17"/>
    <mergeCell ref="AB6:AB8"/>
    <mergeCell ref="AC6:AC8"/>
    <mergeCell ref="I7:J7"/>
    <mergeCell ref="K7:L7"/>
    <mergeCell ref="M7:N7"/>
    <mergeCell ref="O7:P7"/>
    <mergeCell ref="Q7:S7"/>
    <mergeCell ref="T7:U7"/>
    <mergeCell ref="V7:W7"/>
    <mergeCell ref="X7:Y7"/>
    <mergeCell ref="Z7:AA7"/>
    <mergeCell ref="G6:G8"/>
    <mergeCell ref="H6:H8"/>
    <mergeCell ref="AD6:AD8"/>
    <mergeCell ref="AC16:AC17"/>
    <mergeCell ref="AD16:AD17"/>
    <mergeCell ref="AC24:AC25"/>
    <mergeCell ref="AD24:AD25"/>
  </mergeCells>
  <pageMargins left="0.7" right="0.7" top="0.75" bottom="0.75" header="0.3" footer="0.3"/>
  <pageSetup paperSize="9" orientation="portrait" horizontalDpi="0" verticalDpi="0"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C33"/>
  <sheetViews>
    <sheetView topLeftCell="S2" workbookViewId="0">
      <selection activeCell="AC9" sqref="AC9"/>
    </sheetView>
  </sheetViews>
  <sheetFormatPr baseColWidth="10" defaultColWidth="10.7109375" defaultRowHeight="15" x14ac:dyDescent="0.25"/>
  <cols>
    <col min="1" max="1" width="1.85546875" customWidth="1"/>
    <col min="2" max="2" width="5.85546875" customWidth="1"/>
    <col min="3" max="3" width="28.7109375" customWidth="1"/>
    <col min="4" max="4" width="21" customWidth="1"/>
    <col min="5" max="5" width="20.140625" customWidth="1"/>
    <col min="6" max="6" width="14.5703125" customWidth="1"/>
    <col min="7" max="7" width="13.85546875" bestFit="1" customWidth="1"/>
    <col min="8" max="8" width="16.140625" customWidth="1"/>
    <col min="9" max="9" width="8.7109375" customWidth="1"/>
    <col min="10" max="10" width="9.85546875" customWidth="1"/>
    <col min="11" max="11" width="8.28515625" customWidth="1"/>
    <col min="12" max="12" width="10.140625" customWidth="1"/>
    <col min="13" max="13" width="8.140625" customWidth="1"/>
    <col min="14" max="14" width="9.42578125" customWidth="1"/>
    <col min="15" max="15" width="7.42578125" customWidth="1"/>
    <col min="16" max="16" width="9.7109375" customWidth="1"/>
    <col min="17" max="17" width="21.28515625" bestFit="1" customWidth="1"/>
    <col min="18" max="18" width="18.28515625" bestFit="1" customWidth="1"/>
    <col min="19" max="19" width="11.28515625" bestFit="1" customWidth="1"/>
    <col min="20" max="27" width="14" customWidth="1"/>
    <col min="28" max="28" width="27.85546875" customWidth="1"/>
    <col min="29" max="29" width="35.140625" customWidth="1"/>
  </cols>
  <sheetData>
    <row r="1" spans="2:29" ht="15.75" x14ac:dyDescent="0.25">
      <c r="E1" s="222"/>
      <c r="F1" s="223" t="s">
        <v>299</v>
      </c>
      <c r="G1" s="223"/>
      <c r="H1" s="223"/>
      <c r="I1" s="223"/>
      <c r="J1" s="223"/>
      <c r="K1" s="223"/>
      <c r="L1" s="223"/>
      <c r="M1" s="223"/>
      <c r="N1" s="223"/>
      <c r="O1" s="223"/>
      <c r="P1" s="223"/>
      <c r="Q1" s="223"/>
      <c r="R1" s="223"/>
      <c r="S1" s="223"/>
      <c r="T1" s="34" t="s">
        <v>294</v>
      </c>
      <c r="U1" s="34" t="s">
        <v>301</v>
      </c>
    </row>
    <row r="2" spans="2:29" x14ac:dyDescent="0.25">
      <c r="E2" s="222"/>
      <c r="F2" s="224" t="s">
        <v>300</v>
      </c>
      <c r="G2" s="224"/>
      <c r="H2" s="224"/>
      <c r="I2" s="224"/>
      <c r="J2" s="224"/>
      <c r="K2" s="224"/>
      <c r="L2" s="224"/>
      <c r="M2" s="224"/>
      <c r="N2" s="224"/>
      <c r="O2" s="224"/>
      <c r="P2" s="224"/>
      <c r="Q2" s="224"/>
      <c r="R2" s="224"/>
      <c r="S2" s="224"/>
      <c r="T2" s="35" t="s">
        <v>295</v>
      </c>
      <c r="U2" s="36">
        <v>1</v>
      </c>
    </row>
    <row r="3" spans="2:29" x14ac:dyDescent="0.25">
      <c r="E3" s="222"/>
      <c r="F3" s="224"/>
      <c r="G3" s="224"/>
      <c r="H3" s="224"/>
      <c r="I3" s="224"/>
      <c r="J3" s="224"/>
      <c r="K3" s="224"/>
      <c r="L3" s="224"/>
      <c r="M3" s="224"/>
      <c r="N3" s="224"/>
      <c r="O3" s="224"/>
      <c r="P3" s="224"/>
      <c r="Q3" s="224"/>
      <c r="R3" s="224"/>
      <c r="S3" s="224"/>
      <c r="T3" s="35" t="s">
        <v>296</v>
      </c>
      <c r="U3" s="37">
        <v>44651</v>
      </c>
    </row>
    <row r="4" spans="2:29" x14ac:dyDescent="0.25">
      <c r="E4" s="222"/>
      <c r="F4" s="224"/>
      <c r="G4" s="224"/>
      <c r="H4" s="224"/>
      <c r="I4" s="224"/>
      <c r="J4" s="224"/>
      <c r="K4" s="224"/>
      <c r="L4" s="224"/>
      <c r="M4" s="224"/>
      <c r="N4" s="224"/>
      <c r="O4" s="224"/>
      <c r="P4" s="224"/>
      <c r="Q4" s="224"/>
      <c r="R4" s="224"/>
      <c r="S4" s="224"/>
      <c r="T4" s="35" t="s">
        <v>297</v>
      </c>
      <c r="U4" s="38" t="s">
        <v>298</v>
      </c>
    </row>
    <row r="6" spans="2:29" x14ac:dyDescent="0.25">
      <c r="B6" s="213" t="s">
        <v>0</v>
      </c>
      <c r="C6" s="213" t="s">
        <v>1</v>
      </c>
      <c r="D6" s="213" t="s">
        <v>2</v>
      </c>
      <c r="E6" s="213" t="s">
        <v>3</v>
      </c>
      <c r="F6" s="213" t="s">
        <v>4</v>
      </c>
      <c r="G6" s="213" t="s">
        <v>5</v>
      </c>
      <c r="H6" s="213" t="s">
        <v>6</v>
      </c>
      <c r="I6" s="220" t="s">
        <v>7</v>
      </c>
      <c r="J6" s="220"/>
      <c r="K6" s="243"/>
      <c r="L6" s="243"/>
      <c r="M6" s="243"/>
      <c r="N6" s="243"/>
      <c r="O6" s="243"/>
      <c r="P6" s="46"/>
      <c r="Q6" s="218" t="s">
        <v>8</v>
      </c>
      <c r="R6" s="219"/>
      <c r="S6" s="219"/>
      <c r="T6" s="219"/>
      <c r="U6" s="219"/>
      <c r="V6" s="219"/>
      <c r="W6" s="219"/>
      <c r="X6" s="219"/>
      <c r="Y6" s="219"/>
      <c r="Z6" s="219"/>
      <c r="AA6" s="220"/>
      <c r="AB6" s="213" t="s">
        <v>9</v>
      </c>
      <c r="AC6" s="213" t="s">
        <v>10</v>
      </c>
    </row>
    <row r="7" spans="2:29" x14ac:dyDescent="0.25">
      <c r="B7" s="213"/>
      <c r="C7" s="213"/>
      <c r="D7" s="213"/>
      <c r="E7" s="213"/>
      <c r="F7" s="213"/>
      <c r="G7" s="213"/>
      <c r="H7" s="213"/>
      <c r="I7" s="214">
        <v>2020</v>
      </c>
      <c r="J7" s="215"/>
      <c r="K7" s="214">
        <v>2021</v>
      </c>
      <c r="L7" s="215"/>
      <c r="M7" s="216">
        <v>2022</v>
      </c>
      <c r="N7" s="217"/>
      <c r="O7" s="213">
        <v>2023</v>
      </c>
      <c r="P7" s="213"/>
      <c r="Q7" s="216" t="s">
        <v>42</v>
      </c>
      <c r="R7" s="221"/>
      <c r="S7" s="217"/>
      <c r="T7" s="213">
        <v>2020</v>
      </c>
      <c r="U7" s="213"/>
      <c r="V7" s="213">
        <v>2021</v>
      </c>
      <c r="W7" s="213"/>
      <c r="X7" s="213">
        <v>2022</v>
      </c>
      <c r="Y7" s="213"/>
      <c r="Z7" s="213">
        <v>2023</v>
      </c>
      <c r="AA7" s="213"/>
      <c r="AB7" s="213"/>
      <c r="AC7" s="213"/>
    </row>
    <row r="8" spans="2:29" x14ac:dyDescent="0.25">
      <c r="B8" s="213"/>
      <c r="C8" s="213"/>
      <c r="D8" s="213"/>
      <c r="E8" s="213"/>
      <c r="F8" s="213"/>
      <c r="G8" s="213"/>
      <c r="H8" s="213"/>
      <c r="I8" s="45" t="s">
        <v>43</v>
      </c>
      <c r="J8" s="45" t="s">
        <v>44</v>
      </c>
      <c r="K8" s="45" t="s">
        <v>43</v>
      </c>
      <c r="L8" s="45" t="s">
        <v>44</v>
      </c>
      <c r="M8" s="45" t="s">
        <v>43</v>
      </c>
      <c r="N8" s="45" t="s">
        <v>44</v>
      </c>
      <c r="O8" s="45" t="s">
        <v>43</v>
      </c>
      <c r="P8" s="45" t="s">
        <v>44</v>
      </c>
      <c r="Q8" s="13" t="s">
        <v>11</v>
      </c>
      <c r="R8" s="16" t="s">
        <v>12</v>
      </c>
      <c r="S8" s="16" t="s">
        <v>13</v>
      </c>
      <c r="T8" s="45" t="s">
        <v>43</v>
      </c>
      <c r="U8" s="45" t="s">
        <v>44</v>
      </c>
      <c r="V8" s="45" t="s">
        <v>43</v>
      </c>
      <c r="W8" s="45" t="s">
        <v>44</v>
      </c>
      <c r="X8" s="45" t="s">
        <v>43</v>
      </c>
      <c r="Y8" s="45" t="s">
        <v>44</v>
      </c>
      <c r="Z8" s="45" t="s">
        <v>43</v>
      </c>
      <c r="AA8" s="45" t="s">
        <v>44</v>
      </c>
      <c r="AB8" s="213"/>
      <c r="AC8" s="213"/>
    </row>
    <row r="9" spans="2:29" ht="204.75" x14ac:dyDescent="0.25">
      <c r="B9" s="1">
        <v>1</v>
      </c>
      <c r="C9" s="4" t="s">
        <v>14</v>
      </c>
      <c r="D9" s="4" t="s">
        <v>145</v>
      </c>
      <c r="E9" s="4" t="s">
        <v>146</v>
      </c>
      <c r="F9" s="4" t="s">
        <v>147</v>
      </c>
      <c r="G9" s="1" t="s">
        <v>15</v>
      </c>
      <c r="H9" s="4" t="s">
        <v>148</v>
      </c>
      <c r="I9" s="15">
        <f>+'[3]PLAN DE ACCION'!I8</f>
        <v>30</v>
      </c>
      <c r="J9" s="15"/>
      <c r="K9" s="15">
        <f>+'[3]PLAN DE ACCION'!J8</f>
        <v>30</v>
      </c>
      <c r="L9" s="15"/>
      <c r="M9" s="15">
        <f>+'[3]PLAN DE ACCION'!K8</f>
        <v>30</v>
      </c>
      <c r="N9" s="15"/>
      <c r="O9" s="15">
        <v>30</v>
      </c>
      <c r="P9" s="15">
        <v>23</v>
      </c>
      <c r="Q9" s="14"/>
      <c r="R9" s="14"/>
      <c r="S9" s="15" t="s">
        <v>16</v>
      </c>
      <c r="T9" s="17">
        <f>+'[3]PLAN DE ACCION'!P8</f>
        <v>195850000</v>
      </c>
      <c r="U9" s="17"/>
      <c r="V9" s="17">
        <f>+'[3]PLAN DE ACCION'!Q8</f>
        <v>226000000</v>
      </c>
      <c r="W9" s="17"/>
      <c r="X9" s="17">
        <f>+'[3]PLAN DE ACCION'!R8</f>
        <v>254663620</v>
      </c>
      <c r="Y9" s="17"/>
      <c r="Z9" s="33">
        <v>100000000</v>
      </c>
      <c r="AA9" s="50">
        <v>50500000</v>
      </c>
      <c r="AB9" s="25" t="s">
        <v>149</v>
      </c>
      <c r="AC9" s="181" t="s">
        <v>306</v>
      </c>
    </row>
    <row r="10" spans="2:29" ht="31.5" x14ac:dyDescent="0.25">
      <c r="AC10" s="51" t="s">
        <v>307</v>
      </c>
    </row>
    <row r="11" spans="2:29" ht="31.5" x14ac:dyDescent="0.25">
      <c r="AC11" s="51" t="s">
        <v>308</v>
      </c>
    </row>
    <row r="12" spans="2:29" ht="31.5" x14ac:dyDescent="0.25">
      <c r="AC12" s="51" t="s">
        <v>309</v>
      </c>
    </row>
    <row r="13" spans="2:29" ht="31.5" x14ac:dyDescent="0.25">
      <c r="AC13" s="51" t="s">
        <v>310</v>
      </c>
    </row>
    <row r="14" spans="2:29" ht="31.5" x14ac:dyDescent="0.25">
      <c r="AC14" s="51" t="s">
        <v>311</v>
      </c>
    </row>
    <row r="15" spans="2:29" ht="31.5" x14ac:dyDescent="0.25">
      <c r="AC15" s="51" t="s">
        <v>312</v>
      </c>
    </row>
    <row r="16" spans="2:29" ht="31.5" x14ac:dyDescent="0.25">
      <c r="AC16" s="51" t="s">
        <v>313</v>
      </c>
    </row>
    <row r="17" spans="29:29" ht="15.75" x14ac:dyDescent="0.25">
      <c r="AC17" s="51" t="s">
        <v>314</v>
      </c>
    </row>
    <row r="18" spans="29:29" ht="31.5" x14ac:dyDescent="0.25">
      <c r="AC18" s="51" t="s">
        <v>315</v>
      </c>
    </row>
    <row r="19" spans="29:29" ht="31.5" x14ac:dyDescent="0.25">
      <c r="AC19" s="51" t="s">
        <v>316</v>
      </c>
    </row>
    <row r="20" spans="29:29" ht="31.5" x14ac:dyDescent="0.25">
      <c r="AC20" s="51" t="s">
        <v>317</v>
      </c>
    </row>
    <row r="21" spans="29:29" ht="31.5" x14ac:dyDescent="0.25">
      <c r="AC21" s="51" t="s">
        <v>318</v>
      </c>
    </row>
    <row r="22" spans="29:29" ht="31.5" x14ac:dyDescent="0.25">
      <c r="AC22" s="51" t="s">
        <v>319</v>
      </c>
    </row>
    <row r="23" spans="29:29" ht="15.75" x14ac:dyDescent="0.25">
      <c r="AC23" s="51" t="s">
        <v>320</v>
      </c>
    </row>
    <row r="24" spans="29:29" ht="15.75" x14ac:dyDescent="0.25">
      <c r="AC24" s="51" t="s">
        <v>321</v>
      </c>
    </row>
    <row r="25" spans="29:29" ht="47.25" x14ac:dyDescent="0.25">
      <c r="AC25" s="51" t="s">
        <v>322</v>
      </c>
    </row>
    <row r="26" spans="29:29" ht="15.75" x14ac:dyDescent="0.25">
      <c r="AC26" s="51" t="s">
        <v>323</v>
      </c>
    </row>
    <row r="27" spans="29:29" ht="31.5" x14ac:dyDescent="0.25">
      <c r="AC27" s="51" t="s">
        <v>324</v>
      </c>
    </row>
    <row r="28" spans="29:29" ht="15.75" x14ac:dyDescent="0.25">
      <c r="AC28" s="51" t="s">
        <v>325</v>
      </c>
    </row>
    <row r="29" spans="29:29" ht="15.75" x14ac:dyDescent="0.25">
      <c r="AC29" s="51" t="s">
        <v>326</v>
      </c>
    </row>
    <row r="30" spans="29:29" ht="47.25" x14ac:dyDescent="0.25">
      <c r="AC30" s="51" t="s">
        <v>327</v>
      </c>
    </row>
    <row r="31" spans="29:29" ht="31.5" x14ac:dyDescent="0.25">
      <c r="AC31" s="51" t="s">
        <v>328</v>
      </c>
    </row>
    <row r="32" spans="29:29" ht="31.5" x14ac:dyDescent="0.25">
      <c r="AC32" s="51" t="s">
        <v>329</v>
      </c>
    </row>
    <row r="33" spans="29:29" ht="31.5" x14ac:dyDescent="0.25">
      <c r="AC33" s="51" t="s">
        <v>330</v>
      </c>
    </row>
  </sheetData>
  <mergeCells count="23">
    <mergeCell ref="B6:B8"/>
    <mergeCell ref="C6:C8"/>
    <mergeCell ref="D6:D8"/>
    <mergeCell ref="E6:E8"/>
    <mergeCell ref="F6:F8"/>
    <mergeCell ref="G6:G8"/>
    <mergeCell ref="H6:H8"/>
    <mergeCell ref="E1:E4"/>
    <mergeCell ref="F1:S1"/>
    <mergeCell ref="F2:S4"/>
    <mergeCell ref="AB6:AB8"/>
    <mergeCell ref="AC6:AC8"/>
    <mergeCell ref="I7:J7"/>
    <mergeCell ref="K7:L7"/>
    <mergeCell ref="M7:N7"/>
    <mergeCell ref="O7:P7"/>
    <mergeCell ref="Q7:S7"/>
    <mergeCell ref="T7:U7"/>
    <mergeCell ref="V7:W7"/>
    <mergeCell ref="X7:Y7"/>
    <mergeCell ref="Z7:AA7"/>
    <mergeCell ref="I6:O6"/>
    <mergeCell ref="Q6:AA6"/>
  </mergeCells>
  <pageMargins left="0.7" right="0.7" top="0.75" bottom="0.75" header="0.3" footer="0.3"/>
  <pageSetup paperSize="9" orientation="portrait" horizontalDpi="0" verticalDpi="0"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C11"/>
  <sheetViews>
    <sheetView topLeftCell="A5" zoomScale="60" zoomScaleNormal="60" workbookViewId="0">
      <selection activeCell="T9" sqref="T9:T11"/>
    </sheetView>
  </sheetViews>
  <sheetFormatPr baseColWidth="10" defaultColWidth="10.7109375" defaultRowHeight="15" x14ac:dyDescent="0.25"/>
  <cols>
    <col min="1" max="1" width="1.85546875" customWidth="1"/>
    <col min="2" max="2" width="5.85546875" customWidth="1"/>
    <col min="3" max="3" width="28.7109375" customWidth="1"/>
    <col min="4" max="4" width="30.28515625" customWidth="1"/>
    <col min="5" max="5" width="31" customWidth="1"/>
    <col min="6" max="6" width="14.5703125" customWidth="1"/>
    <col min="7" max="7" width="13.85546875" bestFit="1" customWidth="1"/>
    <col min="8" max="8" width="16.140625" customWidth="1"/>
    <col min="9" max="9" width="8.7109375" customWidth="1"/>
    <col min="10" max="10" width="9.85546875" customWidth="1"/>
    <col min="11" max="11" width="8.28515625" customWidth="1"/>
    <col min="12" max="12" width="10.140625" customWidth="1"/>
    <col min="13" max="13" width="8.140625" customWidth="1"/>
    <col min="14" max="14" width="9.42578125" customWidth="1"/>
    <col min="15" max="15" width="7.42578125" customWidth="1"/>
    <col min="16" max="16" width="9.7109375" customWidth="1"/>
    <col min="17" max="17" width="22.140625" customWidth="1"/>
    <col min="18" max="18" width="18.85546875" bestFit="1" customWidth="1"/>
    <col min="19" max="19" width="11.7109375" bestFit="1" customWidth="1"/>
    <col min="20" max="21" width="14" customWidth="1"/>
    <col min="22" max="22" width="17.7109375" customWidth="1"/>
    <col min="23" max="23" width="14" customWidth="1"/>
    <col min="24" max="24" width="20.42578125" customWidth="1"/>
    <col min="25" max="25" width="18.7109375" customWidth="1"/>
    <col min="26" max="26" width="21" customWidth="1"/>
    <col min="27" max="27" width="23.140625" customWidth="1"/>
    <col min="28" max="28" width="41.140625" customWidth="1"/>
    <col min="29" max="29" width="192.7109375" customWidth="1"/>
  </cols>
  <sheetData>
    <row r="1" spans="2:29" ht="19.899999999999999" customHeight="1" x14ac:dyDescent="0.25">
      <c r="E1" s="222"/>
      <c r="F1" s="223" t="s">
        <v>299</v>
      </c>
      <c r="G1" s="223"/>
      <c r="H1" s="223"/>
      <c r="I1" s="223"/>
      <c r="J1" s="223"/>
      <c r="K1" s="223"/>
      <c r="L1" s="223"/>
      <c r="M1" s="223"/>
      <c r="N1" s="223"/>
      <c r="O1" s="223"/>
      <c r="P1" s="223"/>
      <c r="Q1" s="223"/>
      <c r="R1" s="223"/>
      <c r="S1" s="223"/>
      <c r="T1" s="34" t="s">
        <v>294</v>
      </c>
      <c r="U1" s="34" t="s">
        <v>301</v>
      </c>
    </row>
    <row r="2" spans="2:29" ht="19.899999999999999" customHeight="1" x14ac:dyDescent="0.25">
      <c r="E2" s="222"/>
      <c r="F2" s="224" t="s">
        <v>300</v>
      </c>
      <c r="G2" s="224"/>
      <c r="H2" s="224"/>
      <c r="I2" s="224"/>
      <c r="J2" s="224"/>
      <c r="K2" s="224"/>
      <c r="L2" s="224"/>
      <c r="M2" s="224"/>
      <c r="N2" s="224"/>
      <c r="O2" s="224"/>
      <c r="P2" s="224"/>
      <c r="Q2" s="224"/>
      <c r="R2" s="224"/>
      <c r="S2" s="224"/>
      <c r="T2" s="35" t="s">
        <v>295</v>
      </c>
      <c r="U2" s="36">
        <v>1</v>
      </c>
    </row>
    <row r="3" spans="2:29" ht="19.899999999999999" customHeight="1" x14ac:dyDescent="0.25">
      <c r="E3" s="222"/>
      <c r="F3" s="224"/>
      <c r="G3" s="224"/>
      <c r="H3" s="224"/>
      <c r="I3" s="224"/>
      <c r="J3" s="224"/>
      <c r="K3" s="224"/>
      <c r="L3" s="224"/>
      <c r="M3" s="224"/>
      <c r="N3" s="224"/>
      <c r="O3" s="224"/>
      <c r="P3" s="224"/>
      <c r="Q3" s="224"/>
      <c r="R3" s="224"/>
      <c r="S3" s="224"/>
      <c r="T3" s="35" t="s">
        <v>296</v>
      </c>
      <c r="U3" s="37">
        <v>44651</v>
      </c>
    </row>
    <row r="4" spans="2:29" ht="19.899999999999999" customHeight="1" x14ac:dyDescent="0.25">
      <c r="E4" s="222"/>
      <c r="F4" s="224"/>
      <c r="G4" s="224"/>
      <c r="H4" s="224"/>
      <c r="I4" s="224"/>
      <c r="J4" s="224"/>
      <c r="K4" s="224"/>
      <c r="L4" s="224"/>
      <c r="M4" s="224"/>
      <c r="N4" s="224"/>
      <c r="O4" s="224"/>
      <c r="P4" s="224"/>
      <c r="Q4" s="224"/>
      <c r="R4" s="224"/>
      <c r="S4" s="224"/>
      <c r="T4" s="35" t="s">
        <v>297</v>
      </c>
      <c r="U4" s="38" t="s">
        <v>298</v>
      </c>
    </row>
    <row r="6" spans="2:29" ht="18.75" x14ac:dyDescent="0.3">
      <c r="B6" s="250" t="s">
        <v>0</v>
      </c>
      <c r="C6" s="250" t="s">
        <v>1</v>
      </c>
      <c r="D6" s="250" t="s">
        <v>2</v>
      </c>
      <c r="E6" s="250" t="s">
        <v>3</v>
      </c>
      <c r="F6" s="250" t="s">
        <v>4</v>
      </c>
      <c r="G6" s="250" t="s">
        <v>5</v>
      </c>
      <c r="H6" s="250" t="s">
        <v>6</v>
      </c>
      <c r="I6" s="262" t="s">
        <v>7</v>
      </c>
      <c r="J6" s="262"/>
      <c r="K6" s="263"/>
      <c r="L6" s="263"/>
      <c r="M6" s="263"/>
      <c r="N6" s="263"/>
      <c r="O6" s="263"/>
      <c r="P6" s="155"/>
      <c r="Q6" s="264" t="s">
        <v>8</v>
      </c>
      <c r="R6" s="265"/>
      <c r="S6" s="265"/>
      <c r="T6" s="265"/>
      <c r="U6" s="265"/>
      <c r="V6" s="265"/>
      <c r="W6" s="265"/>
      <c r="X6" s="265"/>
      <c r="Y6" s="265"/>
      <c r="Z6" s="265"/>
      <c r="AA6" s="262"/>
      <c r="AB6" s="250" t="s">
        <v>9</v>
      </c>
      <c r="AC6" s="250" t="s">
        <v>10</v>
      </c>
    </row>
    <row r="7" spans="2:29" ht="18.75" x14ac:dyDescent="0.25">
      <c r="B7" s="250"/>
      <c r="C7" s="250"/>
      <c r="D7" s="250"/>
      <c r="E7" s="250"/>
      <c r="F7" s="250"/>
      <c r="G7" s="250"/>
      <c r="H7" s="250"/>
      <c r="I7" s="257">
        <v>2020</v>
      </c>
      <c r="J7" s="258"/>
      <c r="K7" s="257">
        <v>2021</v>
      </c>
      <c r="L7" s="258"/>
      <c r="M7" s="259">
        <v>2022</v>
      </c>
      <c r="N7" s="260"/>
      <c r="O7" s="250">
        <v>2023</v>
      </c>
      <c r="P7" s="250"/>
      <c r="Q7" s="259" t="s">
        <v>42</v>
      </c>
      <c r="R7" s="261"/>
      <c r="S7" s="260"/>
      <c r="T7" s="250">
        <v>2020</v>
      </c>
      <c r="U7" s="250"/>
      <c r="V7" s="250">
        <v>2021</v>
      </c>
      <c r="W7" s="250"/>
      <c r="X7" s="250">
        <v>2022</v>
      </c>
      <c r="Y7" s="250"/>
      <c r="Z7" s="250">
        <v>2023</v>
      </c>
      <c r="AA7" s="250"/>
      <c r="AB7" s="250"/>
      <c r="AC7" s="250"/>
    </row>
    <row r="8" spans="2:29" ht="18.75" x14ac:dyDescent="0.3">
      <c r="B8" s="250"/>
      <c r="C8" s="250"/>
      <c r="D8" s="250"/>
      <c r="E8" s="250"/>
      <c r="F8" s="250"/>
      <c r="G8" s="250"/>
      <c r="H8" s="250"/>
      <c r="I8" s="156" t="s">
        <v>43</v>
      </c>
      <c r="J8" s="156" t="s">
        <v>44</v>
      </c>
      <c r="K8" s="156" t="s">
        <v>43</v>
      </c>
      <c r="L8" s="156" t="s">
        <v>44</v>
      </c>
      <c r="M8" s="156" t="s">
        <v>43</v>
      </c>
      <c r="N8" s="156" t="s">
        <v>44</v>
      </c>
      <c r="O8" s="156" t="s">
        <v>43</v>
      </c>
      <c r="P8" s="156" t="s">
        <v>44</v>
      </c>
      <c r="Q8" s="157" t="s">
        <v>11</v>
      </c>
      <c r="R8" s="158" t="s">
        <v>12</v>
      </c>
      <c r="S8" s="158" t="s">
        <v>13</v>
      </c>
      <c r="T8" s="156" t="s">
        <v>43</v>
      </c>
      <c r="U8" s="156" t="s">
        <v>44</v>
      </c>
      <c r="V8" s="156" t="s">
        <v>43</v>
      </c>
      <c r="W8" s="156" t="s">
        <v>44</v>
      </c>
      <c r="X8" s="156" t="s">
        <v>43</v>
      </c>
      <c r="Y8" s="156" t="s">
        <v>44</v>
      </c>
      <c r="Z8" s="156" t="s">
        <v>43</v>
      </c>
      <c r="AA8" s="156" t="s">
        <v>44</v>
      </c>
      <c r="AB8" s="250"/>
      <c r="AC8" s="250"/>
    </row>
    <row r="9" spans="2:29" ht="156.75" customHeight="1" x14ac:dyDescent="0.3">
      <c r="B9" s="159">
        <v>1</v>
      </c>
      <c r="C9" s="160" t="s">
        <v>22</v>
      </c>
      <c r="D9" s="161" t="s">
        <v>95</v>
      </c>
      <c r="E9" s="161" t="s">
        <v>96</v>
      </c>
      <c r="F9" s="161" t="s">
        <v>97</v>
      </c>
      <c r="G9" s="162" t="s">
        <v>15</v>
      </c>
      <c r="H9" s="163" t="s">
        <v>98</v>
      </c>
      <c r="I9" s="164">
        <f>+'[4]PLAN DE ACCION'!I8</f>
        <v>0</v>
      </c>
      <c r="J9" s="164"/>
      <c r="K9" s="164">
        <f>+'[4]PLAN DE ACCION'!J8</f>
        <v>1</v>
      </c>
      <c r="L9" s="164">
        <v>3</v>
      </c>
      <c r="M9" s="164">
        <f>+'[4]PLAN DE ACCION'!K8</f>
        <v>0</v>
      </c>
      <c r="N9" s="164"/>
      <c r="O9" s="164">
        <f>+'[4]PLAN DE ACCION'!L8</f>
        <v>0</v>
      </c>
      <c r="P9" s="164"/>
      <c r="Q9" s="165" t="s">
        <v>399</v>
      </c>
      <c r="R9" s="166"/>
      <c r="S9" s="159" t="s">
        <v>16</v>
      </c>
      <c r="T9" s="251">
        <f>+'[4]PLAN DE ACCION'!P8:P10</f>
        <v>0</v>
      </c>
      <c r="U9" s="254">
        <v>0</v>
      </c>
      <c r="V9" s="255">
        <v>28500000</v>
      </c>
      <c r="W9" s="254">
        <v>0</v>
      </c>
      <c r="X9" s="256" t="s">
        <v>400</v>
      </c>
      <c r="Y9" s="247">
        <v>1184998.06</v>
      </c>
      <c r="Z9" s="256" t="s">
        <v>401</v>
      </c>
      <c r="AA9" s="247">
        <v>28980506.329999998</v>
      </c>
      <c r="AB9" s="161" t="s">
        <v>99</v>
      </c>
      <c r="AC9" s="167" t="s">
        <v>426</v>
      </c>
    </row>
    <row r="10" spans="2:29" ht="129" customHeight="1" x14ac:dyDescent="0.3">
      <c r="B10" s="159">
        <v>2</v>
      </c>
      <c r="C10" s="160" t="s">
        <v>22</v>
      </c>
      <c r="D10" s="161" t="s">
        <v>100</v>
      </c>
      <c r="E10" s="168" t="s">
        <v>101</v>
      </c>
      <c r="F10" s="161" t="s">
        <v>102</v>
      </c>
      <c r="G10" s="162" t="s">
        <v>103</v>
      </c>
      <c r="H10" s="160" t="s">
        <v>102</v>
      </c>
      <c r="I10" s="164">
        <f>+'[4]PLAN DE ACCION'!I9</f>
        <v>0</v>
      </c>
      <c r="J10" s="166"/>
      <c r="K10" s="164">
        <f>+'[4]PLAN DE ACCION'!J9</f>
        <v>0</v>
      </c>
      <c r="L10" s="166"/>
      <c r="M10" s="164">
        <f>+'[4]PLAN DE ACCION'!K9</f>
        <v>2</v>
      </c>
      <c r="N10" s="169">
        <v>2</v>
      </c>
      <c r="O10" s="164">
        <f>+'[4]PLAN DE ACCION'!L9</f>
        <v>2</v>
      </c>
      <c r="P10" s="169"/>
      <c r="Q10" s="166"/>
      <c r="R10" s="166"/>
      <c r="S10" s="159" t="s">
        <v>16</v>
      </c>
      <c r="T10" s="252"/>
      <c r="U10" s="252"/>
      <c r="V10" s="256"/>
      <c r="W10" s="252"/>
      <c r="X10" s="256"/>
      <c r="Y10" s="248"/>
      <c r="Z10" s="256"/>
      <c r="AA10" s="248"/>
      <c r="AB10" s="161" t="s">
        <v>104</v>
      </c>
      <c r="AC10" s="165" t="s">
        <v>427</v>
      </c>
    </row>
    <row r="11" spans="2:29" ht="168.75" customHeight="1" x14ac:dyDescent="0.3">
      <c r="B11" s="159">
        <v>3</v>
      </c>
      <c r="C11" s="160" t="s">
        <v>22</v>
      </c>
      <c r="D11" s="163" t="s">
        <v>105</v>
      </c>
      <c r="E11" s="163" t="s">
        <v>106</v>
      </c>
      <c r="F11" s="163" t="s">
        <v>107</v>
      </c>
      <c r="G11" s="159" t="s">
        <v>15</v>
      </c>
      <c r="H11" s="170" t="s">
        <v>108</v>
      </c>
      <c r="I11" s="164">
        <f>+'[4]PLAN DE ACCION'!I10</f>
        <v>0</v>
      </c>
      <c r="J11" s="166"/>
      <c r="K11" s="164">
        <f>+'[4]PLAN DE ACCION'!J10</f>
        <v>1</v>
      </c>
      <c r="L11" s="164">
        <v>1</v>
      </c>
      <c r="M11" s="164">
        <f>+'[4]PLAN DE ACCION'!K10</f>
        <v>1</v>
      </c>
      <c r="N11" s="166"/>
      <c r="O11" s="164">
        <f>+'[4]PLAN DE ACCION'!L10</f>
        <v>1</v>
      </c>
      <c r="P11" s="166"/>
      <c r="Q11" s="166"/>
      <c r="R11" s="166"/>
      <c r="S11" s="159" t="s">
        <v>16</v>
      </c>
      <c r="T11" s="253"/>
      <c r="U11" s="253"/>
      <c r="V11" s="256"/>
      <c r="W11" s="253"/>
      <c r="X11" s="256"/>
      <c r="Y11" s="249"/>
      <c r="Z11" s="256"/>
      <c r="AA11" s="249"/>
      <c r="AB11" s="161" t="s">
        <v>99</v>
      </c>
      <c r="AC11" s="165" t="s">
        <v>402</v>
      </c>
    </row>
  </sheetData>
  <mergeCells count="31">
    <mergeCell ref="B6:B8"/>
    <mergeCell ref="C6:C8"/>
    <mergeCell ref="D6:D8"/>
    <mergeCell ref="E6:E8"/>
    <mergeCell ref="F6:F8"/>
    <mergeCell ref="G6:G8"/>
    <mergeCell ref="H6:H8"/>
    <mergeCell ref="E1:E4"/>
    <mergeCell ref="F1:S1"/>
    <mergeCell ref="F2:S4"/>
    <mergeCell ref="I6:O6"/>
    <mergeCell ref="Q6:AA6"/>
    <mergeCell ref="AB6:AB8"/>
    <mergeCell ref="AC6:AC8"/>
    <mergeCell ref="I7:J7"/>
    <mergeCell ref="K7:L7"/>
    <mergeCell ref="M7:N7"/>
    <mergeCell ref="O7:P7"/>
    <mergeCell ref="Q7:S7"/>
    <mergeCell ref="T7:U7"/>
    <mergeCell ref="AA9:AA11"/>
    <mergeCell ref="V7:W7"/>
    <mergeCell ref="X7:Y7"/>
    <mergeCell ref="Z7:AA7"/>
    <mergeCell ref="T9:T11"/>
    <mergeCell ref="U9:U11"/>
    <mergeCell ref="V9:V11"/>
    <mergeCell ref="W9:W11"/>
    <mergeCell ref="X9:X11"/>
    <mergeCell ref="Y9:Y11"/>
    <mergeCell ref="Z9:Z11"/>
  </mergeCells>
  <pageMargins left="0.7" right="0.7" top="0.75" bottom="0.75" header="0.3" footer="0.3"/>
  <pageSetup paperSize="9" orientation="portrait" horizontalDpi="0" verticalDpi="0"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C11"/>
  <sheetViews>
    <sheetView topLeftCell="T7" zoomScale="80" zoomScaleNormal="80" workbookViewId="0">
      <selection activeCell="C9" sqref="C9"/>
    </sheetView>
  </sheetViews>
  <sheetFormatPr baseColWidth="10" defaultColWidth="10.7109375" defaultRowHeight="15" x14ac:dyDescent="0.25"/>
  <cols>
    <col min="1" max="1" width="1.85546875" customWidth="1"/>
    <col min="2" max="2" width="5.85546875" customWidth="1"/>
    <col min="3" max="3" width="28.7109375" customWidth="1"/>
    <col min="4" max="4" width="23.140625" customWidth="1"/>
    <col min="5" max="5" width="17.42578125" customWidth="1"/>
    <col min="6" max="6" width="14.5703125" customWidth="1"/>
    <col min="7" max="7" width="13.85546875" bestFit="1" customWidth="1"/>
    <col min="8" max="8" width="16.140625" customWidth="1"/>
    <col min="9" max="9" width="8.7109375" customWidth="1"/>
    <col min="10" max="10" width="9.85546875" customWidth="1"/>
    <col min="11" max="11" width="8.28515625" customWidth="1"/>
    <col min="12" max="12" width="10.140625" customWidth="1"/>
    <col min="13" max="13" width="8.140625" customWidth="1"/>
    <col min="14" max="14" width="9.42578125" customWidth="1"/>
    <col min="15" max="15" width="7.42578125" customWidth="1"/>
    <col min="16" max="16" width="9.7109375" customWidth="1"/>
    <col min="17" max="17" width="21.28515625" bestFit="1" customWidth="1"/>
    <col min="18" max="18" width="18.28515625" bestFit="1" customWidth="1"/>
    <col min="19" max="19" width="11.28515625" bestFit="1" customWidth="1"/>
    <col min="20" max="20" width="20.7109375" customWidth="1"/>
    <col min="21" max="21" width="18.42578125" customWidth="1"/>
    <col min="22" max="22" width="18.140625" customWidth="1"/>
    <col min="23" max="23" width="14" customWidth="1"/>
    <col min="24" max="24" width="18.5703125" customWidth="1"/>
    <col min="25" max="25" width="25.28515625" customWidth="1"/>
    <col min="26" max="26" width="19.85546875" customWidth="1"/>
    <col min="27" max="27" width="23" customWidth="1"/>
    <col min="28" max="28" width="24.5703125" bestFit="1" customWidth="1"/>
    <col min="29" max="29" width="82.5703125" customWidth="1"/>
  </cols>
  <sheetData>
    <row r="1" spans="2:29" ht="15.75" x14ac:dyDescent="0.25">
      <c r="E1" s="222"/>
      <c r="F1" s="223" t="s">
        <v>299</v>
      </c>
      <c r="G1" s="223"/>
      <c r="H1" s="223"/>
      <c r="I1" s="223"/>
      <c r="J1" s="223"/>
      <c r="K1" s="223"/>
      <c r="L1" s="223"/>
      <c r="M1" s="223"/>
      <c r="N1" s="223"/>
      <c r="O1" s="223"/>
      <c r="P1" s="223"/>
      <c r="Q1" s="223"/>
      <c r="R1" s="223"/>
      <c r="S1" s="223"/>
      <c r="T1" s="34" t="s">
        <v>294</v>
      </c>
      <c r="U1" s="34" t="s">
        <v>301</v>
      </c>
    </row>
    <row r="2" spans="2:29" ht="14.45" customHeight="1" x14ac:dyDescent="0.25">
      <c r="E2" s="222"/>
      <c r="F2" s="224" t="s">
        <v>300</v>
      </c>
      <c r="G2" s="224"/>
      <c r="H2" s="224"/>
      <c r="I2" s="224"/>
      <c r="J2" s="224"/>
      <c r="K2" s="224"/>
      <c r="L2" s="224"/>
      <c r="M2" s="224"/>
      <c r="N2" s="224"/>
      <c r="O2" s="224"/>
      <c r="P2" s="224"/>
      <c r="Q2" s="224"/>
      <c r="R2" s="224"/>
      <c r="S2" s="224"/>
      <c r="T2" s="35" t="s">
        <v>295</v>
      </c>
      <c r="U2" s="36">
        <v>1</v>
      </c>
    </row>
    <row r="3" spans="2:29" ht="14.45" customHeight="1" x14ac:dyDescent="0.25">
      <c r="E3" s="222"/>
      <c r="F3" s="224"/>
      <c r="G3" s="224"/>
      <c r="H3" s="224"/>
      <c r="I3" s="224"/>
      <c r="J3" s="224"/>
      <c r="K3" s="224"/>
      <c r="L3" s="224"/>
      <c r="M3" s="224"/>
      <c r="N3" s="224"/>
      <c r="O3" s="224"/>
      <c r="P3" s="224"/>
      <c r="Q3" s="224"/>
      <c r="R3" s="224"/>
      <c r="S3" s="224"/>
      <c r="T3" s="35" t="s">
        <v>296</v>
      </c>
      <c r="U3" s="37">
        <v>44651</v>
      </c>
    </row>
    <row r="4" spans="2:29" ht="14.45" customHeight="1" x14ac:dyDescent="0.25">
      <c r="E4" s="222"/>
      <c r="F4" s="224"/>
      <c r="G4" s="224"/>
      <c r="H4" s="224"/>
      <c r="I4" s="224"/>
      <c r="J4" s="224"/>
      <c r="K4" s="224"/>
      <c r="L4" s="224"/>
      <c r="M4" s="224"/>
      <c r="N4" s="224"/>
      <c r="O4" s="224"/>
      <c r="P4" s="224"/>
      <c r="Q4" s="224"/>
      <c r="R4" s="224"/>
      <c r="S4" s="224"/>
      <c r="T4" s="35" t="s">
        <v>297</v>
      </c>
      <c r="U4" s="38" t="s">
        <v>298</v>
      </c>
    </row>
    <row r="6" spans="2:29" x14ac:dyDescent="0.25">
      <c r="B6" s="213" t="s">
        <v>0</v>
      </c>
      <c r="C6" s="213" t="s">
        <v>1</v>
      </c>
      <c r="D6" s="213" t="s">
        <v>2</v>
      </c>
      <c r="E6" s="213" t="s">
        <v>3</v>
      </c>
      <c r="F6" s="213" t="s">
        <v>4</v>
      </c>
      <c r="G6" s="213" t="s">
        <v>5</v>
      </c>
      <c r="H6" s="213" t="s">
        <v>6</v>
      </c>
      <c r="I6" s="220" t="s">
        <v>7</v>
      </c>
      <c r="J6" s="220"/>
      <c r="K6" s="243"/>
      <c r="L6" s="243"/>
      <c r="M6" s="243"/>
      <c r="N6" s="243"/>
      <c r="O6" s="243"/>
      <c r="P6" s="115"/>
      <c r="Q6" s="218" t="s">
        <v>8</v>
      </c>
      <c r="R6" s="219"/>
      <c r="S6" s="219"/>
      <c r="T6" s="219"/>
      <c r="U6" s="219"/>
      <c r="V6" s="219"/>
      <c r="W6" s="219"/>
      <c r="X6" s="219"/>
      <c r="Y6" s="219"/>
      <c r="Z6" s="219"/>
      <c r="AA6" s="220"/>
      <c r="AB6" s="213" t="s">
        <v>9</v>
      </c>
      <c r="AC6" s="213" t="s">
        <v>10</v>
      </c>
    </row>
    <row r="7" spans="2:29" x14ac:dyDescent="0.25">
      <c r="B7" s="213"/>
      <c r="C7" s="213"/>
      <c r="D7" s="213"/>
      <c r="E7" s="213"/>
      <c r="F7" s="213"/>
      <c r="G7" s="213"/>
      <c r="H7" s="213"/>
      <c r="I7" s="214">
        <v>2020</v>
      </c>
      <c r="J7" s="215"/>
      <c r="K7" s="214">
        <v>2021</v>
      </c>
      <c r="L7" s="215"/>
      <c r="M7" s="216">
        <v>2022</v>
      </c>
      <c r="N7" s="217"/>
      <c r="O7" s="213">
        <v>2023</v>
      </c>
      <c r="P7" s="213"/>
      <c r="Q7" s="216" t="s">
        <v>42</v>
      </c>
      <c r="R7" s="221"/>
      <c r="S7" s="217"/>
      <c r="T7" s="213">
        <v>2020</v>
      </c>
      <c r="U7" s="213"/>
      <c r="V7" s="213">
        <v>2021</v>
      </c>
      <c r="W7" s="213"/>
      <c r="X7" s="213">
        <v>2022</v>
      </c>
      <c r="Y7" s="213"/>
      <c r="Z7" s="213">
        <v>2023</v>
      </c>
      <c r="AA7" s="213"/>
      <c r="AB7" s="213"/>
      <c r="AC7" s="213"/>
    </row>
    <row r="8" spans="2:29" x14ac:dyDescent="0.25">
      <c r="B8" s="213"/>
      <c r="C8" s="213"/>
      <c r="D8" s="213"/>
      <c r="E8" s="213"/>
      <c r="F8" s="213"/>
      <c r="G8" s="213"/>
      <c r="H8" s="213"/>
      <c r="I8" s="114" t="s">
        <v>43</v>
      </c>
      <c r="J8" s="114" t="s">
        <v>44</v>
      </c>
      <c r="K8" s="114" t="s">
        <v>43</v>
      </c>
      <c r="L8" s="114" t="s">
        <v>44</v>
      </c>
      <c r="M8" s="114" t="s">
        <v>43</v>
      </c>
      <c r="N8" s="114" t="s">
        <v>44</v>
      </c>
      <c r="O8" s="114" t="s">
        <v>43</v>
      </c>
      <c r="P8" s="114" t="s">
        <v>44</v>
      </c>
      <c r="Q8" s="13" t="s">
        <v>241</v>
      </c>
      <c r="R8" s="16" t="s">
        <v>12</v>
      </c>
      <c r="S8" s="16" t="s">
        <v>13</v>
      </c>
      <c r="T8" s="114" t="s">
        <v>43</v>
      </c>
      <c r="U8" s="114" t="s">
        <v>44</v>
      </c>
      <c r="V8" s="114" t="s">
        <v>43</v>
      </c>
      <c r="W8" s="114" t="s">
        <v>44</v>
      </c>
      <c r="X8" s="114" t="s">
        <v>43</v>
      </c>
      <c r="Y8" s="114" t="s">
        <v>44</v>
      </c>
      <c r="Z8" s="114" t="s">
        <v>43</v>
      </c>
      <c r="AA8" s="114" t="s">
        <v>44</v>
      </c>
      <c r="AB8" s="213"/>
      <c r="AC8" s="213"/>
    </row>
    <row r="9" spans="2:29" ht="198.75" customHeight="1" x14ac:dyDescent="0.25">
      <c r="B9" s="1">
        <v>1</v>
      </c>
      <c r="C9" s="4" t="s">
        <v>14</v>
      </c>
      <c r="D9" s="6" t="s">
        <v>281</v>
      </c>
      <c r="E9" s="6" t="s">
        <v>282</v>
      </c>
      <c r="F9" s="4" t="s">
        <v>283</v>
      </c>
      <c r="G9" s="1" t="s">
        <v>103</v>
      </c>
      <c r="H9" s="5" t="s">
        <v>284</v>
      </c>
      <c r="I9" s="15">
        <v>200</v>
      </c>
      <c r="J9" s="15">
        <v>150</v>
      </c>
      <c r="K9" s="15">
        <v>500</v>
      </c>
      <c r="L9" s="15">
        <v>500</v>
      </c>
      <c r="M9" s="15">
        <v>600</v>
      </c>
      <c r="N9" s="15">
        <v>711</v>
      </c>
      <c r="O9" s="15">
        <v>550</v>
      </c>
      <c r="P9" s="15">
        <v>25</v>
      </c>
      <c r="Q9" s="44" t="s">
        <v>403</v>
      </c>
      <c r="R9" s="14"/>
      <c r="S9" s="1" t="s">
        <v>16</v>
      </c>
      <c r="T9" s="32">
        <v>1131703080</v>
      </c>
      <c r="U9" s="121">
        <v>1080190203</v>
      </c>
      <c r="V9" s="32">
        <v>1613778703</v>
      </c>
      <c r="W9" s="122">
        <v>1264580058</v>
      </c>
      <c r="X9" s="123">
        <v>1930843381</v>
      </c>
      <c r="Y9" s="124">
        <v>1636777614.3</v>
      </c>
      <c r="Z9" s="123">
        <v>2876035847.3099999</v>
      </c>
      <c r="AA9" s="125">
        <v>236083532</v>
      </c>
      <c r="AB9" s="20" t="s">
        <v>285</v>
      </c>
      <c r="AC9" s="62" t="s">
        <v>404</v>
      </c>
    </row>
    <row r="10" spans="2:29" ht="63" customHeight="1" x14ac:dyDescent="0.25">
      <c r="B10" s="1">
        <v>2</v>
      </c>
      <c r="C10" s="4" t="s">
        <v>14</v>
      </c>
      <c r="D10" s="6" t="s">
        <v>286</v>
      </c>
      <c r="E10" s="6" t="s">
        <v>287</v>
      </c>
      <c r="F10" s="4" t="s">
        <v>288</v>
      </c>
      <c r="G10" s="1" t="s">
        <v>103</v>
      </c>
      <c r="H10" s="5" t="s">
        <v>289</v>
      </c>
      <c r="I10" s="15">
        <v>1600</v>
      </c>
      <c r="J10" s="15">
        <v>172</v>
      </c>
      <c r="K10" s="15">
        <v>5700</v>
      </c>
      <c r="L10" s="15">
        <v>6819</v>
      </c>
      <c r="M10" s="15">
        <v>5735</v>
      </c>
      <c r="N10" s="15">
        <v>6098</v>
      </c>
      <c r="O10" s="15">
        <v>5750</v>
      </c>
      <c r="P10" s="15">
        <v>4004</v>
      </c>
      <c r="Q10" s="62" t="s">
        <v>405</v>
      </c>
      <c r="R10" s="14"/>
      <c r="S10" s="1" t="s">
        <v>16</v>
      </c>
      <c r="T10" s="32">
        <v>84400000</v>
      </c>
      <c r="U10" s="121">
        <v>84400000</v>
      </c>
      <c r="V10" s="32">
        <v>322900000</v>
      </c>
      <c r="W10" s="122">
        <v>312153999</v>
      </c>
      <c r="X10" s="123">
        <v>502000000</v>
      </c>
      <c r="Y10" s="124">
        <v>486679000</v>
      </c>
      <c r="Z10" s="123">
        <v>516838679</v>
      </c>
      <c r="AA10" s="125">
        <v>174959481</v>
      </c>
      <c r="AB10" s="20" t="s">
        <v>285</v>
      </c>
      <c r="AC10" s="62" t="s">
        <v>406</v>
      </c>
    </row>
    <row r="11" spans="2:29" ht="193.5" customHeight="1" x14ac:dyDescent="0.25">
      <c r="B11" s="1">
        <v>3</v>
      </c>
      <c r="C11" s="4" t="s">
        <v>14</v>
      </c>
      <c r="D11" s="6" t="s">
        <v>290</v>
      </c>
      <c r="E11" s="6" t="s">
        <v>291</v>
      </c>
      <c r="F11" s="4" t="s">
        <v>292</v>
      </c>
      <c r="G11" s="1" t="s">
        <v>103</v>
      </c>
      <c r="H11" s="5" t="s">
        <v>293</v>
      </c>
      <c r="I11" s="15">
        <v>958</v>
      </c>
      <c r="J11" s="15">
        <v>596</v>
      </c>
      <c r="K11" s="15">
        <v>40000</v>
      </c>
      <c r="L11" s="15">
        <v>72390</v>
      </c>
      <c r="M11" s="15">
        <v>115362</v>
      </c>
      <c r="N11" s="15">
        <v>121744</v>
      </c>
      <c r="O11" s="15">
        <v>115000</v>
      </c>
      <c r="P11" s="15">
        <v>50788</v>
      </c>
      <c r="Q11" s="62" t="s">
        <v>407</v>
      </c>
      <c r="R11" s="14"/>
      <c r="S11" s="1" t="s">
        <v>16</v>
      </c>
      <c r="T11" s="32">
        <v>204814218</v>
      </c>
      <c r="U11" s="121">
        <v>46725000</v>
      </c>
      <c r="V11" s="32">
        <v>261090000</v>
      </c>
      <c r="W11" s="122">
        <v>173285623</v>
      </c>
      <c r="X11" s="123">
        <v>504238766</v>
      </c>
      <c r="Y11" s="124">
        <v>436948678</v>
      </c>
      <c r="Z11" s="123">
        <v>427754138.18000001</v>
      </c>
      <c r="AA11" s="125">
        <v>184436663</v>
      </c>
      <c r="AB11" s="20" t="s">
        <v>285</v>
      </c>
      <c r="AC11" s="62" t="s">
        <v>408</v>
      </c>
    </row>
  </sheetData>
  <mergeCells count="23">
    <mergeCell ref="E1:E4"/>
    <mergeCell ref="F1:S1"/>
    <mergeCell ref="F2:S4"/>
    <mergeCell ref="B6:B8"/>
    <mergeCell ref="C6:C8"/>
    <mergeCell ref="D6:D8"/>
    <mergeCell ref="E6:E8"/>
    <mergeCell ref="F6:F8"/>
    <mergeCell ref="G6:G8"/>
    <mergeCell ref="H6:H8"/>
    <mergeCell ref="AB6:AB8"/>
    <mergeCell ref="AC6:AC8"/>
    <mergeCell ref="I7:J7"/>
    <mergeCell ref="K7:L7"/>
    <mergeCell ref="M7:N7"/>
    <mergeCell ref="O7:P7"/>
    <mergeCell ref="Q7:S7"/>
    <mergeCell ref="T7:U7"/>
    <mergeCell ref="V7:W7"/>
    <mergeCell ref="X7:Y7"/>
    <mergeCell ref="Z7:AA7"/>
    <mergeCell ref="I6:O6"/>
    <mergeCell ref="Q6:AA6"/>
  </mergeCells>
  <pageMargins left="0.7" right="0.7" top="0.75" bottom="0.75" header="0.3" footer="0.3"/>
  <pageSetup paperSize="9" orientation="portrait" horizontalDpi="0" verticalDpi="0"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C13"/>
  <sheetViews>
    <sheetView topLeftCell="S1" workbookViewId="0">
      <selection activeCell="AB9" sqref="AB9"/>
    </sheetView>
  </sheetViews>
  <sheetFormatPr baseColWidth="10" defaultColWidth="10.7109375" defaultRowHeight="15" x14ac:dyDescent="0.25"/>
  <cols>
    <col min="1" max="1" width="1.85546875" customWidth="1"/>
    <col min="2" max="2" width="5.85546875" customWidth="1"/>
    <col min="3" max="3" width="28.7109375" customWidth="1"/>
    <col min="4" max="4" width="23.7109375" customWidth="1"/>
    <col min="5" max="5" width="26.42578125" customWidth="1"/>
    <col min="6" max="6" width="14.5703125" customWidth="1"/>
    <col min="7" max="8" width="16.140625" customWidth="1"/>
    <col min="9" max="9" width="8.7109375" customWidth="1"/>
    <col min="10" max="10" width="9.85546875" customWidth="1"/>
    <col min="11" max="11" width="8.28515625" customWidth="1"/>
    <col min="12" max="12" width="10.140625" customWidth="1"/>
    <col min="13" max="13" width="8.140625" customWidth="1"/>
    <col min="14" max="14" width="9.42578125" customWidth="1"/>
    <col min="15" max="15" width="7.42578125" customWidth="1"/>
    <col min="16" max="16" width="9.7109375" customWidth="1"/>
    <col min="17" max="17" width="19.140625" customWidth="1"/>
    <col min="18" max="18" width="18.28515625" bestFit="1" customWidth="1"/>
    <col min="19" max="19" width="11.28515625" bestFit="1" customWidth="1"/>
    <col min="20" max="27" width="14" customWidth="1"/>
    <col min="28" max="28" width="24.5703125" bestFit="1" customWidth="1"/>
    <col min="29" max="29" width="28.42578125" customWidth="1"/>
  </cols>
  <sheetData>
    <row r="1" spans="2:29" ht="16.899999999999999" customHeight="1" x14ac:dyDescent="0.25">
      <c r="E1" s="222"/>
      <c r="F1" s="223" t="s">
        <v>299</v>
      </c>
      <c r="G1" s="223"/>
      <c r="H1" s="223"/>
      <c r="I1" s="223"/>
      <c r="J1" s="223"/>
      <c r="K1" s="223"/>
      <c r="L1" s="223"/>
      <c r="M1" s="223"/>
      <c r="N1" s="223"/>
      <c r="O1" s="223"/>
      <c r="P1" s="223"/>
      <c r="Q1" s="223"/>
      <c r="R1" s="223"/>
      <c r="S1" s="223"/>
      <c r="T1" s="34" t="s">
        <v>294</v>
      </c>
      <c r="U1" s="34" t="s">
        <v>301</v>
      </c>
    </row>
    <row r="2" spans="2:29" ht="16.899999999999999" customHeight="1" x14ac:dyDescent="0.25">
      <c r="E2" s="222"/>
      <c r="F2" s="224" t="s">
        <v>300</v>
      </c>
      <c r="G2" s="224"/>
      <c r="H2" s="224"/>
      <c r="I2" s="224"/>
      <c r="J2" s="224"/>
      <c r="K2" s="224"/>
      <c r="L2" s="224"/>
      <c r="M2" s="224"/>
      <c r="N2" s="224"/>
      <c r="O2" s="224"/>
      <c r="P2" s="224"/>
      <c r="Q2" s="224"/>
      <c r="R2" s="224"/>
      <c r="S2" s="224"/>
      <c r="T2" s="35" t="s">
        <v>295</v>
      </c>
      <c r="U2" s="36">
        <v>1</v>
      </c>
    </row>
    <row r="3" spans="2:29" ht="18" customHeight="1" x14ac:dyDescent="0.25">
      <c r="E3" s="222"/>
      <c r="F3" s="224"/>
      <c r="G3" s="224"/>
      <c r="H3" s="224"/>
      <c r="I3" s="224"/>
      <c r="J3" s="224"/>
      <c r="K3" s="224"/>
      <c r="L3" s="224"/>
      <c r="M3" s="224"/>
      <c r="N3" s="224"/>
      <c r="O3" s="224"/>
      <c r="P3" s="224"/>
      <c r="Q3" s="224"/>
      <c r="R3" s="224"/>
      <c r="S3" s="224"/>
      <c r="T3" s="35" t="s">
        <v>296</v>
      </c>
      <c r="U3" s="37">
        <v>44651</v>
      </c>
    </row>
    <row r="4" spans="2:29" x14ac:dyDescent="0.25">
      <c r="E4" s="222"/>
      <c r="F4" s="224"/>
      <c r="G4" s="224"/>
      <c r="H4" s="224"/>
      <c r="I4" s="224"/>
      <c r="J4" s="224"/>
      <c r="K4" s="224"/>
      <c r="L4" s="224"/>
      <c r="M4" s="224"/>
      <c r="N4" s="224"/>
      <c r="O4" s="224"/>
      <c r="P4" s="224"/>
      <c r="Q4" s="224"/>
      <c r="R4" s="224"/>
      <c r="S4" s="224"/>
      <c r="T4" s="35" t="s">
        <v>297</v>
      </c>
      <c r="U4" s="38" t="s">
        <v>298</v>
      </c>
    </row>
    <row r="5" spans="2:29" x14ac:dyDescent="0.25">
      <c r="B5" s="266"/>
      <c r="C5" s="267"/>
      <c r="D5" s="267"/>
      <c r="E5" s="267"/>
      <c r="F5" s="267"/>
      <c r="G5" s="267"/>
      <c r="H5" s="267"/>
      <c r="I5" s="267"/>
      <c r="J5" s="267"/>
      <c r="K5" s="267"/>
      <c r="L5" s="267"/>
      <c r="M5" s="267"/>
      <c r="N5" s="267"/>
      <c r="O5" s="267"/>
      <c r="P5" s="267"/>
      <c r="Q5" s="267"/>
      <c r="R5" s="267"/>
      <c r="S5" s="267"/>
      <c r="T5" s="267"/>
      <c r="U5" s="267"/>
      <c r="V5" s="267"/>
      <c r="W5" s="267"/>
      <c r="X5" s="267"/>
      <c r="Y5" s="267"/>
      <c r="Z5" s="267"/>
      <c r="AA5" s="267"/>
      <c r="AB5" s="267"/>
      <c r="AC5" s="268"/>
    </row>
    <row r="6" spans="2:29" x14ac:dyDescent="0.25">
      <c r="B6" s="213" t="s">
        <v>0</v>
      </c>
      <c r="C6" s="213" t="s">
        <v>1</v>
      </c>
      <c r="D6" s="213" t="s">
        <v>2</v>
      </c>
      <c r="E6" s="213" t="s">
        <v>3</v>
      </c>
      <c r="F6" s="213" t="s">
        <v>4</v>
      </c>
      <c r="G6" s="213" t="s">
        <v>5</v>
      </c>
      <c r="H6" s="213" t="s">
        <v>6</v>
      </c>
      <c r="I6" s="220" t="s">
        <v>7</v>
      </c>
      <c r="J6" s="220"/>
      <c r="K6" s="243"/>
      <c r="L6" s="243"/>
      <c r="M6" s="243"/>
      <c r="N6" s="243"/>
      <c r="O6" s="243"/>
      <c r="P6" s="46"/>
      <c r="Q6" s="218" t="s">
        <v>8</v>
      </c>
      <c r="R6" s="219"/>
      <c r="S6" s="219"/>
      <c r="T6" s="219"/>
      <c r="U6" s="219"/>
      <c r="V6" s="219"/>
      <c r="W6" s="219"/>
      <c r="X6" s="219"/>
      <c r="Y6" s="219"/>
      <c r="Z6" s="219"/>
      <c r="AA6" s="220"/>
      <c r="AB6" s="213" t="s">
        <v>9</v>
      </c>
      <c r="AC6" s="213" t="s">
        <v>10</v>
      </c>
    </row>
    <row r="7" spans="2:29" x14ac:dyDescent="0.25">
      <c r="B7" s="213"/>
      <c r="C7" s="213"/>
      <c r="D7" s="213"/>
      <c r="E7" s="213"/>
      <c r="F7" s="213"/>
      <c r="G7" s="213"/>
      <c r="H7" s="213"/>
      <c r="I7" s="214">
        <v>2020</v>
      </c>
      <c r="J7" s="215"/>
      <c r="K7" s="214">
        <v>2021</v>
      </c>
      <c r="L7" s="215"/>
      <c r="M7" s="216">
        <v>2022</v>
      </c>
      <c r="N7" s="217"/>
      <c r="O7" s="213">
        <v>2023</v>
      </c>
      <c r="P7" s="213"/>
      <c r="Q7" s="216" t="s">
        <v>42</v>
      </c>
      <c r="R7" s="221"/>
      <c r="S7" s="217"/>
      <c r="T7" s="213">
        <v>2020</v>
      </c>
      <c r="U7" s="213"/>
      <c r="V7" s="213">
        <v>2021</v>
      </c>
      <c r="W7" s="213"/>
      <c r="X7" s="213">
        <v>2022</v>
      </c>
      <c r="Y7" s="213"/>
      <c r="Z7" s="213">
        <v>2023</v>
      </c>
      <c r="AA7" s="213"/>
      <c r="AB7" s="213"/>
      <c r="AC7" s="213"/>
    </row>
    <row r="8" spans="2:29" ht="30" x14ac:dyDescent="0.25">
      <c r="B8" s="213"/>
      <c r="C8" s="213"/>
      <c r="D8" s="213"/>
      <c r="E8" s="213"/>
      <c r="F8" s="213"/>
      <c r="G8" s="213"/>
      <c r="H8" s="213"/>
      <c r="I8" s="45" t="s">
        <v>43</v>
      </c>
      <c r="J8" s="45" t="s">
        <v>44</v>
      </c>
      <c r="K8" s="45" t="s">
        <v>43</v>
      </c>
      <c r="L8" s="45" t="s">
        <v>44</v>
      </c>
      <c r="M8" s="45" t="s">
        <v>43</v>
      </c>
      <c r="N8" s="45" t="s">
        <v>44</v>
      </c>
      <c r="O8" s="45" t="s">
        <v>43</v>
      </c>
      <c r="P8" s="45" t="s">
        <v>44</v>
      </c>
      <c r="Q8" s="58" t="s">
        <v>11</v>
      </c>
      <c r="R8" s="59" t="s">
        <v>12</v>
      </c>
      <c r="S8" s="16" t="s">
        <v>13</v>
      </c>
      <c r="T8" s="45" t="s">
        <v>43</v>
      </c>
      <c r="U8" s="45" t="s">
        <v>44</v>
      </c>
      <c r="V8" s="45" t="s">
        <v>43</v>
      </c>
      <c r="W8" s="45" t="s">
        <v>44</v>
      </c>
      <c r="X8" s="45" t="s">
        <v>43</v>
      </c>
      <c r="Y8" s="45" t="s">
        <v>44</v>
      </c>
      <c r="Z8" s="45" t="s">
        <v>43</v>
      </c>
      <c r="AA8" s="45" t="s">
        <v>44</v>
      </c>
      <c r="AB8" s="213"/>
      <c r="AC8" s="213"/>
    </row>
    <row r="9" spans="2:29" ht="120" x14ac:dyDescent="0.25">
      <c r="B9" s="1">
        <v>1</v>
      </c>
      <c r="C9" s="47" t="s">
        <v>278</v>
      </c>
      <c r="D9" s="47" t="s">
        <v>279</v>
      </c>
      <c r="E9" s="47" t="s">
        <v>280</v>
      </c>
      <c r="F9" s="47" t="s">
        <v>333</v>
      </c>
      <c r="G9" s="1" t="s">
        <v>15</v>
      </c>
      <c r="H9" s="47" t="s">
        <v>334</v>
      </c>
      <c r="I9" s="15">
        <v>50</v>
      </c>
      <c r="J9" s="14"/>
      <c r="K9" s="15">
        <v>50</v>
      </c>
      <c r="L9" s="14"/>
      <c r="M9" s="15">
        <v>50</v>
      </c>
      <c r="N9" s="14"/>
      <c r="O9" s="15">
        <v>50</v>
      </c>
      <c r="P9" s="60">
        <v>14</v>
      </c>
      <c r="Q9" s="3"/>
      <c r="R9" s="1" t="s">
        <v>16</v>
      </c>
      <c r="S9" s="3"/>
      <c r="T9" s="17"/>
      <c r="U9" s="14"/>
      <c r="V9" s="17"/>
      <c r="W9" s="14"/>
      <c r="X9" s="17"/>
      <c r="Y9" s="14"/>
      <c r="Z9" s="19">
        <v>143360000</v>
      </c>
      <c r="AA9" s="61">
        <v>81920000</v>
      </c>
      <c r="AB9" s="47" t="s">
        <v>335</v>
      </c>
      <c r="AC9" s="62" t="s">
        <v>336</v>
      </c>
    </row>
    <row r="10" spans="2:29" x14ac:dyDescent="0.25">
      <c r="B10" s="1"/>
      <c r="C10" s="47"/>
      <c r="D10" s="47"/>
      <c r="E10" s="47"/>
      <c r="F10" s="47"/>
      <c r="G10" s="1"/>
      <c r="H10" s="47"/>
      <c r="I10" s="15"/>
      <c r="J10" s="14"/>
      <c r="K10" s="15"/>
      <c r="L10" s="14"/>
      <c r="M10" s="15"/>
      <c r="N10" s="14"/>
      <c r="O10" s="15"/>
      <c r="P10" s="14"/>
      <c r="Q10" s="3"/>
      <c r="R10" s="3"/>
      <c r="S10" s="1"/>
      <c r="T10" s="17"/>
      <c r="U10" s="14"/>
      <c r="V10" s="17"/>
      <c r="W10" s="14"/>
      <c r="X10" s="17"/>
      <c r="Y10" s="14"/>
      <c r="Z10" s="19"/>
      <c r="AA10" s="14"/>
      <c r="AB10" s="47"/>
      <c r="AC10" s="14"/>
    </row>
    <row r="11" spans="2:29" x14ac:dyDescent="0.25">
      <c r="B11" s="1"/>
      <c r="C11" s="47"/>
      <c r="D11" s="47"/>
      <c r="E11" s="47"/>
      <c r="F11" s="4"/>
      <c r="G11" s="1"/>
      <c r="H11" s="47"/>
      <c r="I11" s="15"/>
      <c r="J11" s="14"/>
      <c r="K11" s="15"/>
      <c r="L11" s="14"/>
      <c r="M11" s="15"/>
      <c r="N11" s="14"/>
      <c r="O11" s="15"/>
      <c r="P11" s="14"/>
      <c r="Q11" s="3"/>
      <c r="R11" s="3"/>
      <c r="S11" s="1"/>
      <c r="T11" s="17"/>
      <c r="U11" s="14"/>
      <c r="V11" s="17"/>
      <c r="W11" s="14"/>
      <c r="X11" s="17"/>
      <c r="Y11" s="14"/>
      <c r="Z11" s="19"/>
      <c r="AA11" s="14"/>
      <c r="AB11" s="47"/>
      <c r="AC11" s="14"/>
    </row>
    <row r="12" spans="2:29" ht="24" x14ac:dyDescent="0.25">
      <c r="B12" s="1"/>
      <c r="C12" s="47" t="s">
        <v>337</v>
      </c>
      <c r="D12" s="47"/>
      <c r="E12" s="47" t="s">
        <v>338</v>
      </c>
      <c r="F12" s="47"/>
      <c r="G12" s="1"/>
      <c r="H12" s="47"/>
      <c r="I12" s="15"/>
      <c r="J12" s="14"/>
      <c r="K12" s="15"/>
      <c r="L12" s="14"/>
      <c r="M12" s="15"/>
      <c r="N12" s="14"/>
      <c r="O12" s="15"/>
      <c r="P12" s="14"/>
      <c r="Q12" s="1"/>
      <c r="R12" s="1"/>
      <c r="S12" s="3"/>
      <c r="T12" s="17"/>
      <c r="U12" s="14"/>
      <c r="V12" s="17"/>
      <c r="W12" s="14"/>
      <c r="X12" s="17"/>
      <c r="Y12" s="14"/>
      <c r="Z12" s="19"/>
      <c r="AA12" s="14"/>
      <c r="AB12" s="47"/>
      <c r="AC12" s="14"/>
    </row>
    <row r="13" spans="2:29" ht="36" x14ac:dyDescent="0.25">
      <c r="B13" s="1"/>
      <c r="C13" s="47" t="s">
        <v>339</v>
      </c>
      <c r="D13" s="47"/>
      <c r="E13" s="47" t="s">
        <v>340</v>
      </c>
      <c r="F13" s="47"/>
      <c r="G13" s="1"/>
      <c r="H13" s="47"/>
      <c r="I13" s="15"/>
      <c r="J13" s="14"/>
      <c r="K13" s="15"/>
      <c r="L13" s="14"/>
      <c r="M13" s="15"/>
      <c r="N13" s="14"/>
      <c r="O13" s="15"/>
      <c r="P13" s="14"/>
      <c r="Q13" s="3"/>
      <c r="R13" s="1"/>
      <c r="S13" s="3"/>
      <c r="T13" s="17"/>
      <c r="U13" s="14"/>
      <c r="V13" s="17"/>
      <c r="W13" s="14"/>
      <c r="X13" s="17"/>
      <c r="Y13" s="14"/>
      <c r="Z13" s="19"/>
      <c r="AA13" s="14"/>
      <c r="AB13" s="47"/>
      <c r="AC13" s="14"/>
    </row>
  </sheetData>
  <mergeCells count="24">
    <mergeCell ref="B5:AC5"/>
    <mergeCell ref="B6:B8"/>
    <mergeCell ref="C6:C8"/>
    <mergeCell ref="D6:D8"/>
    <mergeCell ref="E6:E8"/>
    <mergeCell ref="F6:F8"/>
    <mergeCell ref="G6:G8"/>
    <mergeCell ref="H6:H8"/>
    <mergeCell ref="E1:E4"/>
    <mergeCell ref="F1:S1"/>
    <mergeCell ref="F2:S4"/>
    <mergeCell ref="AB6:AB8"/>
    <mergeCell ref="AC6:AC8"/>
    <mergeCell ref="I7:J7"/>
    <mergeCell ref="K7:L7"/>
    <mergeCell ref="M7:N7"/>
    <mergeCell ref="O7:P7"/>
    <mergeCell ref="Q7:S7"/>
    <mergeCell ref="T7:U7"/>
    <mergeCell ref="V7:W7"/>
    <mergeCell ref="X7:Y7"/>
    <mergeCell ref="Z7:AA7"/>
    <mergeCell ref="I6:O6"/>
    <mergeCell ref="Q6:AA6"/>
  </mergeCells>
  <pageMargins left="0.7" right="0.7" top="0.75" bottom="0.75" header="0.3" footer="0.3"/>
  <pageSetup paperSize="9" orientation="portrait" horizontalDpi="0" verticalDpi="0"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C14"/>
  <sheetViews>
    <sheetView topLeftCell="U7" zoomScale="80" zoomScaleNormal="80" workbookViewId="0">
      <selection activeCell="Z7" sqref="Z7:AA7"/>
    </sheetView>
  </sheetViews>
  <sheetFormatPr baseColWidth="10" defaultColWidth="10.7109375" defaultRowHeight="15" x14ac:dyDescent="0.25"/>
  <cols>
    <col min="1" max="1" width="1.85546875" customWidth="1"/>
    <col min="2" max="2" width="5.85546875" customWidth="1"/>
    <col min="3" max="3" width="28.7109375" customWidth="1"/>
    <col min="4" max="4" width="24.7109375" customWidth="1"/>
    <col min="5" max="5" width="17.42578125" customWidth="1"/>
    <col min="6" max="6" width="14.5703125" customWidth="1"/>
    <col min="7" max="7" width="13.85546875" bestFit="1" customWidth="1"/>
    <col min="8" max="8" width="16.140625" customWidth="1"/>
    <col min="9" max="9" width="8.7109375" customWidth="1"/>
    <col min="10" max="10" width="9.85546875" customWidth="1"/>
    <col min="11" max="11" width="8.28515625" customWidth="1"/>
    <col min="12" max="12" width="10.140625" customWidth="1"/>
    <col min="13" max="13" width="8.140625" customWidth="1"/>
    <col min="14" max="14" width="9.42578125" customWidth="1"/>
    <col min="15" max="15" width="7.42578125" customWidth="1"/>
    <col min="16" max="16" width="9.7109375" customWidth="1"/>
    <col min="17" max="17" width="21.28515625" bestFit="1" customWidth="1"/>
    <col min="18" max="18" width="18.28515625" bestFit="1" customWidth="1"/>
    <col min="19" max="19" width="11.28515625" bestFit="1" customWidth="1"/>
    <col min="20" max="21" width="14" customWidth="1"/>
    <col min="22" max="22" width="23.85546875" customWidth="1"/>
    <col min="23" max="23" width="28.85546875" customWidth="1"/>
    <col min="24" max="24" width="22.42578125" customWidth="1"/>
    <col min="25" max="25" width="18.42578125" customWidth="1"/>
    <col min="26" max="26" width="16.5703125" bestFit="1" customWidth="1"/>
    <col min="27" max="27" width="26" customWidth="1"/>
    <col min="28" max="28" width="27.85546875" customWidth="1"/>
    <col min="29" max="29" width="53.85546875" customWidth="1"/>
  </cols>
  <sheetData>
    <row r="1" spans="2:29" ht="15.75" x14ac:dyDescent="0.25">
      <c r="E1" s="222"/>
      <c r="F1" s="223" t="s">
        <v>299</v>
      </c>
      <c r="G1" s="223"/>
      <c r="H1" s="223"/>
      <c r="I1" s="223"/>
      <c r="J1" s="223"/>
      <c r="K1" s="223"/>
      <c r="L1" s="223"/>
      <c r="M1" s="223"/>
      <c r="N1" s="223"/>
      <c r="O1" s="223"/>
      <c r="P1" s="223"/>
      <c r="Q1" s="223"/>
      <c r="R1" s="223"/>
      <c r="S1" s="223"/>
      <c r="T1" s="34" t="s">
        <v>294</v>
      </c>
      <c r="U1" s="34" t="s">
        <v>301</v>
      </c>
    </row>
    <row r="2" spans="2:29" x14ac:dyDescent="0.25">
      <c r="E2" s="222"/>
      <c r="F2" s="224" t="s">
        <v>300</v>
      </c>
      <c r="G2" s="224"/>
      <c r="H2" s="224"/>
      <c r="I2" s="224"/>
      <c r="J2" s="224"/>
      <c r="K2" s="224"/>
      <c r="L2" s="224"/>
      <c r="M2" s="224"/>
      <c r="N2" s="224"/>
      <c r="O2" s="224"/>
      <c r="P2" s="224"/>
      <c r="Q2" s="224"/>
      <c r="R2" s="224"/>
      <c r="S2" s="224"/>
      <c r="T2" s="35" t="s">
        <v>295</v>
      </c>
      <c r="U2" s="36">
        <v>1</v>
      </c>
    </row>
    <row r="3" spans="2:29" x14ac:dyDescent="0.25">
      <c r="E3" s="222"/>
      <c r="F3" s="224"/>
      <c r="G3" s="224"/>
      <c r="H3" s="224"/>
      <c r="I3" s="224"/>
      <c r="J3" s="224"/>
      <c r="K3" s="224"/>
      <c r="L3" s="224"/>
      <c r="M3" s="224"/>
      <c r="N3" s="224"/>
      <c r="O3" s="224"/>
      <c r="P3" s="224"/>
      <c r="Q3" s="224"/>
      <c r="R3" s="224"/>
      <c r="S3" s="224"/>
      <c r="T3" s="35" t="s">
        <v>296</v>
      </c>
      <c r="U3" s="37">
        <v>44651</v>
      </c>
    </row>
    <row r="4" spans="2:29" x14ac:dyDescent="0.25">
      <c r="E4" s="222"/>
      <c r="F4" s="224"/>
      <c r="G4" s="224"/>
      <c r="H4" s="224"/>
      <c r="I4" s="224"/>
      <c r="J4" s="224"/>
      <c r="K4" s="224"/>
      <c r="L4" s="224"/>
      <c r="M4" s="224"/>
      <c r="N4" s="224"/>
      <c r="O4" s="224"/>
      <c r="P4" s="224"/>
      <c r="Q4" s="224"/>
      <c r="R4" s="224"/>
      <c r="S4" s="224"/>
      <c r="T4" s="35" t="s">
        <v>297</v>
      </c>
      <c r="U4" s="38" t="s">
        <v>298</v>
      </c>
    </row>
    <row r="6" spans="2:29" x14ac:dyDescent="0.25">
      <c r="B6" s="269" t="s">
        <v>0</v>
      </c>
      <c r="C6" s="269" t="s">
        <v>1</v>
      </c>
      <c r="D6" s="269" t="s">
        <v>2</v>
      </c>
      <c r="E6" s="269" t="s">
        <v>3</v>
      </c>
      <c r="F6" s="269" t="s">
        <v>4</v>
      </c>
      <c r="G6" s="269" t="s">
        <v>5</v>
      </c>
      <c r="H6" s="269" t="s">
        <v>6</v>
      </c>
      <c r="I6" s="275" t="s">
        <v>7</v>
      </c>
      <c r="J6" s="275"/>
      <c r="K6" s="276"/>
      <c r="L6" s="276"/>
      <c r="M6" s="276"/>
      <c r="N6" s="276"/>
      <c r="O6" s="276"/>
      <c r="P6" s="63"/>
      <c r="Q6" s="277" t="s">
        <v>8</v>
      </c>
      <c r="R6" s="278"/>
      <c r="S6" s="278"/>
      <c r="T6" s="278"/>
      <c r="U6" s="278"/>
      <c r="V6" s="278"/>
      <c r="W6" s="278"/>
      <c r="X6" s="278"/>
      <c r="Y6" s="278"/>
      <c r="Z6" s="278"/>
      <c r="AA6" s="275"/>
      <c r="AB6" s="269" t="s">
        <v>9</v>
      </c>
      <c r="AC6" s="269" t="s">
        <v>10</v>
      </c>
    </row>
    <row r="7" spans="2:29" x14ac:dyDescent="0.25">
      <c r="B7" s="269"/>
      <c r="C7" s="269"/>
      <c r="D7" s="269"/>
      <c r="E7" s="269"/>
      <c r="F7" s="269"/>
      <c r="G7" s="269"/>
      <c r="H7" s="269"/>
      <c r="I7" s="270">
        <v>2020</v>
      </c>
      <c r="J7" s="271"/>
      <c r="K7" s="270">
        <v>2021</v>
      </c>
      <c r="L7" s="271"/>
      <c r="M7" s="272">
        <v>2022</v>
      </c>
      <c r="N7" s="273"/>
      <c r="O7" s="269">
        <v>2023</v>
      </c>
      <c r="P7" s="269"/>
      <c r="Q7" s="272" t="s">
        <v>42</v>
      </c>
      <c r="R7" s="274"/>
      <c r="S7" s="273"/>
      <c r="T7" s="269">
        <v>2020</v>
      </c>
      <c r="U7" s="269"/>
      <c r="V7" s="269">
        <v>2021</v>
      </c>
      <c r="W7" s="269"/>
      <c r="X7" s="269">
        <v>2022</v>
      </c>
      <c r="Y7" s="269"/>
      <c r="Z7" s="269">
        <v>2023</v>
      </c>
      <c r="AA7" s="269"/>
      <c r="AB7" s="269"/>
      <c r="AC7" s="269"/>
    </row>
    <row r="8" spans="2:29" x14ac:dyDescent="0.25">
      <c r="B8" s="269"/>
      <c r="C8" s="269"/>
      <c r="D8" s="269"/>
      <c r="E8" s="269"/>
      <c r="F8" s="269"/>
      <c r="G8" s="269"/>
      <c r="H8" s="269"/>
      <c r="I8" s="64" t="s">
        <v>43</v>
      </c>
      <c r="J8" s="64" t="s">
        <v>44</v>
      </c>
      <c r="K8" s="64" t="s">
        <v>43</v>
      </c>
      <c r="L8" s="64" t="s">
        <v>44</v>
      </c>
      <c r="M8" s="64" t="s">
        <v>43</v>
      </c>
      <c r="N8" s="64" t="s">
        <v>44</v>
      </c>
      <c r="O8" s="64" t="s">
        <v>43</v>
      </c>
      <c r="P8" s="64" t="s">
        <v>44</v>
      </c>
      <c r="Q8" s="65" t="s">
        <v>11</v>
      </c>
      <c r="R8" s="66" t="s">
        <v>12</v>
      </c>
      <c r="S8" s="66" t="s">
        <v>13</v>
      </c>
      <c r="T8" s="64" t="s">
        <v>43</v>
      </c>
      <c r="U8" s="64" t="s">
        <v>44</v>
      </c>
      <c r="V8" s="64" t="s">
        <v>43</v>
      </c>
      <c r="W8" s="64" t="s">
        <v>44</v>
      </c>
      <c r="X8" s="64" t="s">
        <v>43</v>
      </c>
      <c r="Y8" s="64" t="s">
        <v>44</v>
      </c>
      <c r="Z8" s="64" t="s">
        <v>43</v>
      </c>
      <c r="AA8" s="67" t="s">
        <v>44</v>
      </c>
      <c r="AB8" s="269"/>
      <c r="AC8" s="269"/>
    </row>
    <row r="9" spans="2:29" ht="159" customHeight="1" x14ac:dyDescent="0.25">
      <c r="B9" s="68">
        <v>1</v>
      </c>
      <c r="C9" s="69" t="s">
        <v>14</v>
      </c>
      <c r="D9" s="70" t="s">
        <v>260</v>
      </c>
      <c r="E9" s="70" t="s">
        <v>261</v>
      </c>
      <c r="F9" s="69" t="s">
        <v>262</v>
      </c>
      <c r="G9" s="68" t="s">
        <v>15</v>
      </c>
      <c r="H9" s="69" t="s">
        <v>263</v>
      </c>
      <c r="I9" s="68">
        <v>0</v>
      </c>
      <c r="J9" s="71"/>
      <c r="K9" s="68">
        <v>20</v>
      </c>
      <c r="L9" s="68">
        <v>12</v>
      </c>
      <c r="M9" s="68">
        <v>20</v>
      </c>
      <c r="N9" s="68">
        <v>12</v>
      </c>
      <c r="O9" s="68">
        <v>20</v>
      </c>
      <c r="P9" s="68">
        <v>3</v>
      </c>
      <c r="Q9" s="71"/>
      <c r="R9" s="71"/>
      <c r="S9" s="68" t="s">
        <v>16</v>
      </c>
      <c r="T9" s="72">
        <v>0</v>
      </c>
      <c r="U9" s="71"/>
      <c r="V9" s="73">
        <f>16000000-2800000</f>
        <v>13200000</v>
      </c>
      <c r="W9" s="74">
        <f>6600000+3091667+3091667</f>
        <v>12783334</v>
      </c>
      <c r="X9" s="75">
        <v>28850000</v>
      </c>
      <c r="Y9" s="74">
        <v>28850000</v>
      </c>
      <c r="Z9" s="72">
        <f>+'[5]PLAN DE ACCION'!S8</f>
        <v>16000000</v>
      </c>
      <c r="AA9" s="76">
        <v>6400000</v>
      </c>
      <c r="AB9" s="77" t="s">
        <v>264</v>
      </c>
      <c r="AC9" s="78" t="s">
        <v>341</v>
      </c>
    </row>
    <row r="10" spans="2:29" ht="263.25" customHeight="1" x14ac:dyDescent="0.25">
      <c r="B10" s="68">
        <v>2</v>
      </c>
      <c r="C10" s="69" t="s">
        <v>14</v>
      </c>
      <c r="D10" s="70" t="s">
        <v>265</v>
      </c>
      <c r="E10" s="70" t="s">
        <v>266</v>
      </c>
      <c r="F10" s="69" t="s">
        <v>267</v>
      </c>
      <c r="G10" s="68" t="s">
        <v>15</v>
      </c>
      <c r="H10" s="69" t="s">
        <v>268</v>
      </c>
      <c r="I10" s="79">
        <v>0</v>
      </c>
      <c r="J10" s="80"/>
      <c r="K10" s="81">
        <v>1</v>
      </c>
      <c r="L10" s="79">
        <v>1</v>
      </c>
      <c r="M10" s="81">
        <v>1</v>
      </c>
      <c r="N10" s="79">
        <v>1</v>
      </c>
      <c r="O10" s="81">
        <v>1</v>
      </c>
      <c r="P10" s="79">
        <v>0.1</v>
      </c>
      <c r="Q10" s="80"/>
      <c r="R10" s="80"/>
      <c r="S10" s="79" t="s">
        <v>16</v>
      </c>
      <c r="T10" s="82">
        <v>0</v>
      </c>
      <c r="U10" s="80"/>
      <c r="V10" s="83">
        <v>47000000</v>
      </c>
      <c r="W10" s="83"/>
      <c r="X10" s="84">
        <v>91300000</v>
      </c>
      <c r="Y10" s="85">
        <v>43713400</v>
      </c>
      <c r="Z10" s="17">
        <v>100000000</v>
      </c>
      <c r="AA10" s="98">
        <v>39718400</v>
      </c>
      <c r="AB10" s="86" t="s">
        <v>264</v>
      </c>
      <c r="AC10" s="87" t="s">
        <v>342</v>
      </c>
    </row>
    <row r="11" spans="2:29" ht="240" x14ac:dyDescent="0.25">
      <c r="B11" s="68">
        <v>3</v>
      </c>
      <c r="C11" s="69" t="s">
        <v>14</v>
      </c>
      <c r="D11" s="88" t="s">
        <v>269</v>
      </c>
      <c r="E11" s="88" t="s">
        <v>270</v>
      </c>
      <c r="F11" s="69" t="s">
        <v>267</v>
      </c>
      <c r="G11" s="68" t="s">
        <v>15</v>
      </c>
      <c r="H11" s="69" t="s">
        <v>268</v>
      </c>
      <c r="I11" s="68">
        <v>0</v>
      </c>
      <c r="J11" s="71"/>
      <c r="K11" s="89">
        <v>1</v>
      </c>
      <c r="L11" s="68">
        <v>1</v>
      </c>
      <c r="M11" s="89">
        <v>1</v>
      </c>
      <c r="N11" s="68">
        <v>1</v>
      </c>
      <c r="O11" s="89">
        <v>1</v>
      </c>
      <c r="P11" s="68">
        <v>0.25</v>
      </c>
      <c r="Q11" s="71"/>
      <c r="R11" s="71"/>
      <c r="S11" s="68" t="s">
        <v>16</v>
      </c>
      <c r="T11" s="72">
        <v>0</v>
      </c>
      <c r="U11" s="71"/>
      <c r="V11" s="73">
        <v>90000000</v>
      </c>
      <c r="W11" s="73">
        <v>88287800</v>
      </c>
      <c r="X11" s="75">
        <v>90000000</v>
      </c>
      <c r="Y11" s="90">
        <v>59797533</v>
      </c>
      <c r="Z11" s="72">
        <v>101400000</v>
      </c>
      <c r="AA11" s="76">
        <v>16100000</v>
      </c>
      <c r="AB11" s="77" t="s">
        <v>264</v>
      </c>
      <c r="AC11" s="78" t="s">
        <v>343</v>
      </c>
    </row>
    <row r="12" spans="2:29" ht="409.5" x14ac:dyDescent="0.25">
      <c r="B12" s="68">
        <v>4</v>
      </c>
      <c r="C12" s="69" t="s">
        <v>14</v>
      </c>
      <c r="D12" s="88" t="s">
        <v>271</v>
      </c>
      <c r="E12" s="88" t="s">
        <v>272</v>
      </c>
      <c r="F12" s="69" t="s">
        <v>273</v>
      </c>
      <c r="G12" s="68" t="s">
        <v>15</v>
      </c>
      <c r="H12" s="69" t="s">
        <v>268</v>
      </c>
      <c r="I12" s="68">
        <v>0</v>
      </c>
      <c r="J12" s="71"/>
      <c r="K12" s="89">
        <v>1</v>
      </c>
      <c r="L12" s="68">
        <v>1</v>
      </c>
      <c r="M12" s="89">
        <v>1</v>
      </c>
      <c r="N12" s="68">
        <v>1</v>
      </c>
      <c r="O12" s="89">
        <v>1</v>
      </c>
      <c r="P12" s="68">
        <v>0.15</v>
      </c>
      <c r="Q12" s="71"/>
      <c r="R12" s="71"/>
      <c r="S12" s="68" t="s">
        <v>16</v>
      </c>
      <c r="T12" s="72">
        <v>0</v>
      </c>
      <c r="U12" s="71"/>
      <c r="V12" s="73">
        <f>25000000+427488389</f>
        <v>452488389</v>
      </c>
      <c r="W12" s="73">
        <v>451488011</v>
      </c>
      <c r="X12" s="84">
        <v>741428751</v>
      </c>
      <c r="Y12" s="91">
        <v>732240134</v>
      </c>
      <c r="Z12" s="72">
        <v>297700000</v>
      </c>
      <c r="AA12" s="76">
        <v>30000000</v>
      </c>
      <c r="AB12" s="77" t="s">
        <v>264</v>
      </c>
      <c r="AC12" s="92" t="s">
        <v>344</v>
      </c>
    </row>
    <row r="13" spans="2:29" ht="372" x14ac:dyDescent="0.25">
      <c r="B13" s="68">
        <v>5</v>
      </c>
      <c r="C13" s="69" t="s">
        <v>14</v>
      </c>
      <c r="D13" s="88" t="s">
        <v>274</v>
      </c>
      <c r="E13" s="88" t="s">
        <v>275</v>
      </c>
      <c r="F13" s="88" t="s">
        <v>273</v>
      </c>
      <c r="G13" s="68" t="s">
        <v>15</v>
      </c>
      <c r="H13" s="69" t="s">
        <v>268</v>
      </c>
      <c r="I13" s="68">
        <v>0</v>
      </c>
      <c r="J13" s="71"/>
      <c r="K13" s="89">
        <v>1</v>
      </c>
      <c r="L13" s="68">
        <v>1</v>
      </c>
      <c r="M13" s="89">
        <v>1</v>
      </c>
      <c r="N13" s="68">
        <v>1</v>
      </c>
      <c r="O13" s="89">
        <v>1</v>
      </c>
      <c r="P13" s="68">
        <v>0.3</v>
      </c>
      <c r="Q13" s="71"/>
      <c r="R13" s="71"/>
      <c r="S13" s="68" t="s">
        <v>16</v>
      </c>
      <c r="T13" s="72">
        <v>0</v>
      </c>
      <c r="U13" s="71"/>
      <c r="V13" s="73">
        <f>98000000-13200000</f>
        <v>84800000</v>
      </c>
      <c r="W13" s="73">
        <v>93951500</v>
      </c>
      <c r="X13" s="75">
        <v>244392519</v>
      </c>
      <c r="Y13" s="91">
        <v>239392518</v>
      </c>
      <c r="Z13" s="72">
        <v>209300000</v>
      </c>
      <c r="AA13" s="76">
        <v>25600000</v>
      </c>
      <c r="AB13" s="77" t="s">
        <v>264</v>
      </c>
      <c r="AC13" s="93" t="s">
        <v>345</v>
      </c>
    </row>
    <row r="14" spans="2:29" ht="267.75" customHeight="1" x14ac:dyDescent="0.25">
      <c r="B14" s="68">
        <v>6</v>
      </c>
      <c r="C14" s="69" t="s">
        <v>14</v>
      </c>
      <c r="D14" s="88" t="s">
        <v>276</v>
      </c>
      <c r="E14" s="88" t="s">
        <v>277</v>
      </c>
      <c r="F14" s="88" t="s">
        <v>273</v>
      </c>
      <c r="G14" s="68" t="s">
        <v>15</v>
      </c>
      <c r="H14" s="69" t="s">
        <v>268</v>
      </c>
      <c r="I14" s="68">
        <v>0</v>
      </c>
      <c r="J14" s="71"/>
      <c r="K14" s="89">
        <v>1</v>
      </c>
      <c r="L14" s="68">
        <v>1</v>
      </c>
      <c r="M14" s="89">
        <v>1</v>
      </c>
      <c r="N14" s="68">
        <v>1</v>
      </c>
      <c r="O14" s="89">
        <v>1</v>
      </c>
      <c r="P14" s="68">
        <v>0.25</v>
      </c>
      <c r="Q14" s="71"/>
      <c r="R14" s="71"/>
      <c r="S14" s="68" t="s">
        <v>16</v>
      </c>
      <c r="T14" s="72">
        <v>0</v>
      </c>
      <c r="U14" s="71"/>
      <c r="V14" s="94">
        <f>3526539574+1094950670.01</f>
        <v>4621490244.0100002</v>
      </c>
      <c r="W14" s="94">
        <v>3361086793.25</v>
      </c>
      <c r="X14" s="95">
        <v>7354699993.5699997</v>
      </c>
      <c r="Y14" s="96">
        <v>6540359842.8400002</v>
      </c>
      <c r="Z14" s="72">
        <v>5482888546.4300003</v>
      </c>
      <c r="AA14" s="76">
        <v>963925106.42999995</v>
      </c>
      <c r="AB14" s="77" t="s">
        <v>264</v>
      </c>
      <c r="AC14" s="97" t="s">
        <v>346</v>
      </c>
    </row>
  </sheetData>
  <mergeCells count="23">
    <mergeCell ref="B6:B8"/>
    <mergeCell ref="C6:C8"/>
    <mergeCell ref="D6:D8"/>
    <mergeCell ref="E6:E8"/>
    <mergeCell ref="F6:F8"/>
    <mergeCell ref="G6:G8"/>
    <mergeCell ref="H6:H8"/>
    <mergeCell ref="E1:E4"/>
    <mergeCell ref="F1:S1"/>
    <mergeCell ref="F2:S4"/>
    <mergeCell ref="AB6:AB8"/>
    <mergeCell ref="AC6:AC8"/>
    <mergeCell ref="I7:J7"/>
    <mergeCell ref="K7:L7"/>
    <mergeCell ref="M7:N7"/>
    <mergeCell ref="O7:P7"/>
    <mergeCell ref="Q7:S7"/>
    <mergeCell ref="T7:U7"/>
    <mergeCell ref="V7:W7"/>
    <mergeCell ref="X7:Y7"/>
    <mergeCell ref="Z7:AA7"/>
    <mergeCell ref="I6:O6"/>
    <mergeCell ref="Q6:AA6"/>
  </mergeCells>
  <pageMargins left="0.7" right="0.7" top="0.75" bottom="0.75" header="0.3" footer="0.3"/>
  <pageSetup paperSize="9" orientation="portrait" horizontalDpi="0" verticalDpi="0"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C12"/>
  <sheetViews>
    <sheetView zoomScale="80" zoomScaleNormal="80" workbookViewId="0">
      <selection activeCell="AD9" sqref="AD9"/>
    </sheetView>
  </sheetViews>
  <sheetFormatPr baseColWidth="10" defaultColWidth="10.7109375" defaultRowHeight="15" x14ac:dyDescent="0.25"/>
  <cols>
    <col min="1" max="1" width="1.85546875" customWidth="1"/>
    <col min="2" max="2" width="5.85546875" customWidth="1"/>
    <col min="3" max="3" width="28.7109375" customWidth="1"/>
    <col min="4" max="4" width="30.85546875" customWidth="1"/>
    <col min="5" max="5" width="35.28515625" customWidth="1"/>
    <col min="6" max="6" width="14.5703125" customWidth="1"/>
    <col min="7" max="7" width="13.85546875" bestFit="1" customWidth="1"/>
    <col min="8" max="8" width="16.140625" customWidth="1"/>
    <col min="9" max="9" width="8.7109375" customWidth="1"/>
    <col min="10" max="10" width="9.85546875" customWidth="1"/>
    <col min="11" max="11" width="8.28515625" customWidth="1"/>
    <col min="12" max="12" width="10.140625" customWidth="1"/>
    <col min="13" max="13" width="8.140625" customWidth="1"/>
    <col min="14" max="14" width="9.42578125" customWidth="1"/>
    <col min="15" max="15" width="7.42578125" customWidth="1"/>
    <col min="16" max="16" width="9.7109375" customWidth="1"/>
    <col min="17" max="17" width="22.140625" bestFit="1" customWidth="1"/>
    <col min="18" max="18" width="19.28515625" bestFit="1" customWidth="1"/>
    <col min="19" max="19" width="12.140625" bestFit="1" customWidth="1"/>
    <col min="20" max="26" width="14" customWidth="1"/>
    <col min="27" max="27" width="17.5703125" customWidth="1"/>
    <col min="28" max="28" width="28.42578125" customWidth="1"/>
    <col min="29" max="29" width="36.85546875" customWidth="1"/>
  </cols>
  <sheetData>
    <row r="1" spans="2:29" ht="15.75" x14ac:dyDescent="0.25">
      <c r="E1" s="222"/>
      <c r="F1" s="223" t="s">
        <v>299</v>
      </c>
      <c r="G1" s="223"/>
      <c r="H1" s="223"/>
      <c r="I1" s="223"/>
      <c r="J1" s="223"/>
      <c r="K1" s="223"/>
      <c r="L1" s="223"/>
      <c r="M1" s="223"/>
      <c r="N1" s="223"/>
      <c r="O1" s="223"/>
      <c r="P1" s="223"/>
      <c r="Q1" s="223"/>
      <c r="R1" s="223"/>
      <c r="S1" s="223"/>
      <c r="T1" s="34" t="s">
        <v>294</v>
      </c>
      <c r="U1" s="34" t="s">
        <v>301</v>
      </c>
    </row>
    <row r="2" spans="2:29" x14ac:dyDescent="0.25">
      <c r="E2" s="222"/>
      <c r="F2" s="224" t="s">
        <v>300</v>
      </c>
      <c r="G2" s="224"/>
      <c r="H2" s="224"/>
      <c r="I2" s="224"/>
      <c r="J2" s="224"/>
      <c r="K2" s="224"/>
      <c r="L2" s="224"/>
      <c r="M2" s="224"/>
      <c r="N2" s="224"/>
      <c r="O2" s="224"/>
      <c r="P2" s="224"/>
      <c r="Q2" s="224"/>
      <c r="R2" s="224"/>
      <c r="S2" s="224"/>
      <c r="T2" s="35" t="s">
        <v>295</v>
      </c>
      <c r="U2" s="36">
        <v>1</v>
      </c>
    </row>
    <row r="3" spans="2:29" x14ac:dyDescent="0.25">
      <c r="E3" s="222"/>
      <c r="F3" s="224"/>
      <c r="G3" s="224"/>
      <c r="H3" s="224"/>
      <c r="I3" s="224"/>
      <c r="J3" s="224"/>
      <c r="K3" s="224"/>
      <c r="L3" s="224"/>
      <c r="M3" s="224"/>
      <c r="N3" s="224"/>
      <c r="O3" s="224"/>
      <c r="P3" s="224"/>
      <c r="Q3" s="224"/>
      <c r="R3" s="224"/>
      <c r="S3" s="224"/>
      <c r="T3" s="35" t="s">
        <v>296</v>
      </c>
      <c r="U3" s="37">
        <v>44651</v>
      </c>
    </row>
    <row r="4" spans="2:29" ht="20.45" customHeight="1" x14ac:dyDescent="0.25">
      <c r="E4" s="222"/>
      <c r="F4" s="224"/>
      <c r="G4" s="224"/>
      <c r="H4" s="224"/>
      <c r="I4" s="224"/>
      <c r="J4" s="224"/>
      <c r="K4" s="224"/>
      <c r="L4" s="224"/>
      <c r="M4" s="224"/>
      <c r="N4" s="224"/>
      <c r="O4" s="224"/>
      <c r="P4" s="224"/>
      <c r="Q4" s="224"/>
      <c r="R4" s="224"/>
      <c r="S4" s="224"/>
      <c r="T4" s="35" t="s">
        <v>297</v>
      </c>
      <c r="U4" s="38" t="s">
        <v>298</v>
      </c>
    </row>
    <row r="6" spans="2:29" x14ac:dyDescent="0.25">
      <c r="B6" s="213" t="s">
        <v>0</v>
      </c>
      <c r="C6" s="213" t="s">
        <v>1</v>
      </c>
      <c r="D6" s="213" t="s">
        <v>2</v>
      </c>
      <c r="E6" s="213" t="s">
        <v>3</v>
      </c>
      <c r="F6" s="213" t="s">
        <v>4</v>
      </c>
      <c r="G6" s="213" t="s">
        <v>5</v>
      </c>
      <c r="H6" s="213" t="s">
        <v>6</v>
      </c>
      <c r="I6" s="220" t="s">
        <v>7</v>
      </c>
      <c r="J6" s="220"/>
      <c r="K6" s="243"/>
      <c r="L6" s="243"/>
      <c r="M6" s="243"/>
      <c r="N6" s="243"/>
      <c r="O6" s="243"/>
      <c r="P6" s="46"/>
      <c r="Q6" s="218" t="s">
        <v>8</v>
      </c>
      <c r="R6" s="219"/>
      <c r="S6" s="219"/>
      <c r="T6" s="219"/>
      <c r="U6" s="219"/>
      <c r="V6" s="219"/>
      <c r="W6" s="219"/>
      <c r="X6" s="219"/>
      <c r="Y6" s="219"/>
      <c r="Z6" s="219"/>
      <c r="AA6" s="220"/>
      <c r="AB6" s="213" t="s">
        <v>9</v>
      </c>
      <c r="AC6" s="213" t="s">
        <v>10</v>
      </c>
    </row>
    <row r="7" spans="2:29" x14ac:dyDescent="0.25">
      <c r="B7" s="213"/>
      <c r="C7" s="213"/>
      <c r="D7" s="213"/>
      <c r="E7" s="213"/>
      <c r="F7" s="213"/>
      <c r="G7" s="213"/>
      <c r="H7" s="213"/>
      <c r="I7" s="214">
        <v>2020</v>
      </c>
      <c r="J7" s="215"/>
      <c r="K7" s="214">
        <v>2021</v>
      </c>
      <c r="L7" s="215"/>
      <c r="M7" s="216">
        <v>2022</v>
      </c>
      <c r="N7" s="217"/>
      <c r="O7" s="213">
        <v>2023</v>
      </c>
      <c r="P7" s="213"/>
      <c r="Q7" s="216" t="s">
        <v>42</v>
      </c>
      <c r="R7" s="221"/>
      <c r="S7" s="217"/>
      <c r="T7" s="213">
        <v>2020</v>
      </c>
      <c r="U7" s="213"/>
      <c r="V7" s="213">
        <v>2021</v>
      </c>
      <c r="W7" s="213"/>
      <c r="X7" s="213">
        <v>2022</v>
      </c>
      <c r="Y7" s="213"/>
      <c r="Z7" s="213">
        <v>2023</v>
      </c>
      <c r="AA7" s="213"/>
      <c r="AB7" s="213"/>
      <c r="AC7" s="213"/>
    </row>
    <row r="8" spans="2:29" x14ac:dyDescent="0.25">
      <c r="B8" s="213"/>
      <c r="C8" s="213"/>
      <c r="D8" s="213"/>
      <c r="E8" s="213"/>
      <c r="F8" s="213"/>
      <c r="G8" s="213"/>
      <c r="H8" s="213"/>
      <c r="I8" s="45" t="s">
        <v>43</v>
      </c>
      <c r="J8" s="45" t="s">
        <v>44</v>
      </c>
      <c r="K8" s="45" t="s">
        <v>43</v>
      </c>
      <c r="L8" s="45" t="s">
        <v>44</v>
      </c>
      <c r="M8" s="45" t="s">
        <v>43</v>
      </c>
      <c r="N8" s="45" t="s">
        <v>44</v>
      </c>
      <c r="O8" s="45" t="s">
        <v>43</v>
      </c>
      <c r="P8" s="45" t="s">
        <v>44</v>
      </c>
      <c r="Q8" s="13" t="s">
        <v>241</v>
      </c>
      <c r="R8" s="16" t="s">
        <v>12</v>
      </c>
      <c r="S8" s="16" t="s">
        <v>13</v>
      </c>
      <c r="T8" s="45" t="s">
        <v>43</v>
      </c>
      <c r="U8" s="45" t="s">
        <v>44</v>
      </c>
      <c r="V8" s="45" t="s">
        <v>43</v>
      </c>
      <c r="W8" s="45" t="s">
        <v>44</v>
      </c>
      <c r="X8" s="45" t="s">
        <v>43</v>
      </c>
      <c r="Y8" s="45" t="s">
        <v>44</v>
      </c>
      <c r="Z8" s="45" t="s">
        <v>43</v>
      </c>
      <c r="AA8" s="45" t="s">
        <v>44</v>
      </c>
      <c r="AB8" s="213"/>
      <c r="AC8" s="213"/>
    </row>
    <row r="9" spans="2:29" ht="153.75" customHeight="1" x14ac:dyDescent="0.25">
      <c r="B9" s="26">
        <v>1</v>
      </c>
      <c r="C9" s="4" t="s">
        <v>14</v>
      </c>
      <c r="D9" s="6" t="s">
        <v>242</v>
      </c>
      <c r="E9" s="6" t="s">
        <v>243</v>
      </c>
      <c r="F9" s="4" t="s">
        <v>244</v>
      </c>
      <c r="G9" s="1" t="s">
        <v>15</v>
      </c>
      <c r="H9" s="4" t="s">
        <v>245</v>
      </c>
      <c r="I9" s="15">
        <f>+'[6]PLAN DE ACCION'!I8</f>
        <v>0</v>
      </c>
      <c r="J9" s="14"/>
      <c r="K9" s="15">
        <v>500</v>
      </c>
      <c r="L9" s="14"/>
      <c r="M9" s="15">
        <v>500</v>
      </c>
      <c r="N9" s="14"/>
      <c r="O9" s="15">
        <v>500</v>
      </c>
      <c r="P9" s="15">
        <v>750</v>
      </c>
      <c r="Q9" s="29"/>
      <c r="R9" s="29"/>
      <c r="S9" s="1" t="s">
        <v>16</v>
      </c>
      <c r="T9" s="53">
        <f>+'[6]PLAN DE ACCION'!P8</f>
        <v>0</v>
      </c>
      <c r="U9" s="14"/>
      <c r="V9" s="53">
        <f>+'[6]PLAN DE ACCION'!Q8</f>
        <v>5000000</v>
      </c>
      <c r="W9" s="14"/>
      <c r="X9" s="53">
        <f>+'[6]PLAN DE ACCION'!R8</f>
        <v>5000000</v>
      </c>
      <c r="Y9" s="14"/>
      <c r="Z9" s="54">
        <v>67000000</v>
      </c>
      <c r="AA9" s="54">
        <v>197352498</v>
      </c>
      <c r="AB9" s="29" t="s">
        <v>246</v>
      </c>
      <c r="AC9" s="52" t="s">
        <v>463</v>
      </c>
    </row>
    <row r="10" spans="2:29" ht="351.75" customHeight="1" x14ac:dyDescent="0.25">
      <c r="B10" s="8">
        <v>2</v>
      </c>
      <c r="C10" s="47" t="s">
        <v>247</v>
      </c>
      <c r="D10" s="5" t="s">
        <v>248</v>
      </c>
      <c r="E10" s="5" t="s">
        <v>249</v>
      </c>
      <c r="F10" s="47" t="s">
        <v>250</v>
      </c>
      <c r="G10" s="21" t="s">
        <v>15</v>
      </c>
      <c r="H10" s="47" t="s">
        <v>251</v>
      </c>
      <c r="I10" s="15">
        <v>0</v>
      </c>
      <c r="J10" s="14"/>
      <c r="K10" s="15">
        <v>30</v>
      </c>
      <c r="L10" s="14"/>
      <c r="M10" s="15">
        <v>35</v>
      </c>
      <c r="N10" s="14"/>
      <c r="O10" s="15">
        <v>40</v>
      </c>
      <c r="P10" s="15">
        <v>40</v>
      </c>
      <c r="Q10" s="30"/>
      <c r="R10" s="30"/>
      <c r="S10" s="21" t="s">
        <v>16</v>
      </c>
      <c r="T10" s="53" t="str">
        <f>+'[6]PLAN DE ACCION'!P9</f>
        <v xml:space="preserve"> $ - </v>
      </c>
      <c r="U10" s="14"/>
      <c r="V10" s="53">
        <f>+'[6]PLAN DE ACCION'!Q9</f>
        <v>25200000</v>
      </c>
      <c r="W10" s="14"/>
      <c r="X10" s="53">
        <f>+'[6]PLAN DE ACCION'!R9</f>
        <v>25200000</v>
      </c>
      <c r="Y10" s="14"/>
      <c r="Z10" s="53">
        <v>77000000</v>
      </c>
      <c r="AA10" s="39">
        <v>45000000</v>
      </c>
      <c r="AB10" s="30" t="s">
        <v>246</v>
      </c>
      <c r="AC10" s="52" t="s">
        <v>464</v>
      </c>
    </row>
    <row r="11" spans="2:29" ht="230.25" customHeight="1" x14ac:dyDescent="0.25">
      <c r="B11" s="2">
        <v>3</v>
      </c>
      <c r="C11" s="47" t="s">
        <v>14</v>
      </c>
      <c r="D11" s="47" t="s">
        <v>252</v>
      </c>
      <c r="E11" s="47" t="s">
        <v>252</v>
      </c>
      <c r="F11" s="47" t="s">
        <v>253</v>
      </c>
      <c r="G11" s="2" t="s">
        <v>15</v>
      </c>
      <c r="H11" s="47" t="s">
        <v>254</v>
      </c>
      <c r="I11" s="15">
        <v>1</v>
      </c>
      <c r="J11" s="14"/>
      <c r="K11" s="15">
        <v>1</v>
      </c>
      <c r="L11" s="14"/>
      <c r="M11" s="15">
        <v>1</v>
      </c>
      <c r="N11" s="14"/>
      <c r="O11" s="15">
        <v>1</v>
      </c>
      <c r="P11" s="15">
        <v>1</v>
      </c>
      <c r="Q11" s="2"/>
      <c r="R11" s="31" t="s">
        <v>255</v>
      </c>
      <c r="S11" s="21" t="s">
        <v>16</v>
      </c>
      <c r="T11" s="53" t="str">
        <f>+'[6]PLAN DE ACCION'!P10</f>
        <v xml:space="preserve"> $ -   </v>
      </c>
      <c r="U11" s="14"/>
      <c r="V11" s="53">
        <f>+'[6]PLAN DE ACCION'!Q10</f>
        <v>2500000</v>
      </c>
      <c r="W11" s="14"/>
      <c r="X11" s="53">
        <f>+'[6]PLAN DE ACCION'!R10</f>
        <v>3000000</v>
      </c>
      <c r="Y11" s="14"/>
      <c r="Z11" s="53">
        <v>4000000</v>
      </c>
      <c r="AA11" s="55">
        <v>2500000</v>
      </c>
      <c r="AB11" s="10" t="s">
        <v>246</v>
      </c>
      <c r="AC11" s="56" t="s">
        <v>332</v>
      </c>
    </row>
    <row r="12" spans="2:29" ht="213.75" customHeight="1" x14ac:dyDescent="0.25">
      <c r="B12" s="2">
        <v>4</v>
      </c>
      <c r="C12" s="47" t="s">
        <v>14</v>
      </c>
      <c r="D12" s="47" t="s">
        <v>256</v>
      </c>
      <c r="E12" s="47" t="s">
        <v>257</v>
      </c>
      <c r="F12" s="47" t="s">
        <v>258</v>
      </c>
      <c r="G12" s="2" t="s">
        <v>15</v>
      </c>
      <c r="H12" s="47" t="s">
        <v>259</v>
      </c>
      <c r="I12" s="15">
        <v>0</v>
      </c>
      <c r="J12" s="14"/>
      <c r="K12" s="15">
        <v>3</v>
      </c>
      <c r="L12" s="14"/>
      <c r="M12" s="15">
        <v>3</v>
      </c>
      <c r="N12" s="14"/>
      <c r="O12" s="15">
        <v>3</v>
      </c>
      <c r="P12" s="15">
        <v>1</v>
      </c>
      <c r="Q12" s="2"/>
      <c r="R12" s="2"/>
      <c r="S12" s="2" t="s">
        <v>16</v>
      </c>
      <c r="T12" s="53">
        <f>+'[6]PLAN DE ACCION'!P11</f>
        <v>5000000</v>
      </c>
      <c r="U12" s="14"/>
      <c r="V12" s="53">
        <f>+'[6]PLAN DE ACCION'!Q11</f>
        <v>5600000</v>
      </c>
      <c r="W12" s="14"/>
      <c r="X12" s="53">
        <f>+'[6]PLAN DE ACCION'!R11</f>
        <v>6000000</v>
      </c>
      <c r="Y12" s="14"/>
      <c r="Z12" s="53">
        <v>6500000</v>
      </c>
      <c r="AA12" s="55">
        <v>4000000</v>
      </c>
      <c r="AB12" s="10" t="s">
        <v>246</v>
      </c>
      <c r="AC12" s="57" t="s">
        <v>465</v>
      </c>
    </row>
  </sheetData>
  <mergeCells count="23">
    <mergeCell ref="B6:B8"/>
    <mergeCell ref="C6:C8"/>
    <mergeCell ref="D6:D8"/>
    <mergeCell ref="E6:E8"/>
    <mergeCell ref="F6:F8"/>
    <mergeCell ref="G6:G8"/>
    <mergeCell ref="H6:H8"/>
    <mergeCell ref="E1:E4"/>
    <mergeCell ref="F1:S1"/>
    <mergeCell ref="F2:S4"/>
    <mergeCell ref="AC6:AC8"/>
    <mergeCell ref="AB6:AB8"/>
    <mergeCell ref="I7:J7"/>
    <mergeCell ref="K7:L7"/>
    <mergeCell ref="M7:N7"/>
    <mergeCell ref="O7:P7"/>
    <mergeCell ref="Q7:S7"/>
    <mergeCell ref="T7:U7"/>
    <mergeCell ref="V7:W7"/>
    <mergeCell ref="X7:Y7"/>
    <mergeCell ref="Z7:AA7"/>
    <mergeCell ref="I6:O6"/>
    <mergeCell ref="Q6:AA6"/>
  </mergeCells>
  <hyperlinks>
    <hyperlink ref="AC11" display="https://view.officeapps.live.com/op/view.aspx?src=https%3A%2F%2Fquindio.gov.co%2Fmedios%2FESTRATEGIA_DE_PARTICIPACI%25C3%2593N_2023_v1_1.xlsx&amp;wdOrigin=BROWSELINK _x000a__x000a_Se hace la claridad que dicha actividad hace parte de la meta Servicios como apoyo a estrat"/>
  </hyperlinks>
  <pageMargins left="0.7" right="0.7" top="0.75" bottom="0.75" header="0.3" footer="0.3"/>
  <pageSetup paperSize="9" orientation="portrait" horizontalDpi="0" verticalDpi="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Oficina Privada</vt:lpstr>
      <vt:lpstr>Sec Planeación</vt:lpstr>
      <vt:lpstr>Sec Tic</vt:lpstr>
      <vt:lpstr>Sec Agricultura</vt:lpstr>
      <vt:lpstr>Sec Aguas e Infra</vt:lpstr>
      <vt:lpstr>Sec Cultura</vt:lpstr>
      <vt:lpstr>Sec Educación</vt:lpstr>
      <vt:lpstr>Sec Familia</vt:lpstr>
      <vt:lpstr>Sec Interior</vt:lpstr>
      <vt:lpstr>Sec Salud</vt:lpstr>
      <vt:lpstr>Sec Turismo, Ind y Com</vt:lpstr>
      <vt:lpstr>Sec Administrativa</vt:lpstr>
      <vt:lpstr>Sec Hacienda</vt:lpstr>
      <vt:lpstr>Sec Jurídica y contratación</vt:lpstr>
      <vt:lpstr>Sec Representación Judicial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dc:creator>
  <cp:lastModifiedBy>LENOVO</cp:lastModifiedBy>
  <dcterms:created xsi:type="dcterms:W3CDTF">2021-05-05T05:12:12Z</dcterms:created>
  <dcterms:modified xsi:type="dcterms:W3CDTF">2024-03-03T22:40:24Z</dcterms:modified>
</cp:coreProperties>
</file>