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G:\DOCUMENTOS TÉCNICOS S. ASAMBLEA 28-05-2024\6_C_FINANCIERO DT\PLAN PLURIANUAL DE INVERSIONES\"/>
    </mc:Choice>
  </mc:AlternateContent>
  <xr:revisionPtr revIDLastSave="0" documentId="13_ncr:1_{2E7EE04C-1E5D-41F7-8C4C-B313D906BE43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INVERSIÓN PROGRAMAS PROGRAM (2)" sheetId="6" r:id="rId1"/>
    <sheet name="PPI 2024-2027" sheetId="7" r:id="rId2"/>
  </sheets>
  <definedNames>
    <definedName name="_xlnm._FilterDatabase" localSheetId="0" hidden="1">'INVERSIÓN PROGRAMAS PROGRAM (2)'!$A$4:$DA$70</definedName>
    <definedName name="_xlnm._FilterDatabase" localSheetId="1" hidden="1">'PPI 2024-2027'!$A$4:$EA$70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32" i="7" l="1"/>
  <c r="AJ62" i="7"/>
  <c r="BN12" i="7" l="1"/>
  <c r="BP12" i="7"/>
  <c r="BP6" i="7"/>
  <c r="AZ67" i="7"/>
  <c r="AZ66" i="7"/>
  <c r="AZ65" i="7"/>
  <c r="AZ64" i="7"/>
  <c r="AZ62" i="7"/>
  <c r="AZ60" i="7" s="1"/>
  <c r="AZ61" i="7"/>
  <c r="AZ59" i="7"/>
  <c r="AZ58" i="7"/>
  <c r="AZ57" i="7"/>
  <c r="AZ56" i="7"/>
  <c r="AZ54" i="7"/>
  <c r="AZ53" i="7"/>
  <c r="AZ52" i="7"/>
  <c r="AZ50" i="7"/>
  <c r="AZ48" i="7"/>
  <c r="AZ47" i="7" s="1"/>
  <c r="AZ46" i="7"/>
  <c r="AZ45" i="7" s="1"/>
  <c r="AZ44" i="7"/>
  <c r="AZ43" i="7"/>
  <c r="AZ41" i="7"/>
  <c r="AZ40" i="7"/>
  <c r="AZ39" i="7"/>
  <c r="AZ38" i="7"/>
  <c r="AZ37" i="7"/>
  <c r="AZ36" i="7"/>
  <c r="AZ34" i="7"/>
  <c r="AZ33" i="7"/>
  <c r="AZ32" i="7"/>
  <c r="AZ30" i="7"/>
  <c r="AZ29" i="7"/>
  <c r="AZ27" i="7"/>
  <c r="AZ26" i="7"/>
  <c r="AZ24" i="7"/>
  <c r="AZ23" i="7" s="1"/>
  <c r="AZ22" i="7"/>
  <c r="AZ21" i="7"/>
  <c r="AZ20" i="7"/>
  <c r="AZ18" i="7"/>
  <c r="AZ17" i="7"/>
  <c r="AZ16" i="7"/>
  <c r="AZ15" i="7"/>
  <c r="AZ14" i="7"/>
  <c r="AZ13" i="7"/>
  <c r="AZ12" i="7"/>
  <c r="AZ10" i="7"/>
  <c r="AZ9" i="7"/>
  <c r="AZ8" i="7"/>
  <c r="AZ6" i="7"/>
  <c r="AJ67" i="7"/>
  <c r="AJ66" i="7"/>
  <c r="AJ65" i="7"/>
  <c r="AJ64" i="7"/>
  <c r="AJ61" i="7"/>
  <c r="AJ59" i="7"/>
  <c r="AJ58" i="7"/>
  <c r="AJ57" i="7"/>
  <c r="AJ56" i="7"/>
  <c r="AJ54" i="7"/>
  <c r="AJ53" i="7"/>
  <c r="AJ52" i="7"/>
  <c r="AJ50" i="7"/>
  <c r="AJ49" i="7" s="1"/>
  <c r="AJ48" i="7"/>
  <c r="AJ47" i="7" s="1"/>
  <c r="AJ46" i="7"/>
  <c r="AJ45" i="7" s="1"/>
  <c r="AJ44" i="7"/>
  <c r="AJ43" i="7"/>
  <c r="AJ41" i="7"/>
  <c r="AJ40" i="7"/>
  <c r="AJ39" i="7"/>
  <c r="AJ38" i="7"/>
  <c r="AJ37" i="7"/>
  <c r="AJ36" i="7"/>
  <c r="AJ34" i="7"/>
  <c r="AJ33" i="7"/>
  <c r="AJ32" i="7"/>
  <c r="AJ30" i="7"/>
  <c r="AJ29" i="7"/>
  <c r="AJ27" i="7"/>
  <c r="AJ26" i="7"/>
  <c r="AJ24" i="7"/>
  <c r="AJ23" i="7" s="1"/>
  <c r="AJ22" i="7"/>
  <c r="AJ21" i="7"/>
  <c r="AJ20" i="7"/>
  <c r="AJ18" i="7"/>
  <c r="AJ17" i="7"/>
  <c r="AJ16" i="7"/>
  <c r="AJ15" i="7"/>
  <c r="AJ14" i="7"/>
  <c r="AJ13" i="7"/>
  <c r="AJ12" i="7"/>
  <c r="AJ10" i="7"/>
  <c r="AJ9" i="7"/>
  <c r="AJ8" i="7"/>
  <c r="AJ6" i="7"/>
  <c r="AJ5" i="7" s="1"/>
  <c r="T67" i="7"/>
  <c r="T66" i="7"/>
  <c r="T65" i="7"/>
  <c r="T64" i="7"/>
  <c r="T62" i="7"/>
  <c r="T61" i="7"/>
  <c r="T59" i="7"/>
  <c r="T58" i="7"/>
  <c r="T57" i="7"/>
  <c r="T56" i="7"/>
  <c r="T54" i="7"/>
  <c r="T53" i="7"/>
  <c r="T52" i="7"/>
  <c r="T50" i="7"/>
  <c r="T49" i="7" s="1"/>
  <c r="T48" i="7"/>
  <c r="T47" i="7" s="1"/>
  <c r="T46" i="7"/>
  <c r="T45" i="7" s="1"/>
  <c r="T44" i="7"/>
  <c r="T43" i="7"/>
  <c r="T41" i="7"/>
  <c r="T40" i="7"/>
  <c r="T39" i="7"/>
  <c r="T38" i="7"/>
  <c r="T37" i="7"/>
  <c r="T36" i="7"/>
  <c r="T34" i="7"/>
  <c r="T33" i="7"/>
  <c r="T32" i="7"/>
  <c r="T30" i="7"/>
  <c r="T29" i="7"/>
  <c r="T27" i="7"/>
  <c r="T26" i="7"/>
  <c r="T24" i="7"/>
  <c r="T23" i="7" s="1"/>
  <c r="T22" i="7"/>
  <c r="T21" i="7"/>
  <c r="T20" i="7"/>
  <c r="T18" i="7"/>
  <c r="T17" i="7"/>
  <c r="T16" i="7"/>
  <c r="T15" i="7"/>
  <c r="T14" i="7"/>
  <c r="T13" i="7"/>
  <c r="T12" i="7"/>
  <c r="T10" i="7"/>
  <c r="T9" i="7"/>
  <c r="T8" i="7"/>
  <c r="T6" i="7"/>
  <c r="T5" i="7" s="1"/>
  <c r="S5" i="7"/>
  <c r="BP67" i="7"/>
  <c r="BP66" i="7"/>
  <c r="BP65" i="7"/>
  <c r="BP64" i="7"/>
  <c r="BP62" i="7"/>
  <c r="BP61" i="7"/>
  <c r="BP59" i="7"/>
  <c r="BP58" i="7"/>
  <c r="BP57" i="7"/>
  <c r="BP56" i="7"/>
  <c r="BP54" i="7"/>
  <c r="BP53" i="7"/>
  <c r="BP52" i="7"/>
  <c r="BP50" i="7"/>
  <c r="BP48" i="7"/>
  <c r="BP47" i="7" s="1"/>
  <c r="BP46" i="7"/>
  <c r="BP44" i="7"/>
  <c r="BP43" i="7"/>
  <c r="BP41" i="7"/>
  <c r="BP40" i="7"/>
  <c r="BP39" i="7"/>
  <c r="BP38" i="7"/>
  <c r="BP37" i="7"/>
  <c r="BP36" i="7"/>
  <c r="BP34" i="7"/>
  <c r="BP33" i="7"/>
  <c r="BP32" i="7"/>
  <c r="BP30" i="7"/>
  <c r="BP29" i="7"/>
  <c r="BP27" i="7"/>
  <c r="BP26" i="7"/>
  <c r="BP24" i="7"/>
  <c r="BP23" i="7" s="1"/>
  <c r="BP22" i="7"/>
  <c r="BP21" i="7"/>
  <c r="BP20" i="7"/>
  <c r="BP18" i="7"/>
  <c r="BP17" i="7"/>
  <c r="BP16" i="7"/>
  <c r="BP15" i="7"/>
  <c r="BP14" i="7"/>
  <c r="BP13" i="7"/>
  <c r="BP10" i="7"/>
  <c r="BP9" i="7"/>
  <c r="BP8" i="7"/>
  <c r="F7" i="7"/>
  <c r="G7" i="7"/>
  <c r="H7" i="7"/>
  <c r="I7" i="7"/>
  <c r="J7" i="7"/>
  <c r="K7" i="7"/>
  <c r="L7" i="7"/>
  <c r="M7" i="7"/>
  <c r="N7" i="7"/>
  <c r="O7" i="7"/>
  <c r="P7" i="7"/>
  <c r="Q7" i="7"/>
  <c r="R7" i="7"/>
  <c r="S7" i="7"/>
  <c r="U7" i="7"/>
  <c r="V7" i="7"/>
  <c r="W7" i="7"/>
  <c r="X7" i="7"/>
  <c r="Y7" i="7"/>
  <c r="Z7" i="7"/>
  <c r="AA7" i="7"/>
  <c r="AB7" i="7"/>
  <c r="AC7" i="7"/>
  <c r="AD7" i="7"/>
  <c r="AE7" i="7"/>
  <c r="AF7" i="7"/>
  <c r="AG7" i="7"/>
  <c r="AH7" i="7"/>
  <c r="AI7" i="7"/>
  <c r="AK7" i="7"/>
  <c r="AL7" i="7"/>
  <c r="AM7" i="7"/>
  <c r="AN7" i="7"/>
  <c r="AO7" i="7"/>
  <c r="AP7" i="7"/>
  <c r="AQ7" i="7"/>
  <c r="AR7" i="7"/>
  <c r="AS7" i="7"/>
  <c r="AT7" i="7"/>
  <c r="AU7" i="7"/>
  <c r="AV7" i="7"/>
  <c r="AW7" i="7"/>
  <c r="AX7" i="7"/>
  <c r="AY7" i="7"/>
  <c r="BA7" i="7"/>
  <c r="BB7" i="7"/>
  <c r="BC7" i="7"/>
  <c r="BD7" i="7"/>
  <c r="BE7" i="7"/>
  <c r="BF7" i="7"/>
  <c r="BG7" i="7"/>
  <c r="BH7" i="7"/>
  <c r="BI7" i="7"/>
  <c r="BJ7" i="7"/>
  <c r="BK7" i="7"/>
  <c r="BL7" i="7"/>
  <c r="BM7" i="7"/>
  <c r="BN7" i="7"/>
  <c r="BO7" i="7"/>
  <c r="F11" i="7"/>
  <c r="G11" i="7"/>
  <c r="H11" i="7"/>
  <c r="I11" i="7"/>
  <c r="J11" i="7"/>
  <c r="K11" i="7"/>
  <c r="L11" i="7"/>
  <c r="M11" i="7"/>
  <c r="N11" i="7"/>
  <c r="O11" i="7"/>
  <c r="P11" i="7"/>
  <c r="Q11" i="7"/>
  <c r="R11" i="7"/>
  <c r="S11" i="7"/>
  <c r="U11" i="7"/>
  <c r="V11" i="7"/>
  <c r="W11" i="7"/>
  <c r="X11" i="7"/>
  <c r="Y11" i="7"/>
  <c r="Z11" i="7"/>
  <c r="AA11" i="7"/>
  <c r="AB11" i="7"/>
  <c r="AC11" i="7"/>
  <c r="AD11" i="7"/>
  <c r="AE11" i="7"/>
  <c r="AF11" i="7"/>
  <c r="AG11" i="7"/>
  <c r="AH11" i="7"/>
  <c r="AI11" i="7"/>
  <c r="AK11" i="7"/>
  <c r="AL11" i="7"/>
  <c r="AM11" i="7"/>
  <c r="AN11" i="7"/>
  <c r="AO11" i="7"/>
  <c r="AP11" i="7"/>
  <c r="AQ11" i="7"/>
  <c r="AR11" i="7"/>
  <c r="AS11" i="7"/>
  <c r="AT11" i="7"/>
  <c r="AU11" i="7"/>
  <c r="AV11" i="7"/>
  <c r="AW11" i="7"/>
  <c r="AX11" i="7"/>
  <c r="AY11" i="7"/>
  <c r="BA11" i="7"/>
  <c r="BB11" i="7"/>
  <c r="BC11" i="7"/>
  <c r="BD11" i="7"/>
  <c r="BE11" i="7"/>
  <c r="BF11" i="7"/>
  <c r="BG11" i="7"/>
  <c r="BH11" i="7"/>
  <c r="BI11" i="7"/>
  <c r="BJ11" i="7"/>
  <c r="BK11" i="7"/>
  <c r="BL11" i="7"/>
  <c r="BM11" i="7"/>
  <c r="BN11" i="7"/>
  <c r="BO11" i="7"/>
  <c r="F19" i="7"/>
  <c r="G19" i="7"/>
  <c r="H19" i="7"/>
  <c r="I19" i="7"/>
  <c r="J19" i="7"/>
  <c r="K19" i="7"/>
  <c r="L19" i="7"/>
  <c r="M19" i="7"/>
  <c r="N19" i="7"/>
  <c r="O19" i="7"/>
  <c r="P19" i="7"/>
  <c r="Q19" i="7"/>
  <c r="R19" i="7"/>
  <c r="S19" i="7"/>
  <c r="U19" i="7"/>
  <c r="V19" i="7"/>
  <c r="W19" i="7"/>
  <c r="X19" i="7"/>
  <c r="Y19" i="7"/>
  <c r="Z19" i="7"/>
  <c r="AA19" i="7"/>
  <c r="AB19" i="7"/>
  <c r="AC19" i="7"/>
  <c r="AD19" i="7"/>
  <c r="AE19" i="7"/>
  <c r="AF19" i="7"/>
  <c r="AG19" i="7"/>
  <c r="AH19" i="7"/>
  <c r="AI19" i="7"/>
  <c r="AK19" i="7"/>
  <c r="AL19" i="7"/>
  <c r="AM19" i="7"/>
  <c r="AN19" i="7"/>
  <c r="AO19" i="7"/>
  <c r="AP19" i="7"/>
  <c r="AQ19" i="7"/>
  <c r="AR19" i="7"/>
  <c r="AS19" i="7"/>
  <c r="AT19" i="7"/>
  <c r="AU19" i="7"/>
  <c r="AV19" i="7"/>
  <c r="AW19" i="7"/>
  <c r="AX19" i="7"/>
  <c r="AY19" i="7"/>
  <c r="BA19" i="7"/>
  <c r="BB19" i="7"/>
  <c r="BC19" i="7"/>
  <c r="BD19" i="7"/>
  <c r="BE19" i="7"/>
  <c r="BF19" i="7"/>
  <c r="BG19" i="7"/>
  <c r="BH19" i="7"/>
  <c r="BI19" i="7"/>
  <c r="BJ19" i="7"/>
  <c r="BK19" i="7"/>
  <c r="BL19" i="7"/>
  <c r="BM19" i="7"/>
  <c r="BN19" i="7"/>
  <c r="BO19" i="7"/>
  <c r="F23" i="7"/>
  <c r="G23" i="7"/>
  <c r="H23" i="7"/>
  <c r="I23" i="7"/>
  <c r="J23" i="7"/>
  <c r="K23" i="7"/>
  <c r="L23" i="7"/>
  <c r="M23" i="7"/>
  <c r="N23" i="7"/>
  <c r="O23" i="7"/>
  <c r="P23" i="7"/>
  <c r="Q23" i="7"/>
  <c r="R23" i="7"/>
  <c r="S23" i="7"/>
  <c r="U23" i="7"/>
  <c r="V23" i="7"/>
  <c r="W23" i="7"/>
  <c r="X23" i="7"/>
  <c r="Y23" i="7"/>
  <c r="Z23" i="7"/>
  <c r="AA23" i="7"/>
  <c r="AB23" i="7"/>
  <c r="AC23" i="7"/>
  <c r="AD23" i="7"/>
  <c r="AE23" i="7"/>
  <c r="AF23" i="7"/>
  <c r="AG23" i="7"/>
  <c r="AH23" i="7"/>
  <c r="AI23" i="7"/>
  <c r="AK23" i="7"/>
  <c r="AL23" i="7"/>
  <c r="AM23" i="7"/>
  <c r="AN23" i="7"/>
  <c r="AO23" i="7"/>
  <c r="AP23" i="7"/>
  <c r="AQ23" i="7"/>
  <c r="AR23" i="7"/>
  <c r="AS23" i="7"/>
  <c r="AT23" i="7"/>
  <c r="AU23" i="7"/>
  <c r="AV23" i="7"/>
  <c r="AW23" i="7"/>
  <c r="AX23" i="7"/>
  <c r="AY23" i="7"/>
  <c r="BA23" i="7"/>
  <c r="BB23" i="7"/>
  <c r="BC23" i="7"/>
  <c r="BD23" i="7"/>
  <c r="BE23" i="7"/>
  <c r="BF23" i="7"/>
  <c r="BG23" i="7"/>
  <c r="BH23" i="7"/>
  <c r="BI23" i="7"/>
  <c r="BJ23" i="7"/>
  <c r="BK23" i="7"/>
  <c r="BL23" i="7"/>
  <c r="BM23" i="7"/>
  <c r="BN23" i="7"/>
  <c r="BO23" i="7"/>
  <c r="F25" i="7"/>
  <c r="G25" i="7"/>
  <c r="H25" i="7"/>
  <c r="I25" i="7"/>
  <c r="J25" i="7"/>
  <c r="K25" i="7"/>
  <c r="L25" i="7"/>
  <c r="M25" i="7"/>
  <c r="N25" i="7"/>
  <c r="O25" i="7"/>
  <c r="P25" i="7"/>
  <c r="Q25" i="7"/>
  <c r="R25" i="7"/>
  <c r="S25" i="7"/>
  <c r="U25" i="7"/>
  <c r="V25" i="7"/>
  <c r="W25" i="7"/>
  <c r="X25" i="7"/>
  <c r="Y25" i="7"/>
  <c r="Z25" i="7"/>
  <c r="AA25" i="7"/>
  <c r="AB25" i="7"/>
  <c r="AC25" i="7"/>
  <c r="AD25" i="7"/>
  <c r="AE25" i="7"/>
  <c r="AF25" i="7"/>
  <c r="AG25" i="7"/>
  <c r="AH25" i="7"/>
  <c r="AI25" i="7"/>
  <c r="AK25" i="7"/>
  <c r="AL25" i="7"/>
  <c r="AM25" i="7"/>
  <c r="AN25" i="7"/>
  <c r="AO25" i="7"/>
  <c r="AP25" i="7"/>
  <c r="AQ25" i="7"/>
  <c r="AR25" i="7"/>
  <c r="AS25" i="7"/>
  <c r="AT25" i="7"/>
  <c r="AU25" i="7"/>
  <c r="AV25" i="7"/>
  <c r="AW25" i="7"/>
  <c r="AX25" i="7"/>
  <c r="AY25" i="7"/>
  <c r="BA25" i="7"/>
  <c r="BB25" i="7"/>
  <c r="BC25" i="7"/>
  <c r="BD25" i="7"/>
  <c r="BE25" i="7"/>
  <c r="BF25" i="7"/>
  <c r="BG25" i="7"/>
  <c r="BH25" i="7"/>
  <c r="BI25" i="7"/>
  <c r="BJ25" i="7"/>
  <c r="BK25" i="7"/>
  <c r="BL25" i="7"/>
  <c r="BM25" i="7"/>
  <c r="BN25" i="7"/>
  <c r="BO25" i="7"/>
  <c r="F28" i="7"/>
  <c r="G28" i="7"/>
  <c r="H28" i="7"/>
  <c r="I28" i="7"/>
  <c r="J28" i="7"/>
  <c r="K28" i="7"/>
  <c r="L28" i="7"/>
  <c r="M28" i="7"/>
  <c r="N28" i="7"/>
  <c r="O28" i="7"/>
  <c r="P28" i="7"/>
  <c r="Q28" i="7"/>
  <c r="R28" i="7"/>
  <c r="S28" i="7"/>
  <c r="U28" i="7"/>
  <c r="V28" i="7"/>
  <c r="W28" i="7"/>
  <c r="X28" i="7"/>
  <c r="Y28" i="7"/>
  <c r="Z28" i="7"/>
  <c r="AA28" i="7"/>
  <c r="AB28" i="7"/>
  <c r="AC28" i="7"/>
  <c r="AD28" i="7"/>
  <c r="AE28" i="7"/>
  <c r="AF28" i="7"/>
  <c r="AG28" i="7"/>
  <c r="AH28" i="7"/>
  <c r="AI28" i="7"/>
  <c r="AK28" i="7"/>
  <c r="AL28" i="7"/>
  <c r="AM28" i="7"/>
  <c r="AN28" i="7"/>
  <c r="AO28" i="7"/>
  <c r="AP28" i="7"/>
  <c r="AQ28" i="7"/>
  <c r="AR28" i="7"/>
  <c r="AS28" i="7"/>
  <c r="AT28" i="7"/>
  <c r="AU28" i="7"/>
  <c r="AV28" i="7"/>
  <c r="AW28" i="7"/>
  <c r="AX28" i="7"/>
  <c r="AY28" i="7"/>
  <c r="BA28" i="7"/>
  <c r="BB28" i="7"/>
  <c r="BC28" i="7"/>
  <c r="BD28" i="7"/>
  <c r="BE28" i="7"/>
  <c r="BF28" i="7"/>
  <c r="BG28" i="7"/>
  <c r="BH28" i="7"/>
  <c r="BI28" i="7"/>
  <c r="BJ28" i="7"/>
  <c r="BK28" i="7"/>
  <c r="BL28" i="7"/>
  <c r="BM28" i="7"/>
  <c r="BN28" i="7"/>
  <c r="BO28" i="7"/>
  <c r="F31" i="7"/>
  <c r="G31" i="7"/>
  <c r="H31" i="7"/>
  <c r="I31" i="7"/>
  <c r="J31" i="7"/>
  <c r="K31" i="7"/>
  <c r="L31" i="7"/>
  <c r="M31" i="7"/>
  <c r="N31" i="7"/>
  <c r="O31" i="7"/>
  <c r="P31" i="7"/>
  <c r="Q31" i="7"/>
  <c r="R31" i="7"/>
  <c r="S31" i="7"/>
  <c r="U31" i="7"/>
  <c r="V31" i="7"/>
  <c r="W31" i="7"/>
  <c r="X31" i="7"/>
  <c r="Y31" i="7"/>
  <c r="Z31" i="7"/>
  <c r="AA31" i="7"/>
  <c r="AB31" i="7"/>
  <c r="AC31" i="7"/>
  <c r="AD31" i="7"/>
  <c r="AE31" i="7"/>
  <c r="AF31" i="7"/>
  <c r="AG31" i="7"/>
  <c r="AH31" i="7"/>
  <c r="AI31" i="7"/>
  <c r="AK31" i="7"/>
  <c r="AL31" i="7"/>
  <c r="AM31" i="7"/>
  <c r="AN31" i="7"/>
  <c r="AO31" i="7"/>
  <c r="AP31" i="7"/>
  <c r="AQ31" i="7"/>
  <c r="AR31" i="7"/>
  <c r="AS31" i="7"/>
  <c r="AT31" i="7"/>
  <c r="AU31" i="7"/>
  <c r="AV31" i="7"/>
  <c r="AW31" i="7"/>
  <c r="AX31" i="7"/>
  <c r="AY31" i="7"/>
  <c r="BA31" i="7"/>
  <c r="BB31" i="7"/>
  <c r="BC31" i="7"/>
  <c r="BD31" i="7"/>
  <c r="BE31" i="7"/>
  <c r="BF31" i="7"/>
  <c r="BG31" i="7"/>
  <c r="BH31" i="7"/>
  <c r="BI31" i="7"/>
  <c r="BJ31" i="7"/>
  <c r="BK31" i="7"/>
  <c r="BL31" i="7"/>
  <c r="BM31" i="7"/>
  <c r="BN31" i="7"/>
  <c r="BO31" i="7"/>
  <c r="F35" i="7"/>
  <c r="G35" i="7"/>
  <c r="H35" i="7"/>
  <c r="I35" i="7"/>
  <c r="J35" i="7"/>
  <c r="K35" i="7"/>
  <c r="L35" i="7"/>
  <c r="M35" i="7"/>
  <c r="N35" i="7"/>
  <c r="O35" i="7"/>
  <c r="P35" i="7"/>
  <c r="Q35" i="7"/>
  <c r="R35" i="7"/>
  <c r="S35" i="7"/>
  <c r="U35" i="7"/>
  <c r="V35" i="7"/>
  <c r="W35" i="7"/>
  <c r="X35" i="7"/>
  <c r="Y35" i="7"/>
  <c r="Z35" i="7"/>
  <c r="AA35" i="7"/>
  <c r="AB35" i="7"/>
  <c r="AC35" i="7"/>
  <c r="AD35" i="7"/>
  <c r="AE35" i="7"/>
  <c r="AF35" i="7"/>
  <c r="AG35" i="7"/>
  <c r="AH35" i="7"/>
  <c r="AI35" i="7"/>
  <c r="AK35" i="7"/>
  <c r="AL35" i="7"/>
  <c r="AM35" i="7"/>
  <c r="AN35" i="7"/>
  <c r="AO35" i="7"/>
  <c r="AP35" i="7"/>
  <c r="AQ35" i="7"/>
  <c r="AR35" i="7"/>
  <c r="AS35" i="7"/>
  <c r="AT35" i="7"/>
  <c r="AU35" i="7"/>
  <c r="AV35" i="7"/>
  <c r="AW35" i="7"/>
  <c r="AX35" i="7"/>
  <c r="AY35" i="7"/>
  <c r="BA35" i="7"/>
  <c r="BB35" i="7"/>
  <c r="BC35" i="7"/>
  <c r="BD35" i="7"/>
  <c r="BE35" i="7"/>
  <c r="BF35" i="7"/>
  <c r="BG35" i="7"/>
  <c r="BH35" i="7"/>
  <c r="BI35" i="7"/>
  <c r="BJ35" i="7"/>
  <c r="BK35" i="7"/>
  <c r="BL35" i="7"/>
  <c r="BM35" i="7"/>
  <c r="BN35" i="7"/>
  <c r="BO35" i="7"/>
  <c r="S42" i="7"/>
  <c r="U42" i="7"/>
  <c r="V42" i="7"/>
  <c r="W42" i="7"/>
  <c r="X42" i="7"/>
  <c r="Y42" i="7"/>
  <c r="Z42" i="7"/>
  <c r="AA42" i="7"/>
  <c r="AB42" i="7"/>
  <c r="AC42" i="7"/>
  <c r="AD42" i="7"/>
  <c r="AE42" i="7"/>
  <c r="AF42" i="7"/>
  <c r="AG42" i="7"/>
  <c r="AH42" i="7"/>
  <c r="AI42" i="7"/>
  <c r="AK42" i="7"/>
  <c r="AL42" i="7"/>
  <c r="AM42" i="7"/>
  <c r="AN42" i="7"/>
  <c r="AO42" i="7"/>
  <c r="AP42" i="7"/>
  <c r="AQ42" i="7"/>
  <c r="AR42" i="7"/>
  <c r="AS42" i="7"/>
  <c r="AT42" i="7"/>
  <c r="AU42" i="7"/>
  <c r="AV42" i="7"/>
  <c r="AW42" i="7"/>
  <c r="AX42" i="7"/>
  <c r="AY42" i="7"/>
  <c r="BA42" i="7"/>
  <c r="BB42" i="7"/>
  <c r="BC42" i="7"/>
  <c r="BD42" i="7"/>
  <c r="BE42" i="7"/>
  <c r="BF42" i="7"/>
  <c r="BG42" i="7"/>
  <c r="BH42" i="7"/>
  <c r="BI42" i="7"/>
  <c r="BJ42" i="7"/>
  <c r="BK42" i="7"/>
  <c r="BL42" i="7"/>
  <c r="BM42" i="7"/>
  <c r="BN42" i="7"/>
  <c r="BO42" i="7"/>
  <c r="F42" i="7"/>
  <c r="G42" i="7"/>
  <c r="H42" i="7"/>
  <c r="I42" i="7"/>
  <c r="J42" i="7"/>
  <c r="K42" i="7"/>
  <c r="L42" i="7"/>
  <c r="M42" i="7"/>
  <c r="N42" i="7"/>
  <c r="O42" i="7"/>
  <c r="P42" i="7"/>
  <c r="Q42" i="7"/>
  <c r="R42" i="7"/>
  <c r="F45" i="7"/>
  <c r="G45" i="7"/>
  <c r="H45" i="7"/>
  <c r="I45" i="7"/>
  <c r="J45" i="7"/>
  <c r="K45" i="7"/>
  <c r="L45" i="7"/>
  <c r="M45" i="7"/>
  <c r="N45" i="7"/>
  <c r="O45" i="7"/>
  <c r="P45" i="7"/>
  <c r="Q45" i="7"/>
  <c r="R45" i="7"/>
  <c r="S45" i="7"/>
  <c r="U45" i="7"/>
  <c r="V45" i="7"/>
  <c r="W45" i="7"/>
  <c r="X45" i="7"/>
  <c r="Y45" i="7"/>
  <c r="Z45" i="7"/>
  <c r="AA45" i="7"/>
  <c r="AB45" i="7"/>
  <c r="AC45" i="7"/>
  <c r="AD45" i="7"/>
  <c r="AE45" i="7"/>
  <c r="AF45" i="7"/>
  <c r="AG45" i="7"/>
  <c r="AH45" i="7"/>
  <c r="AI45" i="7"/>
  <c r="AK45" i="7"/>
  <c r="AL45" i="7"/>
  <c r="AM45" i="7"/>
  <c r="AN45" i="7"/>
  <c r="AO45" i="7"/>
  <c r="AP45" i="7"/>
  <c r="AQ45" i="7"/>
  <c r="AR45" i="7"/>
  <c r="AS45" i="7"/>
  <c r="AT45" i="7"/>
  <c r="AU45" i="7"/>
  <c r="AV45" i="7"/>
  <c r="AW45" i="7"/>
  <c r="AX45" i="7"/>
  <c r="AY45" i="7"/>
  <c r="BA45" i="7"/>
  <c r="BB45" i="7"/>
  <c r="BC45" i="7"/>
  <c r="BD45" i="7"/>
  <c r="BE45" i="7"/>
  <c r="BF45" i="7"/>
  <c r="BG45" i="7"/>
  <c r="BH45" i="7"/>
  <c r="BI45" i="7"/>
  <c r="BJ45" i="7"/>
  <c r="BK45" i="7"/>
  <c r="BL45" i="7"/>
  <c r="BM45" i="7"/>
  <c r="BN45" i="7"/>
  <c r="BO45" i="7"/>
  <c r="F47" i="7"/>
  <c r="G47" i="7"/>
  <c r="H47" i="7"/>
  <c r="I47" i="7"/>
  <c r="J47" i="7"/>
  <c r="K47" i="7"/>
  <c r="L47" i="7"/>
  <c r="M47" i="7"/>
  <c r="N47" i="7"/>
  <c r="O47" i="7"/>
  <c r="P47" i="7"/>
  <c r="Q47" i="7"/>
  <c r="R47" i="7"/>
  <c r="S47" i="7"/>
  <c r="U47" i="7"/>
  <c r="V47" i="7"/>
  <c r="W47" i="7"/>
  <c r="X47" i="7"/>
  <c r="Y47" i="7"/>
  <c r="Z47" i="7"/>
  <c r="AA47" i="7"/>
  <c r="AB47" i="7"/>
  <c r="AC47" i="7"/>
  <c r="AD47" i="7"/>
  <c r="AE47" i="7"/>
  <c r="AF47" i="7"/>
  <c r="AG47" i="7"/>
  <c r="AH47" i="7"/>
  <c r="AI47" i="7"/>
  <c r="AK47" i="7"/>
  <c r="AL47" i="7"/>
  <c r="AM47" i="7"/>
  <c r="AN47" i="7"/>
  <c r="AO47" i="7"/>
  <c r="AP47" i="7"/>
  <c r="AQ47" i="7"/>
  <c r="AR47" i="7"/>
  <c r="AS47" i="7"/>
  <c r="AT47" i="7"/>
  <c r="AU47" i="7"/>
  <c r="AV47" i="7"/>
  <c r="AW47" i="7"/>
  <c r="AX47" i="7"/>
  <c r="AY47" i="7"/>
  <c r="BA47" i="7"/>
  <c r="BB47" i="7"/>
  <c r="BC47" i="7"/>
  <c r="BD47" i="7"/>
  <c r="BE47" i="7"/>
  <c r="BF47" i="7"/>
  <c r="BG47" i="7"/>
  <c r="BH47" i="7"/>
  <c r="BI47" i="7"/>
  <c r="BJ47" i="7"/>
  <c r="BK47" i="7"/>
  <c r="BL47" i="7"/>
  <c r="BM47" i="7"/>
  <c r="BN47" i="7"/>
  <c r="BO47" i="7"/>
  <c r="F49" i="7"/>
  <c r="G49" i="7"/>
  <c r="H49" i="7"/>
  <c r="I49" i="7"/>
  <c r="J49" i="7"/>
  <c r="K49" i="7"/>
  <c r="L49" i="7"/>
  <c r="M49" i="7"/>
  <c r="N49" i="7"/>
  <c r="O49" i="7"/>
  <c r="P49" i="7"/>
  <c r="Q49" i="7"/>
  <c r="R49" i="7"/>
  <c r="S49" i="7"/>
  <c r="U49" i="7"/>
  <c r="V49" i="7"/>
  <c r="W49" i="7"/>
  <c r="X49" i="7"/>
  <c r="Y49" i="7"/>
  <c r="Z49" i="7"/>
  <c r="AA49" i="7"/>
  <c r="AB49" i="7"/>
  <c r="AC49" i="7"/>
  <c r="AD49" i="7"/>
  <c r="AE49" i="7"/>
  <c r="AF49" i="7"/>
  <c r="AG49" i="7"/>
  <c r="AH49" i="7"/>
  <c r="AI49" i="7"/>
  <c r="AK49" i="7"/>
  <c r="AL49" i="7"/>
  <c r="AM49" i="7"/>
  <c r="AN49" i="7"/>
  <c r="AO49" i="7"/>
  <c r="AP49" i="7"/>
  <c r="AQ49" i="7"/>
  <c r="AR49" i="7"/>
  <c r="AS49" i="7"/>
  <c r="AT49" i="7"/>
  <c r="AU49" i="7"/>
  <c r="AV49" i="7"/>
  <c r="AW49" i="7"/>
  <c r="AX49" i="7"/>
  <c r="AY49" i="7"/>
  <c r="AZ49" i="7"/>
  <c r="BA49" i="7"/>
  <c r="BB49" i="7"/>
  <c r="BC49" i="7"/>
  <c r="BD49" i="7"/>
  <c r="BE49" i="7"/>
  <c r="BF49" i="7"/>
  <c r="BG49" i="7"/>
  <c r="BH49" i="7"/>
  <c r="BI49" i="7"/>
  <c r="BJ49" i="7"/>
  <c r="BK49" i="7"/>
  <c r="BL49" i="7"/>
  <c r="BM49" i="7"/>
  <c r="BN49" i="7"/>
  <c r="BO49" i="7"/>
  <c r="F51" i="7"/>
  <c r="G51" i="7"/>
  <c r="H51" i="7"/>
  <c r="I51" i="7"/>
  <c r="J51" i="7"/>
  <c r="K51" i="7"/>
  <c r="L51" i="7"/>
  <c r="M51" i="7"/>
  <c r="N51" i="7"/>
  <c r="O51" i="7"/>
  <c r="P51" i="7"/>
  <c r="Q51" i="7"/>
  <c r="R51" i="7"/>
  <c r="S51" i="7"/>
  <c r="U51" i="7"/>
  <c r="V51" i="7"/>
  <c r="W51" i="7"/>
  <c r="X51" i="7"/>
  <c r="Y51" i="7"/>
  <c r="Z51" i="7"/>
  <c r="AA51" i="7"/>
  <c r="AB51" i="7"/>
  <c r="AC51" i="7"/>
  <c r="AD51" i="7"/>
  <c r="AE51" i="7"/>
  <c r="AF51" i="7"/>
  <c r="AG51" i="7"/>
  <c r="AH51" i="7"/>
  <c r="AI51" i="7"/>
  <c r="AK51" i="7"/>
  <c r="AL51" i="7"/>
  <c r="AM51" i="7"/>
  <c r="AN51" i="7"/>
  <c r="AO51" i="7"/>
  <c r="AP51" i="7"/>
  <c r="AQ51" i="7"/>
  <c r="AR51" i="7"/>
  <c r="AS51" i="7"/>
  <c r="AT51" i="7"/>
  <c r="AU51" i="7"/>
  <c r="AV51" i="7"/>
  <c r="AW51" i="7"/>
  <c r="AX51" i="7"/>
  <c r="AY51" i="7"/>
  <c r="BA51" i="7"/>
  <c r="BB51" i="7"/>
  <c r="BC51" i="7"/>
  <c r="BD51" i="7"/>
  <c r="BE51" i="7"/>
  <c r="BF51" i="7"/>
  <c r="BG51" i="7"/>
  <c r="BH51" i="7"/>
  <c r="BI51" i="7"/>
  <c r="BJ51" i="7"/>
  <c r="BK51" i="7"/>
  <c r="BL51" i="7"/>
  <c r="BM51" i="7"/>
  <c r="BN51" i="7"/>
  <c r="BO51" i="7"/>
  <c r="F55" i="7"/>
  <c r="G55" i="7"/>
  <c r="H55" i="7"/>
  <c r="I55" i="7"/>
  <c r="J55" i="7"/>
  <c r="K55" i="7"/>
  <c r="L55" i="7"/>
  <c r="M55" i="7"/>
  <c r="N55" i="7"/>
  <c r="O55" i="7"/>
  <c r="P55" i="7"/>
  <c r="Q55" i="7"/>
  <c r="R55" i="7"/>
  <c r="S55" i="7"/>
  <c r="U55" i="7"/>
  <c r="V55" i="7"/>
  <c r="W55" i="7"/>
  <c r="X55" i="7"/>
  <c r="Y55" i="7"/>
  <c r="Z55" i="7"/>
  <c r="AA55" i="7"/>
  <c r="AB55" i="7"/>
  <c r="AC55" i="7"/>
  <c r="AD55" i="7"/>
  <c r="AE55" i="7"/>
  <c r="AF55" i="7"/>
  <c r="AG55" i="7"/>
  <c r="AH55" i="7"/>
  <c r="AI55" i="7"/>
  <c r="AK55" i="7"/>
  <c r="AL55" i="7"/>
  <c r="AM55" i="7"/>
  <c r="AN55" i="7"/>
  <c r="AO55" i="7"/>
  <c r="AP55" i="7"/>
  <c r="AQ55" i="7"/>
  <c r="AR55" i="7"/>
  <c r="AS55" i="7"/>
  <c r="AT55" i="7"/>
  <c r="AU55" i="7"/>
  <c r="AV55" i="7"/>
  <c r="AW55" i="7"/>
  <c r="AX55" i="7"/>
  <c r="AY55" i="7"/>
  <c r="BA55" i="7"/>
  <c r="BB55" i="7"/>
  <c r="BC55" i="7"/>
  <c r="BD55" i="7"/>
  <c r="BE55" i="7"/>
  <c r="BF55" i="7"/>
  <c r="BG55" i="7"/>
  <c r="BH55" i="7"/>
  <c r="BI55" i="7"/>
  <c r="BJ55" i="7"/>
  <c r="BK55" i="7"/>
  <c r="BL55" i="7"/>
  <c r="BM55" i="7"/>
  <c r="BN55" i="7"/>
  <c r="BO55" i="7"/>
  <c r="F60" i="7"/>
  <c r="G60" i="7"/>
  <c r="H60" i="7"/>
  <c r="I60" i="7"/>
  <c r="J60" i="7"/>
  <c r="K60" i="7"/>
  <c r="L60" i="7"/>
  <c r="M60" i="7"/>
  <c r="N60" i="7"/>
  <c r="O60" i="7"/>
  <c r="P60" i="7"/>
  <c r="Q60" i="7"/>
  <c r="R60" i="7"/>
  <c r="S60" i="7"/>
  <c r="U60" i="7"/>
  <c r="V60" i="7"/>
  <c r="W60" i="7"/>
  <c r="X60" i="7"/>
  <c r="Y60" i="7"/>
  <c r="Z60" i="7"/>
  <c r="AA60" i="7"/>
  <c r="AB60" i="7"/>
  <c r="AC60" i="7"/>
  <c r="AD60" i="7"/>
  <c r="AE60" i="7"/>
  <c r="AF60" i="7"/>
  <c r="AG60" i="7"/>
  <c r="AH60" i="7"/>
  <c r="AI60" i="7"/>
  <c r="AK60" i="7"/>
  <c r="AL60" i="7"/>
  <c r="AM60" i="7"/>
  <c r="AN60" i="7"/>
  <c r="AO60" i="7"/>
  <c r="AP60" i="7"/>
  <c r="AQ60" i="7"/>
  <c r="AR60" i="7"/>
  <c r="AS60" i="7"/>
  <c r="AT60" i="7"/>
  <c r="AU60" i="7"/>
  <c r="AV60" i="7"/>
  <c r="AW60" i="7"/>
  <c r="AX60" i="7"/>
  <c r="AY60" i="7"/>
  <c r="BA60" i="7"/>
  <c r="BB60" i="7"/>
  <c r="BC60" i="7"/>
  <c r="BD60" i="7"/>
  <c r="BE60" i="7"/>
  <c r="BF60" i="7"/>
  <c r="BG60" i="7"/>
  <c r="BH60" i="7"/>
  <c r="BI60" i="7"/>
  <c r="BJ60" i="7"/>
  <c r="BK60" i="7"/>
  <c r="BL60" i="7"/>
  <c r="BM60" i="7"/>
  <c r="BN60" i="7"/>
  <c r="BO60" i="7"/>
  <c r="F63" i="7"/>
  <c r="G63" i="7"/>
  <c r="H63" i="7"/>
  <c r="I63" i="7"/>
  <c r="J63" i="7"/>
  <c r="K63" i="7"/>
  <c r="L63" i="7"/>
  <c r="M63" i="7"/>
  <c r="N63" i="7"/>
  <c r="O63" i="7"/>
  <c r="P63" i="7"/>
  <c r="Q63" i="7"/>
  <c r="R63" i="7"/>
  <c r="S63" i="7"/>
  <c r="U63" i="7"/>
  <c r="V63" i="7"/>
  <c r="W63" i="7"/>
  <c r="X63" i="7"/>
  <c r="Y63" i="7"/>
  <c r="Z63" i="7"/>
  <c r="AA63" i="7"/>
  <c r="AB63" i="7"/>
  <c r="AC63" i="7"/>
  <c r="AD63" i="7"/>
  <c r="AE63" i="7"/>
  <c r="AF63" i="7"/>
  <c r="AG63" i="7"/>
  <c r="AH63" i="7"/>
  <c r="AI63" i="7"/>
  <c r="AK63" i="7"/>
  <c r="AL63" i="7"/>
  <c r="AM63" i="7"/>
  <c r="AN63" i="7"/>
  <c r="AO63" i="7"/>
  <c r="AP63" i="7"/>
  <c r="AQ63" i="7"/>
  <c r="AR63" i="7"/>
  <c r="AS63" i="7"/>
  <c r="AT63" i="7"/>
  <c r="AU63" i="7"/>
  <c r="AV63" i="7"/>
  <c r="AW63" i="7"/>
  <c r="AX63" i="7"/>
  <c r="AY63" i="7"/>
  <c r="BA63" i="7"/>
  <c r="BB63" i="7"/>
  <c r="BC63" i="7"/>
  <c r="BD63" i="7"/>
  <c r="BE63" i="7"/>
  <c r="BF63" i="7"/>
  <c r="BG63" i="7"/>
  <c r="BH63" i="7"/>
  <c r="BI63" i="7"/>
  <c r="BJ63" i="7"/>
  <c r="BK63" i="7"/>
  <c r="BL63" i="7"/>
  <c r="BM63" i="7"/>
  <c r="BN63" i="7"/>
  <c r="BO63" i="7"/>
  <c r="F5" i="7"/>
  <c r="G5" i="7"/>
  <c r="H5" i="7"/>
  <c r="I5" i="7"/>
  <c r="J5" i="7"/>
  <c r="K5" i="7"/>
  <c r="L5" i="7"/>
  <c r="M5" i="7"/>
  <c r="N5" i="7"/>
  <c r="O5" i="7"/>
  <c r="P5" i="7"/>
  <c r="Q5" i="7"/>
  <c r="R5" i="7"/>
  <c r="E55" i="7"/>
  <c r="E51" i="7"/>
  <c r="E49" i="7"/>
  <c r="E47" i="7"/>
  <c r="E45" i="7"/>
  <c r="E23" i="7"/>
  <c r="E11" i="7"/>
  <c r="BO5" i="7"/>
  <c r="BN5" i="7"/>
  <c r="BM5" i="7"/>
  <c r="BL5" i="7"/>
  <c r="BK5" i="7"/>
  <c r="BJ5" i="7"/>
  <c r="BI5" i="7"/>
  <c r="BH5" i="7"/>
  <c r="BG5" i="7"/>
  <c r="BF5" i="7"/>
  <c r="BE5" i="7"/>
  <c r="BD5" i="7"/>
  <c r="BC5" i="7"/>
  <c r="BB5" i="7"/>
  <c r="BA5" i="7"/>
  <c r="AZ5" i="7"/>
  <c r="AY5" i="7"/>
  <c r="AX5" i="7"/>
  <c r="AW5" i="7"/>
  <c r="AV5" i="7"/>
  <c r="AU5" i="7"/>
  <c r="AT5" i="7"/>
  <c r="AS5" i="7"/>
  <c r="AR5" i="7"/>
  <c r="AQ5" i="7"/>
  <c r="AP5" i="7"/>
  <c r="AO5" i="7"/>
  <c r="AN5" i="7"/>
  <c r="AM5" i="7"/>
  <c r="AL5" i="7"/>
  <c r="AK5" i="7"/>
  <c r="AI5" i="7"/>
  <c r="AH5" i="7"/>
  <c r="AG5" i="7"/>
  <c r="AF5" i="7"/>
  <c r="AE5" i="7"/>
  <c r="AD5" i="7"/>
  <c r="AC5" i="7"/>
  <c r="AB5" i="7"/>
  <c r="AA5" i="7"/>
  <c r="Z5" i="7"/>
  <c r="Y5" i="7"/>
  <c r="X5" i="7"/>
  <c r="W5" i="7"/>
  <c r="V5" i="7"/>
  <c r="U5" i="7"/>
  <c r="E5" i="7"/>
  <c r="G63" i="6"/>
  <c r="H63" i="6"/>
  <c r="I63" i="6"/>
  <c r="J63" i="6"/>
  <c r="K63" i="6"/>
  <c r="L63" i="6"/>
  <c r="M63" i="6"/>
  <c r="N63" i="6"/>
  <c r="O63" i="6"/>
  <c r="P63" i="6"/>
  <c r="Q63" i="6"/>
  <c r="R63" i="6"/>
  <c r="S63" i="6"/>
  <c r="T63" i="6"/>
  <c r="U63" i="6"/>
  <c r="V63" i="6"/>
  <c r="W63" i="6"/>
  <c r="Y63" i="6"/>
  <c r="AC63" i="6"/>
  <c r="AE63" i="6"/>
  <c r="AF63" i="6"/>
  <c r="AG63" i="6"/>
  <c r="AH63" i="6"/>
  <c r="AI63" i="6"/>
  <c r="AJ63" i="6"/>
  <c r="AK63" i="6"/>
  <c r="AL63" i="6"/>
  <c r="AM63" i="6"/>
  <c r="AN63" i="6"/>
  <c r="AO63" i="6"/>
  <c r="AP63" i="6"/>
  <c r="AQ63" i="6"/>
  <c r="AR63" i="6"/>
  <c r="AS63" i="6"/>
  <c r="AT63" i="6"/>
  <c r="AU63" i="6"/>
  <c r="AV63" i="6"/>
  <c r="AW63" i="6"/>
  <c r="AX63" i="6"/>
  <c r="BB63" i="6"/>
  <c r="BD63" i="6"/>
  <c r="BE63" i="6"/>
  <c r="BF63" i="6"/>
  <c r="BG63" i="6"/>
  <c r="BH63" i="6"/>
  <c r="BI63" i="6"/>
  <c r="BJ63" i="6"/>
  <c r="BK63" i="6"/>
  <c r="BL63" i="6"/>
  <c r="BM63" i="6"/>
  <c r="BN63" i="6"/>
  <c r="BO63" i="6"/>
  <c r="BP63" i="6"/>
  <c r="BQ63" i="6"/>
  <c r="BR63" i="6"/>
  <c r="BS63" i="6"/>
  <c r="BT63" i="6"/>
  <c r="BU63" i="6"/>
  <c r="BW63" i="6"/>
  <c r="CA63" i="6"/>
  <c r="CC63" i="6"/>
  <c r="CD63" i="6"/>
  <c r="CE63" i="6"/>
  <c r="CF63" i="6"/>
  <c r="CG63" i="6"/>
  <c r="CH63" i="6"/>
  <c r="CI63" i="6"/>
  <c r="CJ63" i="6"/>
  <c r="CK63" i="6"/>
  <c r="CL63" i="6"/>
  <c r="CM63" i="6"/>
  <c r="CN63" i="6"/>
  <c r="CO63" i="6"/>
  <c r="CP63" i="6"/>
  <c r="CQ63" i="6"/>
  <c r="CR63" i="6"/>
  <c r="CS63" i="6"/>
  <c r="CT63" i="6"/>
  <c r="CU63" i="6"/>
  <c r="CV63" i="6"/>
  <c r="G60" i="6"/>
  <c r="H60" i="6"/>
  <c r="I60" i="6"/>
  <c r="J60" i="6"/>
  <c r="K60" i="6"/>
  <c r="L60" i="6"/>
  <c r="M60" i="6"/>
  <c r="N60" i="6"/>
  <c r="O60" i="6"/>
  <c r="P60" i="6"/>
  <c r="Q60" i="6"/>
  <c r="R60" i="6"/>
  <c r="S60" i="6"/>
  <c r="T60" i="6"/>
  <c r="U60" i="6"/>
  <c r="V60" i="6"/>
  <c r="W60" i="6"/>
  <c r="Y60" i="6"/>
  <c r="AC60" i="6"/>
  <c r="AE60" i="6"/>
  <c r="AF60" i="6"/>
  <c r="AG60" i="6"/>
  <c r="AH60" i="6"/>
  <c r="AI60" i="6"/>
  <c r="AJ60" i="6"/>
  <c r="AK60" i="6"/>
  <c r="AL60" i="6"/>
  <c r="AM60" i="6"/>
  <c r="AN60" i="6"/>
  <c r="AO60" i="6"/>
  <c r="AP60" i="6"/>
  <c r="AQ60" i="6"/>
  <c r="AR60" i="6"/>
  <c r="AS60" i="6"/>
  <c r="AT60" i="6"/>
  <c r="AU60" i="6"/>
  <c r="AV60" i="6"/>
  <c r="AW60" i="6"/>
  <c r="AX60" i="6"/>
  <c r="BB60" i="6"/>
  <c r="BD60" i="6"/>
  <c r="BE60" i="6"/>
  <c r="BF60" i="6"/>
  <c r="BG60" i="6"/>
  <c r="BH60" i="6"/>
  <c r="BI60" i="6"/>
  <c r="BJ60" i="6"/>
  <c r="BK60" i="6"/>
  <c r="BL60" i="6"/>
  <c r="BM60" i="6"/>
  <c r="BN60" i="6"/>
  <c r="BO60" i="6"/>
  <c r="BP60" i="6"/>
  <c r="BQ60" i="6"/>
  <c r="BR60" i="6"/>
  <c r="BS60" i="6"/>
  <c r="BT60" i="6"/>
  <c r="BU60" i="6"/>
  <c r="BV60" i="6"/>
  <c r="BW60" i="6"/>
  <c r="CA60" i="6"/>
  <c r="CC60" i="6"/>
  <c r="CD60" i="6"/>
  <c r="CE60" i="6"/>
  <c r="CF60" i="6"/>
  <c r="CG60" i="6"/>
  <c r="CH60" i="6"/>
  <c r="CI60" i="6"/>
  <c r="CJ60" i="6"/>
  <c r="CK60" i="6"/>
  <c r="CL60" i="6"/>
  <c r="CM60" i="6"/>
  <c r="CN60" i="6"/>
  <c r="CO60" i="6"/>
  <c r="CP60" i="6"/>
  <c r="CQ60" i="6"/>
  <c r="CR60" i="6"/>
  <c r="CS60" i="6"/>
  <c r="CT60" i="6"/>
  <c r="CV60" i="6"/>
  <c r="G55" i="6"/>
  <c r="H55" i="6"/>
  <c r="I55" i="6"/>
  <c r="J55" i="6"/>
  <c r="K55" i="6"/>
  <c r="L55" i="6"/>
  <c r="M55" i="6"/>
  <c r="N55" i="6"/>
  <c r="O55" i="6"/>
  <c r="P55" i="6"/>
  <c r="Q55" i="6"/>
  <c r="R55" i="6"/>
  <c r="S55" i="6"/>
  <c r="T55" i="6"/>
  <c r="U55" i="6"/>
  <c r="V55" i="6"/>
  <c r="W55" i="6"/>
  <c r="Y55" i="6"/>
  <c r="Z55" i="6"/>
  <c r="AC55" i="6"/>
  <c r="AE55" i="6"/>
  <c r="AF55" i="6"/>
  <c r="AG55" i="6"/>
  <c r="AH55" i="6"/>
  <c r="AI55" i="6"/>
  <c r="AJ55" i="6"/>
  <c r="AK55" i="6"/>
  <c r="AL55" i="6"/>
  <c r="AM55" i="6"/>
  <c r="AN55" i="6"/>
  <c r="AO55" i="6"/>
  <c r="AP55" i="6"/>
  <c r="AQ55" i="6"/>
  <c r="AS55" i="6"/>
  <c r="AT55" i="6"/>
  <c r="AU55" i="6"/>
  <c r="AV55" i="6"/>
  <c r="AW55" i="6"/>
  <c r="AX55" i="6"/>
  <c r="AY55" i="6"/>
  <c r="BB55" i="6"/>
  <c r="BD55" i="6"/>
  <c r="BE55" i="6"/>
  <c r="BF55" i="6"/>
  <c r="BG55" i="6"/>
  <c r="BH55" i="6"/>
  <c r="BI55" i="6"/>
  <c r="BJ55" i="6"/>
  <c r="BK55" i="6"/>
  <c r="BL55" i="6"/>
  <c r="BM55" i="6"/>
  <c r="BN55" i="6"/>
  <c r="BO55" i="6"/>
  <c r="BP55" i="6"/>
  <c r="BQ55" i="6"/>
  <c r="BR55" i="6"/>
  <c r="BS55" i="6"/>
  <c r="BT55" i="6"/>
  <c r="BU55" i="6"/>
  <c r="BV55" i="6"/>
  <c r="BW55" i="6"/>
  <c r="BX55" i="6"/>
  <c r="CA55" i="6"/>
  <c r="CC55" i="6"/>
  <c r="CD55" i="6"/>
  <c r="CE55" i="6"/>
  <c r="CF55" i="6"/>
  <c r="CG55" i="6"/>
  <c r="CH55" i="6"/>
  <c r="CI55" i="6"/>
  <c r="CJ55" i="6"/>
  <c r="CK55" i="6"/>
  <c r="CL55" i="6"/>
  <c r="CM55" i="6"/>
  <c r="CN55" i="6"/>
  <c r="CO55" i="6"/>
  <c r="CP55" i="6"/>
  <c r="CQ55" i="6"/>
  <c r="CR55" i="6"/>
  <c r="CS55" i="6"/>
  <c r="CT55" i="6"/>
  <c r="CU55" i="6"/>
  <c r="CV55" i="6"/>
  <c r="CW55" i="6"/>
  <c r="E55" i="6"/>
  <c r="G51" i="6"/>
  <c r="H51" i="6"/>
  <c r="I51" i="6"/>
  <c r="J51" i="6"/>
  <c r="K51" i="6"/>
  <c r="L51" i="6"/>
  <c r="M51" i="6"/>
  <c r="N51" i="6"/>
  <c r="O51" i="6"/>
  <c r="P51" i="6"/>
  <c r="Q51" i="6"/>
  <c r="S51" i="6"/>
  <c r="T51" i="6"/>
  <c r="U51" i="6"/>
  <c r="V51" i="6"/>
  <c r="W51" i="6"/>
  <c r="X51" i="6"/>
  <c r="Y51" i="6"/>
  <c r="AC51" i="6"/>
  <c r="AE51" i="6"/>
  <c r="AF51" i="6"/>
  <c r="AG51" i="6"/>
  <c r="AH51" i="6"/>
  <c r="AI51" i="6"/>
  <c r="AJ51" i="6"/>
  <c r="AK51" i="6"/>
  <c r="AL51" i="6"/>
  <c r="AM51" i="6"/>
  <c r="AN51" i="6"/>
  <c r="AO51" i="6"/>
  <c r="AQ51" i="6"/>
  <c r="AR51" i="6"/>
  <c r="AS51" i="6"/>
  <c r="AT51" i="6"/>
  <c r="AU51" i="6"/>
  <c r="AV51" i="6"/>
  <c r="AW51" i="6"/>
  <c r="AX51" i="6"/>
  <c r="BB51" i="6"/>
  <c r="BD51" i="6"/>
  <c r="BE51" i="6"/>
  <c r="BF51" i="6"/>
  <c r="BG51" i="6"/>
  <c r="BH51" i="6"/>
  <c r="BI51" i="6"/>
  <c r="BJ51" i="6"/>
  <c r="BK51" i="6"/>
  <c r="BL51" i="6"/>
  <c r="BM51" i="6"/>
  <c r="BN51" i="6"/>
  <c r="BP51" i="6"/>
  <c r="BQ51" i="6"/>
  <c r="BR51" i="6"/>
  <c r="BS51" i="6"/>
  <c r="BT51" i="6"/>
  <c r="BU51" i="6"/>
  <c r="BV51" i="6"/>
  <c r="BW51" i="6"/>
  <c r="CA51" i="6"/>
  <c r="CC51" i="6"/>
  <c r="CD51" i="6"/>
  <c r="CE51" i="6"/>
  <c r="CF51" i="6"/>
  <c r="CG51" i="6"/>
  <c r="CH51" i="6"/>
  <c r="CI51" i="6"/>
  <c r="CJ51" i="6"/>
  <c r="CK51" i="6"/>
  <c r="CL51" i="6"/>
  <c r="CM51" i="6"/>
  <c r="CO51" i="6"/>
  <c r="CP51" i="6"/>
  <c r="CQ51" i="6"/>
  <c r="CR51" i="6"/>
  <c r="CS51" i="6"/>
  <c r="CT51" i="6"/>
  <c r="CU51" i="6"/>
  <c r="CV51" i="6"/>
  <c r="G49" i="6"/>
  <c r="H49" i="6"/>
  <c r="I49" i="6"/>
  <c r="J49" i="6"/>
  <c r="K49" i="6"/>
  <c r="L49" i="6"/>
  <c r="M49" i="6"/>
  <c r="N49" i="6"/>
  <c r="O49" i="6"/>
  <c r="P49" i="6"/>
  <c r="Q49" i="6"/>
  <c r="R49" i="6"/>
  <c r="S49" i="6"/>
  <c r="T49" i="6"/>
  <c r="U49" i="6"/>
  <c r="V49" i="6"/>
  <c r="W49" i="6"/>
  <c r="Y49" i="6"/>
  <c r="Z49" i="6"/>
  <c r="AC49" i="6"/>
  <c r="AE49" i="6"/>
  <c r="AF49" i="6"/>
  <c r="AG49" i="6"/>
  <c r="AH49" i="6"/>
  <c r="AI49" i="6"/>
  <c r="AJ49" i="6"/>
  <c r="AK49" i="6"/>
  <c r="AL49" i="6"/>
  <c r="AM49" i="6"/>
  <c r="AN49" i="6"/>
  <c r="AO49" i="6"/>
  <c r="AP49" i="6"/>
  <c r="AQ49" i="6"/>
  <c r="AR49" i="6"/>
  <c r="AS49" i="6"/>
  <c r="AT49" i="6"/>
  <c r="AU49" i="6"/>
  <c r="AV49" i="6"/>
  <c r="AW49" i="6"/>
  <c r="AX49" i="6"/>
  <c r="AY49" i="6"/>
  <c r="BB49" i="6"/>
  <c r="BD49" i="6"/>
  <c r="BE49" i="6"/>
  <c r="BF49" i="6"/>
  <c r="BG49" i="6"/>
  <c r="BH49" i="6"/>
  <c r="BI49" i="6"/>
  <c r="BJ49" i="6"/>
  <c r="BK49" i="6"/>
  <c r="BL49" i="6"/>
  <c r="BM49" i="6"/>
  <c r="BN49" i="6"/>
  <c r="BO49" i="6"/>
  <c r="BP49" i="6"/>
  <c r="BQ49" i="6"/>
  <c r="BR49" i="6"/>
  <c r="BS49" i="6"/>
  <c r="BT49" i="6"/>
  <c r="BU49" i="6"/>
  <c r="BV49" i="6"/>
  <c r="BW49" i="6"/>
  <c r="BX49" i="6"/>
  <c r="CA49" i="6"/>
  <c r="CC49" i="6"/>
  <c r="CD49" i="6"/>
  <c r="CE49" i="6"/>
  <c r="CF49" i="6"/>
  <c r="CG49" i="6"/>
  <c r="CH49" i="6"/>
  <c r="CI49" i="6"/>
  <c r="CJ49" i="6"/>
  <c r="CK49" i="6"/>
  <c r="CL49" i="6"/>
  <c r="CM49" i="6"/>
  <c r="CN49" i="6"/>
  <c r="CO49" i="6"/>
  <c r="CP49" i="6"/>
  <c r="CQ49" i="6"/>
  <c r="CR49" i="6"/>
  <c r="CS49" i="6"/>
  <c r="CT49" i="6"/>
  <c r="CU49" i="6"/>
  <c r="CV49" i="6"/>
  <c r="CW49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Y47" i="6"/>
  <c r="Z47" i="6"/>
  <c r="AC47" i="6"/>
  <c r="AE47" i="6"/>
  <c r="AF47" i="6"/>
  <c r="AG47" i="6"/>
  <c r="AH47" i="6"/>
  <c r="AI47" i="6"/>
  <c r="AJ47" i="6"/>
  <c r="AK47" i="6"/>
  <c r="AL47" i="6"/>
  <c r="AM47" i="6"/>
  <c r="AN47" i="6"/>
  <c r="AO47" i="6"/>
  <c r="AP47" i="6"/>
  <c r="AQ47" i="6"/>
  <c r="AR47" i="6"/>
  <c r="AS47" i="6"/>
  <c r="AT47" i="6"/>
  <c r="AU47" i="6"/>
  <c r="AV47" i="6"/>
  <c r="AW47" i="6"/>
  <c r="AX47" i="6"/>
  <c r="AY47" i="6"/>
  <c r="BB47" i="6"/>
  <c r="BD47" i="6"/>
  <c r="BE47" i="6"/>
  <c r="BF47" i="6"/>
  <c r="BG47" i="6"/>
  <c r="BH47" i="6"/>
  <c r="BI47" i="6"/>
  <c r="BJ47" i="6"/>
  <c r="BK47" i="6"/>
  <c r="BL47" i="6"/>
  <c r="BM47" i="6"/>
  <c r="BN47" i="6"/>
  <c r="BO47" i="6"/>
  <c r="BP47" i="6"/>
  <c r="BQ47" i="6"/>
  <c r="BR47" i="6"/>
  <c r="BS47" i="6"/>
  <c r="BT47" i="6"/>
  <c r="BU47" i="6"/>
  <c r="BV47" i="6"/>
  <c r="BW47" i="6"/>
  <c r="BX47" i="6"/>
  <c r="CA47" i="6"/>
  <c r="CC47" i="6"/>
  <c r="CD47" i="6"/>
  <c r="CE47" i="6"/>
  <c r="CF47" i="6"/>
  <c r="CG47" i="6"/>
  <c r="CH47" i="6"/>
  <c r="CI47" i="6"/>
  <c r="CJ47" i="6"/>
  <c r="CK47" i="6"/>
  <c r="CL47" i="6"/>
  <c r="CM47" i="6"/>
  <c r="CN47" i="6"/>
  <c r="CO47" i="6"/>
  <c r="CP47" i="6"/>
  <c r="CQ47" i="6"/>
  <c r="CR47" i="6"/>
  <c r="CS47" i="6"/>
  <c r="CT47" i="6"/>
  <c r="CV47" i="6"/>
  <c r="CW47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Y45" i="6"/>
  <c r="Z45" i="6"/>
  <c r="AC45" i="6"/>
  <c r="AE45" i="6"/>
  <c r="AF45" i="6"/>
  <c r="AG45" i="6"/>
  <c r="AH45" i="6"/>
  <c r="AI45" i="6"/>
  <c r="AJ45" i="6"/>
  <c r="AK45" i="6"/>
  <c r="AL45" i="6"/>
  <c r="AM45" i="6"/>
  <c r="AN45" i="6"/>
  <c r="AO45" i="6"/>
  <c r="AP45" i="6"/>
  <c r="AQ45" i="6"/>
  <c r="AR45" i="6"/>
  <c r="AS45" i="6"/>
  <c r="AT45" i="6"/>
  <c r="AU45" i="6"/>
  <c r="AV45" i="6"/>
  <c r="AX45" i="6"/>
  <c r="AY45" i="6"/>
  <c r="BB45" i="6"/>
  <c r="BD45" i="6"/>
  <c r="BE45" i="6"/>
  <c r="BF45" i="6"/>
  <c r="BG45" i="6"/>
  <c r="BH45" i="6"/>
  <c r="BI45" i="6"/>
  <c r="BJ45" i="6"/>
  <c r="BK45" i="6"/>
  <c r="BL45" i="6"/>
  <c r="BM45" i="6"/>
  <c r="BN45" i="6"/>
  <c r="BO45" i="6"/>
  <c r="BP45" i="6"/>
  <c r="BQ45" i="6"/>
  <c r="BR45" i="6"/>
  <c r="BS45" i="6"/>
  <c r="BT45" i="6"/>
  <c r="BU45" i="6"/>
  <c r="BV45" i="6"/>
  <c r="BW45" i="6"/>
  <c r="BX45" i="6"/>
  <c r="CA45" i="6"/>
  <c r="CC45" i="6"/>
  <c r="CD45" i="6"/>
  <c r="CE45" i="6"/>
  <c r="CF45" i="6"/>
  <c r="CG45" i="6"/>
  <c r="CH45" i="6"/>
  <c r="CI45" i="6"/>
  <c r="CJ45" i="6"/>
  <c r="CK45" i="6"/>
  <c r="CL45" i="6"/>
  <c r="CM45" i="6"/>
  <c r="CN45" i="6"/>
  <c r="CO45" i="6"/>
  <c r="CP45" i="6"/>
  <c r="CQ45" i="6"/>
  <c r="CR45" i="6"/>
  <c r="CS45" i="6"/>
  <c r="CT45" i="6"/>
  <c r="CU45" i="6"/>
  <c r="CV45" i="6"/>
  <c r="CW45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Y42" i="6"/>
  <c r="Z42" i="6"/>
  <c r="AC42" i="6"/>
  <c r="AE42" i="6"/>
  <c r="AF42" i="6"/>
  <c r="AG42" i="6"/>
  <c r="AH42" i="6"/>
  <c r="AI42" i="6"/>
  <c r="AJ42" i="6"/>
  <c r="AK42" i="6"/>
  <c r="AL42" i="6"/>
  <c r="AM42" i="6"/>
  <c r="AN42" i="6"/>
  <c r="AO42" i="6"/>
  <c r="AP42" i="6"/>
  <c r="AQ42" i="6"/>
  <c r="AS42" i="6"/>
  <c r="AT42" i="6"/>
  <c r="AU42" i="6"/>
  <c r="AV42" i="6"/>
  <c r="AX42" i="6"/>
  <c r="AY42" i="6"/>
  <c r="BB42" i="6"/>
  <c r="BD42" i="6"/>
  <c r="BE42" i="6"/>
  <c r="BF42" i="6"/>
  <c r="BG42" i="6"/>
  <c r="BH42" i="6"/>
  <c r="BI42" i="6"/>
  <c r="BJ42" i="6"/>
  <c r="BK42" i="6"/>
  <c r="BL42" i="6"/>
  <c r="BM42" i="6"/>
  <c r="BN42" i="6"/>
  <c r="BO42" i="6"/>
  <c r="BP42" i="6"/>
  <c r="BQ42" i="6"/>
  <c r="BR42" i="6"/>
  <c r="BS42" i="6"/>
  <c r="BT42" i="6"/>
  <c r="BU42" i="6"/>
  <c r="BV42" i="6"/>
  <c r="BW42" i="6"/>
  <c r="BX42" i="6"/>
  <c r="CA42" i="6"/>
  <c r="CC42" i="6"/>
  <c r="CD42" i="6"/>
  <c r="CE42" i="6"/>
  <c r="CF42" i="6"/>
  <c r="CG42" i="6"/>
  <c r="CH42" i="6"/>
  <c r="CI42" i="6"/>
  <c r="CJ42" i="6"/>
  <c r="CK42" i="6"/>
  <c r="CL42" i="6"/>
  <c r="CM42" i="6"/>
  <c r="CN42" i="6"/>
  <c r="CO42" i="6"/>
  <c r="CP42" i="6"/>
  <c r="CQ42" i="6"/>
  <c r="CR42" i="6"/>
  <c r="CS42" i="6"/>
  <c r="CT42" i="6"/>
  <c r="CV42" i="6"/>
  <c r="CW42" i="6"/>
  <c r="G35" i="6"/>
  <c r="H35" i="6"/>
  <c r="I35" i="6"/>
  <c r="J35" i="6"/>
  <c r="K35" i="6"/>
  <c r="L35" i="6"/>
  <c r="M35" i="6"/>
  <c r="N35" i="6"/>
  <c r="O35" i="6"/>
  <c r="P35" i="6"/>
  <c r="Q35" i="6"/>
  <c r="R35" i="6"/>
  <c r="S35" i="6"/>
  <c r="T35" i="6"/>
  <c r="U35" i="6"/>
  <c r="V35" i="6"/>
  <c r="W35" i="6"/>
  <c r="Y35" i="6"/>
  <c r="Z35" i="6"/>
  <c r="AC35" i="6"/>
  <c r="AE35" i="6"/>
  <c r="AF35" i="6"/>
  <c r="AG35" i="6"/>
  <c r="AH35" i="6"/>
  <c r="AI35" i="6"/>
  <c r="AJ35" i="6"/>
  <c r="AK35" i="6"/>
  <c r="AL35" i="6"/>
  <c r="AM35" i="6"/>
  <c r="AN35" i="6"/>
  <c r="AO35" i="6"/>
  <c r="AP35" i="6"/>
  <c r="AQ35" i="6"/>
  <c r="AR35" i="6"/>
  <c r="AS35" i="6"/>
  <c r="AT35" i="6"/>
  <c r="AU35" i="6"/>
  <c r="AV35" i="6"/>
  <c r="AW35" i="6"/>
  <c r="AX35" i="6"/>
  <c r="AY35" i="6"/>
  <c r="BB35" i="6"/>
  <c r="BD35" i="6"/>
  <c r="BE35" i="6"/>
  <c r="BF35" i="6"/>
  <c r="BG35" i="6"/>
  <c r="BH35" i="6"/>
  <c r="BI35" i="6"/>
  <c r="BJ35" i="6"/>
  <c r="BK35" i="6"/>
  <c r="BL35" i="6"/>
  <c r="BM35" i="6"/>
  <c r="BN35" i="6"/>
  <c r="BO35" i="6"/>
  <c r="BP35" i="6"/>
  <c r="BQ35" i="6"/>
  <c r="BR35" i="6"/>
  <c r="BS35" i="6"/>
  <c r="BT35" i="6"/>
  <c r="BU35" i="6"/>
  <c r="BW35" i="6"/>
  <c r="BX35" i="6"/>
  <c r="CA35" i="6"/>
  <c r="CC35" i="6"/>
  <c r="CD35" i="6"/>
  <c r="CE35" i="6"/>
  <c r="CF35" i="6"/>
  <c r="CG35" i="6"/>
  <c r="CH35" i="6"/>
  <c r="CI35" i="6"/>
  <c r="CJ35" i="6"/>
  <c r="CK35" i="6"/>
  <c r="CL35" i="6"/>
  <c r="CM35" i="6"/>
  <c r="CN35" i="6"/>
  <c r="CO35" i="6"/>
  <c r="CP35" i="6"/>
  <c r="CQ35" i="6"/>
  <c r="CR35" i="6"/>
  <c r="CS35" i="6"/>
  <c r="CT35" i="6"/>
  <c r="CV35" i="6"/>
  <c r="CW35" i="6"/>
  <c r="G28" i="6"/>
  <c r="H28" i="6"/>
  <c r="I28" i="6"/>
  <c r="J28" i="6"/>
  <c r="K28" i="6"/>
  <c r="L28" i="6"/>
  <c r="M28" i="6"/>
  <c r="N28" i="6"/>
  <c r="O28" i="6"/>
  <c r="P28" i="6"/>
  <c r="Q28" i="6"/>
  <c r="R28" i="6"/>
  <c r="S28" i="6"/>
  <c r="T28" i="6"/>
  <c r="U28" i="6"/>
  <c r="V28" i="6"/>
  <c r="W28" i="6"/>
  <c r="X28" i="6"/>
  <c r="Y28" i="6"/>
  <c r="Z28" i="6"/>
  <c r="AC28" i="6"/>
  <c r="AE28" i="6"/>
  <c r="AF28" i="6"/>
  <c r="AG28" i="6"/>
  <c r="AH28" i="6"/>
  <c r="AI28" i="6"/>
  <c r="AJ28" i="6"/>
  <c r="AK28" i="6"/>
  <c r="AL28" i="6"/>
  <c r="AM28" i="6"/>
  <c r="AN28" i="6"/>
  <c r="AO28" i="6"/>
  <c r="AP28" i="6"/>
  <c r="AQ28" i="6"/>
  <c r="AR28" i="6"/>
  <c r="AS28" i="6"/>
  <c r="AT28" i="6"/>
  <c r="AU28" i="6"/>
  <c r="AV28" i="6"/>
  <c r="AX28" i="6"/>
  <c r="AY28" i="6"/>
  <c r="BB28" i="6"/>
  <c r="BD28" i="6"/>
  <c r="BE28" i="6"/>
  <c r="BF28" i="6"/>
  <c r="BG28" i="6"/>
  <c r="BH28" i="6"/>
  <c r="BI28" i="6"/>
  <c r="BJ28" i="6"/>
  <c r="BK28" i="6"/>
  <c r="BL28" i="6"/>
  <c r="BM28" i="6"/>
  <c r="BN28" i="6"/>
  <c r="BO28" i="6"/>
  <c r="BP28" i="6"/>
  <c r="BQ28" i="6"/>
  <c r="BR28" i="6"/>
  <c r="BS28" i="6"/>
  <c r="BT28" i="6"/>
  <c r="BU28" i="6"/>
  <c r="BV28" i="6"/>
  <c r="BW28" i="6"/>
  <c r="BX28" i="6"/>
  <c r="CA28" i="6"/>
  <c r="CC28" i="6"/>
  <c r="CD28" i="6"/>
  <c r="CE28" i="6"/>
  <c r="CF28" i="6"/>
  <c r="CG28" i="6"/>
  <c r="CH28" i="6"/>
  <c r="CI28" i="6"/>
  <c r="CJ28" i="6"/>
  <c r="CK28" i="6"/>
  <c r="CL28" i="6"/>
  <c r="CM28" i="6"/>
  <c r="CN28" i="6"/>
  <c r="CO28" i="6"/>
  <c r="CP28" i="6"/>
  <c r="CQ28" i="6"/>
  <c r="CR28" i="6"/>
  <c r="CS28" i="6"/>
  <c r="CT28" i="6"/>
  <c r="CU28" i="6"/>
  <c r="CV28" i="6"/>
  <c r="CW28" i="6"/>
  <c r="G31" i="6"/>
  <c r="H31" i="6"/>
  <c r="I31" i="6"/>
  <c r="J31" i="6"/>
  <c r="K31" i="6"/>
  <c r="L31" i="6"/>
  <c r="M31" i="6"/>
  <c r="N31" i="6"/>
  <c r="O31" i="6"/>
  <c r="P31" i="6"/>
  <c r="Q31" i="6"/>
  <c r="R31" i="6"/>
  <c r="S31" i="6"/>
  <c r="T31" i="6"/>
  <c r="U31" i="6"/>
  <c r="W31" i="6"/>
  <c r="Y31" i="6"/>
  <c r="AC31" i="6"/>
  <c r="AE31" i="6"/>
  <c r="AF31" i="6"/>
  <c r="AG31" i="6"/>
  <c r="AH31" i="6"/>
  <c r="AI31" i="6"/>
  <c r="AJ31" i="6"/>
  <c r="AK31" i="6"/>
  <c r="AL31" i="6"/>
  <c r="AM31" i="6"/>
  <c r="AN31" i="6"/>
  <c r="AO31" i="6"/>
  <c r="AP31" i="6"/>
  <c r="AQ31" i="6"/>
  <c r="AS31" i="6"/>
  <c r="AT31" i="6"/>
  <c r="AU31" i="6"/>
  <c r="AV31" i="6"/>
  <c r="AX31" i="6"/>
  <c r="BB31" i="6"/>
  <c r="BD31" i="6"/>
  <c r="BE31" i="6"/>
  <c r="BF31" i="6"/>
  <c r="BG31" i="6"/>
  <c r="BH31" i="6"/>
  <c r="BI31" i="6"/>
  <c r="BJ31" i="6"/>
  <c r="BK31" i="6"/>
  <c r="BL31" i="6"/>
  <c r="BM31" i="6"/>
  <c r="BN31" i="6"/>
  <c r="BO31" i="6"/>
  <c r="BP31" i="6"/>
  <c r="BR31" i="6"/>
  <c r="BS31" i="6"/>
  <c r="BT31" i="6"/>
  <c r="BU31" i="6"/>
  <c r="BW31" i="6"/>
  <c r="CA31" i="6"/>
  <c r="CC31" i="6"/>
  <c r="CD31" i="6"/>
  <c r="CE31" i="6"/>
  <c r="CF31" i="6"/>
  <c r="CG31" i="6"/>
  <c r="CH31" i="6"/>
  <c r="CI31" i="6"/>
  <c r="CJ31" i="6"/>
  <c r="CK31" i="6"/>
  <c r="CL31" i="6"/>
  <c r="CM31" i="6"/>
  <c r="CN31" i="6"/>
  <c r="CO31" i="6"/>
  <c r="CQ31" i="6"/>
  <c r="CR31" i="6"/>
  <c r="CS31" i="6"/>
  <c r="CT31" i="6"/>
  <c r="CV31" i="6"/>
  <c r="G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W25" i="6"/>
  <c r="Y25" i="6"/>
  <c r="AC25" i="6"/>
  <c r="AE25" i="6"/>
  <c r="AG25" i="6"/>
  <c r="AH25" i="6"/>
  <c r="AI25" i="6"/>
  <c r="AJ25" i="6"/>
  <c r="AK25" i="6"/>
  <c r="AL25" i="6"/>
  <c r="AM25" i="6"/>
  <c r="AN25" i="6"/>
  <c r="AO25" i="6"/>
  <c r="AP25" i="6"/>
  <c r="AQ25" i="6"/>
  <c r="AR25" i="6"/>
  <c r="AS25" i="6"/>
  <c r="AT25" i="6"/>
  <c r="AV25" i="6"/>
  <c r="AX25" i="6"/>
  <c r="BB25" i="6"/>
  <c r="BD25" i="6"/>
  <c r="BF25" i="6"/>
  <c r="BG25" i="6"/>
  <c r="BH25" i="6"/>
  <c r="BI25" i="6"/>
  <c r="BJ25" i="6"/>
  <c r="BK25" i="6"/>
  <c r="BL25" i="6"/>
  <c r="BM25" i="6"/>
  <c r="BN25" i="6"/>
  <c r="BO25" i="6"/>
  <c r="BP25" i="6"/>
  <c r="BQ25" i="6"/>
  <c r="BR25" i="6"/>
  <c r="BS25" i="6"/>
  <c r="BU25" i="6"/>
  <c r="BW25" i="6"/>
  <c r="CA25" i="6"/>
  <c r="CC25" i="6"/>
  <c r="CE25" i="6"/>
  <c r="CF25" i="6"/>
  <c r="CG25" i="6"/>
  <c r="CH25" i="6"/>
  <c r="CI25" i="6"/>
  <c r="CJ25" i="6"/>
  <c r="CK25" i="6"/>
  <c r="CL25" i="6"/>
  <c r="CM25" i="6"/>
  <c r="CN25" i="6"/>
  <c r="CO25" i="6"/>
  <c r="CP25" i="6"/>
  <c r="CQ25" i="6"/>
  <c r="CR25" i="6"/>
  <c r="CT25" i="6"/>
  <c r="CV25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W23" i="6"/>
  <c r="X23" i="6"/>
  <c r="Y23" i="6"/>
  <c r="Z23" i="6"/>
  <c r="AC23" i="6"/>
  <c r="AD23" i="6"/>
  <c r="AE23" i="6"/>
  <c r="AF23" i="6"/>
  <c r="AG23" i="6"/>
  <c r="AH23" i="6"/>
  <c r="AI23" i="6"/>
  <c r="AJ23" i="6"/>
  <c r="AK23" i="6"/>
  <c r="AL23" i="6"/>
  <c r="AM23" i="6"/>
  <c r="AN23" i="6"/>
  <c r="AO23" i="6"/>
  <c r="AP23" i="6"/>
  <c r="AQ23" i="6"/>
  <c r="AR23" i="6"/>
  <c r="AS23" i="6"/>
  <c r="AT23" i="6"/>
  <c r="AU23" i="6"/>
  <c r="AV23" i="6"/>
  <c r="AW23" i="6"/>
  <c r="AX23" i="6"/>
  <c r="AY23" i="6"/>
  <c r="BB23" i="6"/>
  <c r="BC23" i="6"/>
  <c r="BD23" i="6"/>
  <c r="BE23" i="6"/>
  <c r="BF23" i="6"/>
  <c r="BG23" i="6"/>
  <c r="BH23" i="6"/>
  <c r="BI23" i="6"/>
  <c r="BJ23" i="6"/>
  <c r="BK23" i="6"/>
  <c r="BL23" i="6"/>
  <c r="BM23" i="6"/>
  <c r="BN23" i="6"/>
  <c r="BO23" i="6"/>
  <c r="BP23" i="6"/>
  <c r="BQ23" i="6"/>
  <c r="BR23" i="6"/>
  <c r="BS23" i="6"/>
  <c r="BT23" i="6"/>
  <c r="BU23" i="6"/>
  <c r="BV23" i="6"/>
  <c r="BW23" i="6"/>
  <c r="BX23" i="6"/>
  <c r="CA23" i="6"/>
  <c r="CB23" i="6"/>
  <c r="CC23" i="6"/>
  <c r="CD23" i="6"/>
  <c r="CE23" i="6"/>
  <c r="CF23" i="6"/>
  <c r="CG23" i="6"/>
  <c r="CH23" i="6"/>
  <c r="CI23" i="6"/>
  <c r="CJ23" i="6"/>
  <c r="CK23" i="6"/>
  <c r="CL23" i="6"/>
  <c r="CM23" i="6"/>
  <c r="CN23" i="6"/>
  <c r="CO23" i="6"/>
  <c r="CP23" i="6"/>
  <c r="CQ23" i="6"/>
  <c r="CR23" i="6"/>
  <c r="CS23" i="6"/>
  <c r="CT23" i="6"/>
  <c r="CV23" i="6"/>
  <c r="CW23" i="6"/>
  <c r="G19" i="6"/>
  <c r="H19" i="6"/>
  <c r="I19" i="6"/>
  <c r="K19" i="6"/>
  <c r="L19" i="6"/>
  <c r="M19" i="6"/>
  <c r="N19" i="6"/>
  <c r="O19" i="6"/>
  <c r="P19" i="6"/>
  <c r="Q19" i="6"/>
  <c r="R19" i="6"/>
  <c r="S19" i="6"/>
  <c r="T19" i="6"/>
  <c r="U19" i="6"/>
  <c r="W19" i="6"/>
  <c r="Y19" i="6"/>
  <c r="AC19" i="6"/>
  <c r="AE19" i="6"/>
  <c r="AF19" i="6"/>
  <c r="AG19" i="6"/>
  <c r="AI19" i="6"/>
  <c r="AJ19" i="6"/>
  <c r="AK19" i="6"/>
  <c r="AL19" i="6"/>
  <c r="AM19" i="6"/>
  <c r="AN19" i="6"/>
  <c r="AO19" i="6"/>
  <c r="AP19" i="6"/>
  <c r="AQ19" i="6"/>
  <c r="AR19" i="6"/>
  <c r="AS19" i="6"/>
  <c r="AT19" i="6"/>
  <c r="AV19" i="6"/>
  <c r="AW19" i="6"/>
  <c r="AX19" i="6"/>
  <c r="BB19" i="6"/>
  <c r="BD19" i="6"/>
  <c r="BE19" i="6"/>
  <c r="BF19" i="6"/>
  <c r="BH19" i="6"/>
  <c r="BI19" i="6"/>
  <c r="BJ19" i="6"/>
  <c r="BK19" i="6"/>
  <c r="BL19" i="6"/>
  <c r="BM19" i="6"/>
  <c r="BN19" i="6"/>
  <c r="BO19" i="6"/>
  <c r="BP19" i="6"/>
  <c r="BR19" i="6"/>
  <c r="BS19" i="6"/>
  <c r="BU19" i="6"/>
  <c r="BV19" i="6"/>
  <c r="BW19" i="6"/>
  <c r="CA19" i="6"/>
  <c r="CC19" i="6"/>
  <c r="CD19" i="6"/>
  <c r="CE19" i="6"/>
  <c r="CG19" i="6"/>
  <c r="CH19" i="6"/>
  <c r="CI19" i="6"/>
  <c r="CJ19" i="6"/>
  <c r="CK19" i="6"/>
  <c r="CL19" i="6"/>
  <c r="CM19" i="6"/>
  <c r="CN19" i="6"/>
  <c r="CO19" i="6"/>
  <c r="CQ19" i="6"/>
  <c r="CR19" i="6"/>
  <c r="CT19" i="6"/>
  <c r="CV19" i="6"/>
  <c r="G11" i="6"/>
  <c r="H11" i="6"/>
  <c r="I11" i="6"/>
  <c r="J11" i="6"/>
  <c r="K11" i="6"/>
  <c r="L11" i="6"/>
  <c r="M11" i="6"/>
  <c r="N11" i="6"/>
  <c r="O11" i="6"/>
  <c r="P11" i="6"/>
  <c r="Q11" i="6"/>
  <c r="R11" i="6"/>
  <c r="S11" i="6"/>
  <c r="T11" i="6"/>
  <c r="U11" i="6"/>
  <c r="V11" i="6"/>
  <c r="W11" i="6"/>
  <c r="X11" i="6"/>
  <c r="Y11" i="6"/>
  <c r="AC11" i="6"/>
  <c r="AE11" i="6"/>
  <c r="AF11" i="6"/>
  <c r="AG11" i="6"/>
  <c r="AH11" i="6"/>
  <c r="AI11" i="6"/>
  <c r="AJ11" i="6"/>
  <c r="AK11" i="6"/>
  <c r="AL11" i="6"/>
  <c r="AM11" i="6"/>
  <c r="AN11" i="6"/>
  <c r="AO11" i="6"/>
  <c r="AP11" i="6"/>
  <c r="AQ11" i="6"/>
  <c r="AR11" i="6"/>
  <c r="AS11" i="6"/>
  <c r="AT11" i="6"/>
  <c r="AU11" i="6"/>
  <c r="AV11" i="6"/>
  <c r="AW11" i="6"/>
  <c r="AX11" i="6"/>
  <c r="AY11" i="6"/>
  <c r="BB11" i="6"/>
  <c r="BD11" i="6"/>
  <c r="BE11" i="6"/>
  <c r="BF11" i="6"/>
  <c r="BG11" i="6"/>
  <c r="BH11" i="6"/>
  <c r="BI11" i="6"/>
  <c r="BJ11" i="6"/>
  <c r="BK11" i="6"/>
  <c r="BL11" i="6"/>
  <c r="BM11" i="6"/>
  <c r="BN11" i="6"/>
  <c r="BO11" i="6"/>
  <c r="BP11" i="6"/>
  <c r="BQ11" i="6"/>
  <c r="BR11" i="6"/>
  <c r="BS11" i="6"/>
  <c r="BT11" i="6"/>
  <c r="BU11" i="6"/>
  <c r="BW11" i="6"/>
  <c r="BX11" i="6"/>
  <c r="CA11" i="6"/>
  <c r="CC11" i="6"/>
  <c r="CD11" i="6"/>
  <c r="CE11" i="6"/>
  <c r="CF11" i="6"/>
  <c r="CG11" i="6"/>
  <c r="CH11" i="6"/>
  <c r="CI11" i="6"/>
  <c r="CJ11" i="6"/>
  <c r="CK11" i="6"/>
  <c r="CL11" i="6"/>
  <c r="CM11" i="6"/>
  <c r="CN11" i="6"/>
  <c r="CO11" i="6"/>
  <c r="CP11" i="6"/>
  <c r="CQ11" i="6"/>
  <c r="CR11" i="6"/>
  <c r="CS11" i="6"/>
  <c r="CT11" i="6"/>
  <c r="CV11" i="6"/>
  <c r="CW11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C7" i="6"/>
  <c r="AE7" i="6"/>
  <c r="AF7" i="6"/>
  <c r="AG7" i="6"/>
  <c r="AH7" i="6"/>
  <c r="AI7" i="6"/>
  <c r="AJ7" i="6"/>
  <c r="AK7" i="6"/>
  <c r="AL7" i="6"/>
  <c r="AM7" i="6"/>
  <c r="AN7" i="6"/>
  <c r="AO7" i="6"/>
  <c r="AP7" i="6"/>
  <c r="AQ7" i="6"/>
  <c r="AR7" i="6"/>
  <c r="AS7" i="6"/>
  <c r="AT7" i="6"/>
  <c r="AU7" i="6"/>
  <c r="AV7" i="6"/>
  <c r="AW7" i="6"/>
  <c r="AX7" i="6"/>
  <c r="AY7" i="6"/>
  <c r="BB7" i="6"/>
  <c r="BD7" i="6"/>
  <c r="BE7" i="6"/>
  <c r="BF7" i="6"/>
  <c r="BG7" i="6"/>
  <c r="BH7" i="6"/>
  <c r="BI7" i="6"/>
  <c r="BJ7" i="6"/>
  <c r="BK7" i="6"/>
  <c r="BL7" i="6"/>
  <c r="BM7" i="6"/>
  <c r="BN7" i="6"/>
  <c r="BO7" i="6"/>
  <c r="BP7" i="6"/>
  <c r="BQ7" i="6"/>
  <c r="BR7" i="6"/>
  <c r="BS7" i="6"/>
  <c r="BT7" i="6"/>
  <c r="BU7" i="6"/>
  <c r="BV7" i="6"/>
  <c r="BW7" i="6"/>
  <c r="BX7" i="6"/>
  <c r="CA7" i="6"/>
  <c r="CC7" i="6"/>
  <c r="CD7" i="6"/>
  <c r="CE7" i="6"/>
  <c r="CF7" i="6"/>
  <c r="CG7" i="6"/>
  <c r="CH7" i="6"/>
  <c r="CI7" i="6"/>
  <c r="CJ7" i="6"/>
  <c r="CK7" i="6"/>
  <c r="CL7" i="6"/>
  <c r="CM7" i="6"/>
  <c r="CN7" i="6"/>
  <c r="CO7" i="6"/>
  <c r="CP7" i="6"/>
  <c r="CQ7" i="6"/>
  <c r="CR7" i="6"/>
  <c r="CS7" i="6"/>
  <c r="CT7" i="6"/>
  <c r="CU7" i="6"/>
  <c r="CV7" i="6"/>
  <c r="CW7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Y5" i="6"/>
  <c r="Z5" i="6"/>
  <c r="AC5" i="6"/>
  <c r="AD5" i="6"/>
  <c r="AE5" i="6"/>
  <c r="AF5" i="6"/>
  <c r="AG5" i="6"/>
  <c r="AH5" i="6"/>
  <c r="AI5" i="6"/>
  <c r="AJ5" i="6"/>
  <c r="AK5" i="6"/>
  <c r="AL5" i="6"/>
  <c r="AM5" i="6"/>
  <c r="AN5" i="6"/>
  <c r="AO5" i="6"/>
  <c r="AP5" i="6"/>
  <c r="AQ5" i="6"/>
  <c r="AR5" i="6"/>
  <c r="AS5" i="6"/>
  <c r="AT5" i="6"/>
  <c r="AU5" i="6"/>
  <c r="AV5" i="6"/>
  <c r="AW5" i="6"/>
  <c r="AX5" i="6"/>
  <c r="AY5" i="6"/>
  <c r="BB5" i="6"/>
  <c r="BC5" i="6"/>
  <c r="BD5" i="6"/>
  <c r="BE5" i="6"/>
  <c r="BF5" i="6"/>
  <c r="BG5" i="6"/>
  <c r="BH5" i="6"/>
  <c r="BI5" i="6"/>
  <c r="BJ5" i="6"/>
  <c r="BK5" i="6"/>
  <c r="BL5" i="6"/>
  <c r="BM5" i="6"/>
  <c r="BN5" i="6"/>
  <c r="BO5" i="6"/>
  <c r="BP5" i="6"/>
  <c r="BQ5" i="6"/>
  <c r="BR5" i="6"/>
  <c r="BS5" i="6"/>
  <c r="BT5" i="6"/>
  <c r="BU5" i="6"/>
  <c r="BV5" i="6"/>
  <c r="BW5" i="6"/>
  <c r="BX5" i="6"/>
  <c r="CA5" i="6"/>
  <c r="CB5" i="6"/>
  <c r="CC5" i="6"/>
  <c r="CD5" i="6"/>
  <c r="CE5" i="6"/>
  <c r="CE68" i="6" s="1"/>
  <c r="CF5" i="6"/>
  <c r="CG5" i="6"/>
  <c r="CH5" i="6"/>
  <c r="CI5" i="6"/>
  <c r="CJ5" i="6"/>
  <c r="CK5" i="6"/>
  <c r="CL5" i="6"/>
  <c r="CM5" i="6"/>
  <c r="CM68" i="6" s="1"/>
  <c r="CN5" i="6"/>
  <c r="CO5" i="6"/>
  <c r="CP5" i="6"/>
  <c r="CQ5" i="6"/>
  <c r="CR5" i="6"/>
  <c r="CS5" i="6"/>
  <c r="CT5" i="6"/>
  <c r="CU5" i="6"/>
  <c r="CV5" i="6"/>
  <c r="CW5" i="6"/>
  <c r="BX62" i="6"/>
  <c r="BZ62" i="6" s="1"/>
  <c r="BA38" i="6"/>
  <c r="BA24" i="6"/>
  <c r="BA23" i="6" s="1"/>
  <c r="BA6" i="6"/>
  <c r="BA5" i="6" s="1"/>
  <c r="BX34" i="6"/>
  <c r="BZ34" i="6" s="1"/>
  <c r="BV12" i="6"/>
  <c r="BV11" i="6" s="1"/>
  <c r="BX67" i="6"/>
  <c r="BX63" i="6" s="1"/>
  <c r="BX61" i="6"/>
  <c r="BX60" i="6" s="1"/>
  <c r="BX54" i="6"/>
  <c r="BX52" i="6"/>
  <c r="BX32" i="6"/>
  <c r="BX31" i="6" s="1"/>
  <c r="BX26" i="6"/>
  <c r="BX25" i="6" s="1"/>
  <c r="BX20" i="6"/>
  <c r="BX19" i="6" s="1"/>
  <c r="BV64" i="6"/>
  <c r="BV63" i="6" s="1"/>
  <c r="BV39" i="6"/>
  <c r="BV35" i="6" s="1"/>
  <c r="BV32" i="6"/>
  <c r="BV31" i="6" s="1"/>
  <c r="BV27" i="6"/>
  <c r="BV25" i="6" s="1"/>
  <c r="BT26" i="6"/>
  <c r="BT25" i="6" s="1"/>
  <c r="BT22" i="6"/>
  <c r="BT21" i="6"/>
  <c r="BT19" i="6" s="1"/>
  <c r="BQ32" i="6"/>
  <c r="BQ31" i="6" s="1"/>
  <c r="BQ22" i="6"/>
  <c r="BQ21" i="6"/>
  <c r="BO54" i="6"/>
  <c r="BO51" i="6" s="1"/>
  <c r="BG22" i="6"/>
  <c r="BG21" i="6"/>
  <c r="BG20" i="6"/>
  <c r="BE26" i="6"/>
  <c r="BE25" i="6" s="1"/>
  <c r="BC67" i="6"/>
  <c r="BC66" i="6"/>
  <c r="BZ66" i="6" s="1"/>
  <c r="BC65" i="6"/>
  <c r="BZ65" i="6" s="1"/>
  <c r="BC64" i="6"/>
  <c r="BC61" i="6"/>
  <c r="BC60" i="6" s="1"/>
  <c r="BC59" i="6"/>
  <c r="BZ59" i="6" s="1"/>
  <c r="BC58" i="6"/>
  <c r="BZ58" i="6" s="1"/>
  <c r="BC57" i="6"/>
  <c r="BZ57" i="6" s="1"/>
  <c r="BC56" i="6"/>
  <c r="BC54" i="6"/>
  <c r="BC52" i="6"/>
  <c r="BC50" i="6"/>
  <c r="BC48" i="6"/>
  <c r="BZ48" i="6" s="1"/>
  <c r="BZ47" i="6" s="1"/>
  <c r="BC46" i="6"/>
  <c r="BZ46" i="6" s="1"/>
  <c r="BZ45" i="6" s="1"/>
  <c r="BC44" i="6"/>
  <c r="BZ44" i="6" s="1"/>
  <c r="BC43" i="6"/>
  <c r="BC41" i="6"/>
  <c r="BZ41" i="6" s="1"/>
  <c r="BC40" i="6"/>
  <c r="BZ40" i="6" s="1"/>
  <c r="BC39" i="6"/>
  <c r="BZ39" i="6" s="1"/>
  <c r="BC37" i="6"/>
  <c r="BZ37" i="6" s="1"/>
  <c r="BC36" i="6"/>
  <c r="BC32" i="6"/>
  <c r="BC31" i="6" s="1"/>
  <c r="BC30" i="6"/>
  <c r="BZ30" i="6" s="1"/>
  <c r="BC29" i="6"/>
  <c r="BC27" i="6"/>
  <c r="BC26" i="6"/>
  <c r="BC22" i="6"/>
  <c r="BC21" i="6"/>
  <c r="BC20" i="6"/>
  <c r="BC19" i="6" s="1"/>
  <c r="BC18" i="6"/>
  <c r="BZ18" i="6" s="1"/>
  <c r="BC17" i="6"/>
  <c r="BZ17" i="6" s="1"/>
  <c r="BC16" i="6"/>
  <c r="BZ16" i="6" s="1"/>
  <c r="BC15" i="6"/>
  <c r="BZ15" i="6" s="1"/>
  <c r="BC14" i="6"/>
  <c r="BZ14" i="6" s="1"/>
  <c r="BC13" i="6"/>
  <c r="BZ13" i="6" s="1"/>
  <c r="BC12" i="6"/>
  <c r="BC11" i="6" s="1"/>
  <c r="BC10" i="6"/>
  <c r="BZ10" i="6" s="1"/>
  <c r="BC9" i="6"/>
  <c r="BZ9" i="6" s="1"/>
  <c r="BC8" i="6"/>
  <c r="BZ8" i="6" s="1"/>
  <c r="CF21" i="6"/>
  <c r="CF20" i="6"/>
  <c r="CU12" i="6"/>
  <c r="CU11" i="6" s="1"/>
  <c r="CU62" i="6"/>
  <c r="CU60" i="6" s="1"/>
  <c r="CX67" i="6"/>
  <c r="CX66" i="6"/>
  <c r="CX65" i="6"/>
  <c r="CX64" i="6"/>
  <c r="CX62" i="6"/>
  <c r="CX61" i="6"/>
  <c r="CX59" i="6"/>
  <c r="CX58" i="6"/>
  <c r="CX57" i="6"/>
  <c r="CX56" i="6"/>
  <c r="CX54" i="6"/>
  <c r="CX53" i="6"/>
  <c r="CX52" i="6"/>
  <c r="CX51" i="6" s="1"/>
  <c r="CX50" i="6"/>
  <c r="CX49" i="6" s="1"/>
  <c r="CX48" i="6"/>
  <c r="CX47" i="6" s="1"/>
  <c r="CX46" i="6"/>
  <c r="CX45" i="6" s="1"/>
  <c r="CX44" i="6"/>
  <c r="CX43" i="6"/>
  <c r="CX42" i="6" s="1"/>
  <c r="CX41" i="6"/>
  <c r="CX40" i="6"/>
  <c r="CX39" i="6"/>
  <c r="CX38" i="6"/>
  <c r="CX37" i="6"/>
  <c r="CX36" i="6"/>
  <c r="CX34" i="6"/>
  <c r="CX33" i="6"/>
  <c r="CX32" i="6"/>
  <c r="CX30" i="6"/>
  <c r="CX29" i="6"/>
  <c r="CX28" i="6" s="1"/>
  <c r="CX27" i="6"/>
  <c r="CX26" i="6"/>
  <c r="CX24" i="6"/>
  <c r="CX23" i="6" s="1"/>
  <c r="CX22" i="6"/>
  <c r="CX21" i="6"/>
  <c r="CX20" i="6"/>
  <c r="CX18" i="6"/>
  <c r="CX17" i="6"/>
  <c r="CX16" i="6"/>
  <c r="CX15" i="6"/>
  <c r="CX14" i="6"/>
  <c r="CX13" i="6"/>
  <c r="CX12" i="6"/>
  <c r="CX10" i="6"/>
  <c r="CX9" i="6"/>
  <c r="CX8" i="6"/>
  <c r="CX7" i="6" s="1"/>
  <c r="CX6" i="6"/>
  <c r="CX5" i="6" s="1"/>
  <c r="CB67" i="6"/>
  <c r="CB66" i="6"/>
  <c r="CY66" i="6" s="1"/>
  <c r="CB65" i="6"/>
  <c r="CY65" i="6" s="1"/>
  <c r="CB64" i="6"/>
  <c r="CY64" i="6" s="1"/>
  <c r="CB61" i="6"/>
  <c r="CB60" i="6" s="1"/>
  <c r="CB59" i="6"/>
  <c r="CY59" i="6" s="1"/>
  <c r="CB58" i="6"/>
  <c r="CY58" i="6" s="1"/>
  <c r="CB57" i="6"/>
  <c r="CB56" i="6"/>
  <c r="CY56" i="6" s="1"/>
  <c r="CB54" i="6"/>
  <c r="CB52" i="6"/>
  <c r="CB50" i="6"/>
  <c r="CB48" i="6"/>
  <c r="CB47" i="6" s="1"/>
  <c r="CB46" i="6"/>
  <c r="CB44" i="6"/>
  <c r="CY44" i="6" s="1"/>
  <c r="CB43" i="6"/>
  <c r="CB41" i="6"/>
  <c r="CY41" i="6" s="1"/>
  <c r="CB40" i="6"/>
  <c r="CY40" i="6" s="1"/>
  <c r="CB39" i="6"/>
  <c r="CY39" i="6" s="1"/>
  <c r="CB37" i="6"/>
  <c r="CB36" i="6"/>
  <c r="CY36" i="6" s="1"/>
  <c r="CB32" i="6"/>
  <c r="CB31" i="6" s="1"/>
  <c r="CB30" i="6"/>
  <c r="CY30" i="6" s="1"/>
  <c r="CB29" i="6"/>
  <c r="CY29" i="6" s="1"/>
  <c r="CB27" i="6"/>
  <c r="CB25" i="6" s="1"/>
  <c r="CB26" i="6"/>
  <c r="CB22" i="6"/>
  <c r="CB21" i="6"/>
  <c r="CB20" i="6"/>
  <c r="CB19" i="6" s="1"/>
  <c r="CB18" i="6"/>
  <c r="CY18" i="6" s="1"/>
  <c r="CB17" i="6"/>
  <c r="CY17" i="6" s="1"/>
  <c r="CB16" i="6"/>
  <c r="CY16" i="6" s="1"/>
  <c r="CB15" i="6"/>
  <c r="CY15" i="6" s="1"/>
  <c r="CB14" i="6"/>
  <c r="CY14" i="6" s="1"/>
  <c r="CB13" i="6"/>
  <c r="CY13" i="6" s="1"/>
  <c r="CB12" i="6"/>
  <c r="CB10" i="6"/>
  <c r="CY10" i="6" s="1"/>
  <c r="CB9" i="6"/>
  <c r="CY9" i="6" s="1"/>
  <c r="CB8" i="6"/>
  <c r="CD26" i="6"/>
  <c r="CD25" i="6" s="1"/>
  <c r="CF22" i="6"/>
  <c r="CN54" i="6"/>
  <c r="CN51" i="6" s="1"/>
  <c r="CP32" i="6"/>
  <c r="CP31" i="6" s="1"/>
  <c r="CP22" i="6"/>
  <c r="CP19" i="6" s="1"/>
  <c r="CS26" i="6"/>
  <c r="CS25" i="6" s="1"/>
  <c r="CS22" i="6"/>
  <c r="CS21" i="6"/>
  <c r="CS19" i="6" s="1"/>
  <c r="CU48" i="6"/>
  <c r="CU47" i="6" s="1"/>
  <c r="CU43" i="6"/>
  <c r="CU42" i="6" s="1"/>
  <c r="CU37" i="6"/>
  <c r="CU35" i="6" s="1"/>
  <c r="CU32" i="6"/>
  <c r="CU31" i="6" s="1"/>
  <c r="CU27" i="6"/>
  <c r="CU25" i="6" s="1"/>
  <c r="CU24" i="6"/>
  <c r="CY24" i="6" s="1"/>
  <c r="CY23" i="6" s="1"/>
  <c r="CU22" i="6"/>
  <c r="CU19" i="6" s="1"/>
  <c r="CW67" i="6"/>
  <c r="CW63" i="6" s="1"/>
  <c r="CW62" i="6"/>
  <c r="CW61" i="6"/>
  <c r="CY61" i="6" s="1"/>
  <c r="CW54" i="6"/>
  <c r="CY54" i="6" s="1"/>
  <c r="CW52" i="6"/>
  <c r="CW34" i="6"/>
  <c r="CY34" i="6" s="1"/>
  <c r="CW32" i="6"/>
  <c r="CW26" i="6"/>
  <c r="CW25" i="6" s="1"/>
  <c r="CW20" i="6"/>
  <c r="CW19" i="6" s="1"/>
  <c r="CY53" i="6"/>
  <c r="CY38" i="6"/>
  <c r="CY33" i="6"/>
  <c r="CY6" i="6"/>
  <c r="CY5" i="6" s="1"/>
  <c r="BY6" i="6"/>
  <c r="BY5" i="6" s="1"/>
  <c r="BY67" i="6"/>
  <c r="BY66" i="6"/>
  <c r="BY65" i="6"/>
  <c r="BY64" i="6"/>
  <c r="BY62" i="6"/>
  <c r="BY61" i="6"/>
  <c r="BY59" i="6"/>
  <c r="BY58" i="6"/>
  <c r="BY57" i="6"/>
  <c r="BY56" i="6"/>
  <c r="BY54" i="6"/>
  <c r="BZ53" i="6"/>
  <c r="BY53" i="6"/>
  <c r="BY52" i="6"/>
  <c r="BY50" i="6"/>
  <c r="BY49" i="6" s="1"/>
  <c r="BY48" i="6"/>
  <c r="BY47" i="6" s="1"/>
  <c r="BY46" i="6"/>
  <c r="BY45" i="6" s="1"/>
  <c r="BY44" i="6"/>
  <c r="BY43" i="6"/>
  <c r="BY42" i="6" s="1"/>
  <c r="BY41" i="6"/>
  <c r="BY40" i="6"/>
  <c r="BY39" i="6"/>
  <c r="BZ38" i="6"/>
  <c r="BY38" i="6"/>
  <c r="BY37" i="6"/>
  <c r="BY36" i="6"/>
  <c r="BY34" i="6"/>
  <c r="BZ33" i="6"/>
  <c r="BY33" i="6"/>
  <c r="BY32" i="6"/>
  <c r="BY30" i="6"/>
  <c r="BY29" i="6"/>
  <c r="BY27" i="6"/>
  <c r="BY26" i="6"/>
  <c r="BZ24" i="6"/>
  <c r="BZ23" i="6" s="1"/>
  <c r="BY24" i="6"/>
  <c r="BY23" i="6" s="1"/>
  <c r="BY22" i="6"/>
  <c r="BY21" i="6"/>
  <c r="BY20" i="6"/>
  <c r="BY18" i="6"/>
  <c r="BY17" i="6"/>
  <c r="BY16" i="6"/>
  <c r="BY15" i="6"/>
  <c r="BY14" i="6"/>
  <c r="BY13" i="6"/>
  <c r="BY12" i="6"/>
  <c r="BY10" i="6"/>
  <c r="BY9" i="6"/>
  <c r="BY8" i="6"/>
  <c r="BZ6" i="6"/>
  <c r="BZ5" i="6" s="1"/>
  <c r="AZ6" i="6"/>
  <c r="AZ5" i="6" s="1"/>
  <c r="AZ67" i="6"/>
  <c r="AZ66" i="6"/>
  <c r="AZ65" i="6"/>
  <c r="AZ64" i="6"/>
  <c r="AZ62" i="6"/>
  <c r="AZ61" i="6"/>
  <c r="AZ59" i="6"/>
  <c r="AZ58" i="6"/>
  <c r="AZ57" i="6"/>
  <c r="AZ56" i="6"/>
  <c r="AZ54" i="6"/>
  <c r="AZ53" i="6"/>
  <c r="AZ52" i="6"/>
  <c r="AZ51" i="6" s="1"/>
  <c r="AZ50" i="6"/>
  <c r="AZ49" i="6" s="1"/>
  <c r="AZ48" i="6"/>
  <c r="AZ47" i="6" s="1"/>
  <c r="AZ46" i="6"/>
  <c r="AZ45" i="6" s="1"/>
  <c r="AZ44" i="6"/>
  <c r="AZ43" i="6"/>
  <c r="AZ41" i="6"/>
  <c r="AZ40" i="6"/>
  <c r="AZ39" i="6"/>
  <c r="AZ38" i="6"/>
  <c r="AZ37" i="6"/>
  <c r="AZ36" i="6"/>
  <c r="AZ34" i="6"/>
  <c r="AZ33" i="6"/>
  <c r="AZ32" i="6"/>
  <c r="AZ30" i="6"/>
  <c r="AZ29" i="6"/>
  <c r="AZ28" i="6" s="1"/>
  <c r="AZ27" i="6"/>
  <c r="AZ26" i="6"/>
  <c r="AZ25" i="6" s="1"/>
  <c r="AZ24" i="6"/>
  <c r="AZ23" i="6" s="1"/>
  <c r="AZ22" i="6"/>
  <c r="AZ21" i="6"/>
  <c r="AZ20" i="6"/>
  <c r="AZ18" i="6"/>
  <c r="AZ17" i="6"/>
  <c r="AZ16" i="6"/>
  <c r="AZ15" i="6"/>
  <c r="AZ14" i="6"/>
  <c r="AZ13" i="6"/>
  <c r="AZ12" i="6"/>
  <c r="AZ10" i="6"/>
  <c r="AZ9" i="6"/>
  <c r="AZ8" i="6"/>
  <c r="AZ7" i="6" s="1"/>
  <c r="AY67" i="6"/>
  <c r="AY63" i="6" s="1"/>
  <c r="AY62" i="6"/>
  <c r="AY61" i="6"/>
  <c r="AY54" i="6"/>
  <c r="AY52" i="6"/>
  <c r="AY51" i="6" s="1"/>
  <c r="AY34" i="6"/>
  <c r="BA34" i="6" s="1"/>
  <c r="AY32" i="6"/>
  <c r="AY31" i="6" s="1"/>
  <c r="AY26" i="6"/>
  <c r="AY25" i="6" s="1"/>
  <c r="AY20" i="6"/>
  <c r="AY19" i="6" s="1"/>
  <c r="AW46" i="6"/>
  <c r="AW45" i="6" s="1"/>
  <c r="AW43" i="6"/>
  <c r="AW42" i="6" s="1"/>
  <c r="AW32" i="6"/>
  <c r="AW31" i="6" s="1"/>
  <c r="AW29" i="6"/>
  <c r="AW28" i="6" s="1"/>
  <c r="AW27" i="6"/>
  <c r="AW25" i="6" s="1"/>
  <c r="AU26" i="6"/>
  <c r="AU25" i="6" s="1"/>
  <c r="AU22" i="6"/>
  <c r="AU19" i="6" s="1"/>
  <c r="AU21" i="6"/>
  <c r="AR58" i="6"/>
  <c r="AR55" i="6" s="1"/>
  <c r="AR43" i="6"/>
  <c r="AR42" i="6" s="1"/>
  <c r="AR32" i="6"/>
  <c r="AR31" i="6" s="1"/>
  <c r="AP54" i="6"/>
  <c r="AP51" i="6" s="1"/>
  <c r="AH22" i="6"/>
  <c r="AH21" i="6"/>
  <c r="AH20" i="6"/>
  <c r="AH19" i="6" s="1"/>
  <c r="AF26" i="6"/>
  <c r="AF25" i="6" s="1"/>
  <c r="AD67" i="6"/>
  <c r="AD66" i="6"/>
  <c r="BA66" i="6" s="1"/>
  <c r="AD65" i="6"/>
  <c r="BA65" i="6" s="1"/>
  <c r="AD64" i="6"/>
  <c r="AD62" i="6"/>
  <c r="AD61" i="6"/>
  <c r="AD59" i="6"/>
  <c r="BA59" i="6" s="1"/>
  <c r="AD58" i="6"/>
  <c r="AD57" i="6"/>
  <c r="BA57" i="6" s="1"/>
  <c r="AD56" i="6"/>
  <c r="AD54" i="6"/>
  <c r="AD53" i="6"/>
  <c r="BA53" i="6" s="1"/>
  <c r="AD52" i="6"/>
  <c r="AD50" i="6"/>
  <c r="AD48" i="6"/>
  <c r="AD46" i="6"/>
  <c r="AD45" i="6" s="1"/>
  <c r="AD44" i="6"/>
  <c r="BA44" i="6" s="1"/>
  <c r="AD43" i="6"/>
  <c r="BA43" i="6" s="1"/>
  <c r="AD41" i="6"/>
  <c r="BA41" i="6" s="1"/>
  <c r="AD40" i="6"/>
  <c r="BA40" i="6" s="1"/>
  <c r="AD39" i="6"/>
  <c r="BA39" i="6" s="1"/>
  <c r="AD37" i="6"/>
  <c r="BA37" i="6" s="1"/>
  <c r="AD36" i="6"/>
  <c r="AD33" i="6"/>
  <c r="BA33" i="6" s="1"/>
  <c r="AD32" i="6"/>
  <c r="AD31" i="6" s="1"/>
  <c r="AD30" i="6"/>
  <c r="BA30" i="6" s="1"/>
  <c r="AD29" i="6"/>
  <c r="AD27" i="6"/>
  <c r="AD26" i="6"/>
  <c r="AD22" i="6"/>
  <c r="AD21" i="6"/>
  <c r="AD20" i="6"/>
  <c r="AD18" i="6"/>
  <c r="BA18" i="6" s="1"/>
  <c r="AD17" i="6"/>
  <c r="BA17" i="6" s="1"/>
  <c r="AD16" i="6"/>
  <c r="BA16" i="6" s="1"/>
  <c r="AD15" i="6"/>
  <c r="BA15" i="6" s="1"/>
  <c r="AD14" i="6"/>
  <c r="BA14" i="6" s="1"/>
  <c r="AD13" i="6"/>
  <c r="BA13" i="6" s="1"/>
  <c r="AD12" i="6"/>
  <c r="AD10" i="6"/>
  <c r="BA10" i="6" s="1"/>
  <c r="AD9" i="6"/>
  <c r="BA9" i="6" s="1"/>
  <c r="AD8" i="6"/>
  <c r="AA6" i="6"/>
  <c r="AA5" i="6" s="1"/>
  <c r="AA54" i="6"/>
  <c r="Z54" i="6"/>
  <c r="AB69" i="6"/>
  <c r="X34" i="6"/>
  <c r="X50" i="6"/>
  <c r="X49" i="6" s="1"/>
  <c r="X48" i="6"/>
  <c r="X47" i="6" s="1"/>
  <c r="X46" i="6"/>
  <c r="X45" i="6" s="1"/>
  <c r="X43" i="6"/>
  <c r="X42" i="6" s="1"/>
  <c r="X39" i="6"/>
  <c r="X37" i="6"/>
  <c r="X32" i="6"/>
  <c r="X27" i="6"/>
  <c r="X26" i="6"/>
  <c r="X22" i="6"/>
  <c r="X21" i="6"/>
  <c r="X20" i="6"/>
  <c r="AA13" i="6"/>
  <c r="AA67" i="6"/>
  <c r="AA66" i="6"/>
  <c r="AA65" i="6"/>
  <c r="AA64" i="6"/>
  <c r="AA62" i="6"/>
  <c r="AA61" i="6"/>
  <c r="AA59" i="6"/>
  <c r="AA58" i="6"/>
  <c r="AA57" i="6"/>
  <c r="AA56" i="6"/>
  <c r="AA53" i="6"/>
  <c r="AA52" i="6"/>
  <c r="AA50" i="6"/>
  <c r="AA49" i="6" s="1"/>
  <c r="AA48" i="6"/>
  <c r="AA47" i="6" s="1"/>
  <c r="AA46" i="6"/>
  <c r="AA45" i="6" s="1"/>
  <c r="AA44" i="6"/>
  <c r="AA43" i="6"/>
  <c r="AA41" i="6"/>
  <c r="AA40" i="6"/>
  <c r="AA39" i="6"/>
  <c r="AA38" i="6"/>
  <c r="AA37" i="6"/>
  <c r="AA36" i="6"/>
  <c r="AA34" i="6"/>
  <c r="AA33" i="6"/>
  <c r="AA32" i="6"/>
  <c r="AA30" i="6"/>
  <c r="AA29" i="6"/>
  <c r="AA27" i="6"/>
  <c r="AA26" i="6"/>
  <c r="AA24" i="6"/>
  <c r="AA23" i="6" s="1"/>
  <c r="AA22" i="6"/>
  <c r="AA21" i="6"/>
  <c r="AA20" i="6"/>
  <c r="AA18" i="6"/>
  <c r="AA17" i="6"/>
  <c r="AA16" i="6"/>
  <c r="AA15" i="6"/>
  <c r="AA14" i="6"/>
  <c r="AA12" i="6"/>
  <c r="AA10" i="6"/>
  <c r="AA9" i="6"/>
  <c r="AA8" i="6"/>
  <c r="AA7" i="6" s="1"/>
  <c r="Z12" i="6"/>
  <c r="Z11" i="6" s="1"/>
  <c r="Z20" i="6"/>
  <c r="Z19" i="6" s="1"/>
  <c r="Z26" i="6"/>
  <c r="Z25" i="6" s="1"/>
  <c r="Z32" i="6"/>
  <c r="Z34" i="6"/>
  <c r="Z52" i="6"/>
  <c r="Z51" i="6" s="1"/>
  <c r="Z61" i="6"/>
  <c r="Z62" i="6"/>
  <c r="Z65" i="6"/>
  <c r="Z67" i="6"/>
  <c r="X67" i="6"/>
  <c r="X63" i="6" s="1"/>
  <c r="X62" i="6"/>
  <c r="X61" i="6"/>
  <c r="X58" i="6"/>
  <c r="X55" i="6" s="1"/>
  <c r="X6" i="6"/>
  <c r="AB6" i="6" s="1"/>
  <c r="AB5" i="6" s="1"/>
  <c r="V32" i="6"/>
  <c r="V31" i="6" s="1"/>
  <c r="V26" i="6"/>
  <c r="V25" i="6" s="1"/>
  <c r="V24" i="6"/>
  <c r="V23" i="6" s="1"/>
  <c r="V22" i="6"/>
  <c r="V21" i="6"/>
  <c r="R54" i="6"/>
  <c r="R51" i="6" s="1"/>
  <c r="J22" i="6"/>
  <c r="J21" i="6"/>
  <c r="J20" i="6"/>
  <c r="H26" i="6"/>
  <c r="H25" i="6" s="1"/>
  <c r="F67" i="6"/>
  <c r="F66" i="6"/>
  <c r="AB66" i="6" s="1"/>
  <c r="F65" i="6"/>
  <c r="F64" i="6"/>
  <c r="F62" i="6"/>
  <c r="F61" i="6"/>
  <c r="F59" i="6"/>
  <c r="AB59" i="6" s="1"/>
  <c r="F58" i="6"/>
  <c r="F57" i="6"/>
  <c r="AB57" i="6" s="1"/>
  <c r="F56" i="6"/>
  <c r="F54" i="6"/>
  <c r="F53" i="6"/>
  <c r="AB53" i="6" s="1"/>
  <c r="F52" i="6"/>
  <c r="F50" i="6"/>
  <c r="F49" i="6" s="1"/>
  <c r="F48" i="6"/>
  <c r="F47" i="6" s="1"/>
  <c r="F46" i="6"/>
  <c r="F45" i="6" s="1"/>
  <c r="F44" i="6"/>
  <c r="F43" i="6"/>
  <c r="F41" i="6"/>
  <c r="AB41" i="6" s="1"/>
  <c r="F40" i="6"/>
  <c r="AB40" i="6" s="1"/>
  <c r="F39" i="6"/>
  <c r="F38" i="6"/>
  <c r="AB38" i="6" s="1"/>
  <c r="F37" i="6"/>
  <c r="F36" i="6"/>
  <c r="F34" i="6"/>
  <c r="F33" i="6"/>
  <c r="AB33" i="6" s="1"/>
  <c r="F32" i="6"/>
  <c r="F30" i="6"/>
  <c r="AB30" i="6" s="1"/>
  <c r="F29" i="6"/>
  <c r="F27" i="6"/>
  <c r="F26" i="6"/>
  <c r="F24" i="6"/>
  <c r="F23" i="6" s="1"/>
  <c r="F22" i="6"/>
  <c r="F21" i="6"/>
  <c r="F20" i="6"/>
  <c r="F18" i="6"/>
  <c r="AB18" i="6" s="1"/>
  <c r="F17" i="6"/>
  <c r="AB17" i="6" s="1"/>
  <c r="F16" i="6"/>
  <c r="AB16" i="6" s="1"/>
  <c r="F15" i="6"/>
  <c r="AB15" i="6" s="1"/>
  <c r="F14" i="6"/>
  <c r="AB14" i="6" s="1"/>
  <c r="F13" i="6"/>
  <c r="AB13" i="6" s="1"/>
  <c r="F12" i="6"/>
  <c r="F10" i="6"/>
  <c r="AB10" i="6" s="1"/>
  <c r="F9" i="6"/>
  <c r="AB9" i="6" s="1"/>
  <c r="F8" i="6"/>
  <c r="E63" i="6"/>
  <c r="E60" i="6"/>
  <c r="E51" i="6"/>
  <c r="E49" i="6"/>
  <c r="E47" i="6"/>
  <c r="E45" i="6"/>
  <c r="E42" i="6"/>
  <c r="E35" i="6"/>
  <c r="E31" i="6"/>
  <c r="E28" i="6"/>
  <c r="E25" i="6"/>
  <c r="E23" i="6"/>
  <c r="E19" i="6"/>
  <c r="E11" i="6"/>
  <c r="CL68" i="6"/>
  <c r="E7" i="6"/>
  <c r="AL68" i="6"/>
  <c r="E5" i="6"/>
  <c r="BY60" i="6" l="1"/>
  <c r="BC25" i="6"/>
  <c r="CP68" i="6"/>
  <c r="CH68" i="6"/>
  <c r="CU23" i="6"/>
  <c r="BC47" i="6"/>
  <c r="F25" i="6"/>
  <c r="BY25" i="6"/>
  <c r="BY28" i="6"/>
  <c r="CF19" i="6"/>
  <c r="BX51" i="6"/>
  <c r="AP68" i="6"/>
  <c r="CI68" i="6"/>
  <c r="BJ68" i="6"/>
  <c r="AI68" i="6"/>
  <c r="AZ28" i="7"/>
  <c r="AZ51" i="7"/>
  <c r="AZ25" i="7"/>
  <c r="T42" i="7"/>
  <c r="AZ7" i="7"/>
  <c r="T7" i="7"/>
  <c r="T51" i="7"/>
  <c r="T25" i="7"/>
  <c r="AJ7" i="7"/>
  <c r="AJ28" i="7"/>
  <c r="AJ51" i="7"/>
  <c r="AZ42" i="7"/>
  <c r="AZ63" i="7"/>
  <c r="BP42" i="7"/>
  <c r="AZ19" i="7"/>
  <c r="AZ31" i="7"/>
  <c r="BQ17" i="7"/>
  <c r="BQ39" i="7"/>
  <c r="BQ52" i="7"/>
  <c r="BQ8" i="7"/>
  <c r="AJ25" i="7"/>
  <c r="BP31" i="7"/>
  <c r="AJ42" i="7"/>
  <c r="BQ18" i="7"/>
  <c r="BQ30" i="7"/>
  <c r="BQ40" i="7"/>
  <c r="BQ64" i="7"/>
  <c r="BQ9" i="7"/>
  <c r="BQ33" i="7"/>
  <c r="BQ32" i="7"/>
  <c r="AJ19" i="7"/>
  <c r="AJ31" i="7"/>
  <c r="AJ63" i="7"/>
  <c r="BQ66" i="7"/>
  <c r="BQ16" i="7"/>
  <c r="BQ27" i="7"/>
  <c r="BQ50" i="7"/>
  <c r="BQ49" i="7" s="1"/>
  <c r="BP60" i="7"/>
  <c r="BP63" i="7"/>
  <c r="AJ11" i="7"/>
  <c r="AJ35" i="7"/>
  <c r="AJ55" i="7"/>
  <c r="BP7" i="7"/>
  <c r="BQ10" i="7"/>
  <c r="BQ57" i="7"/>
  <c r="BQ41" i="7"/>
  <c r="BQ65" i="7"/>
  <c r="BP55" i="7"/>
  <c r="T28" i="7"/>
  <c r="BP49" i="7"/>
  <c r="BQ37" i="7"/>
  <c r="BQ48" i="7"/>
  <c r="BQ47" i="7" s="1"/>
  <c r="AZ11" i="7"/>
  <c r="AZ35" i="7"/>
  <c r="AZ55" i="7"/>
  <c r="BQ58" i="7"/>
  <c r="BQ34" i="7"/>
  <c r="BQ26" i="7"/>
  <c r="BP19" i="7"/>
  <c r="T31" i="7"/>
  <c r="BP11" i="7"/>
  <c r="T11" i="7"/>
  <c r="T19" i="7"/>
  <c r="BP28" i="7"/>
  <c r="BQ24" i="7"/>
  <c r="BQ23" i="7" s="1"/>
  <c r="T60" i="7"/>
  <c r="BQ67" i="7"/>
  <c r="T55" i="7"/>
  <c r="BP35" i="7"/>
  <c r="T35" i="7"/>
  <c r="BQ29" i="7"/>
  <c r="BQ59" i="7"/>
  <c r="BQ53" i="7"/>
  <c r="BQ21" i="7"/>
  <c r="BQ61" i="7"/>
  <c r="BQ13" i="7"/>
  <c r="BQ43" i="7"/>
  <c r="T63" i="7"/>
  <c r="BQ6" i="7"/>
  <c r="BQ5" i="7" s="1"/>
  <c r="BQ12" i="7"/>
  <c r="BQ54" i="7"/>
  <c r="BQ22" i="7"/>
  <c r="BQ14" i="7"/>
  <c r="BQ44" i="7"/>
  <c r="BQ15" i="7"/>
  <c r="BQ36" i="7"/>
  <c r="BQ46" i="7"/>
  <c r="BQ45" i="7" s="1"/>
  <c r="BQ56" i="7"/>
  <c r="BP51" i="7"/>
  <c r="BP45" i="7"/>
  <c r="BQ38" i="7"/>
  <c r="BP25" i="7"/>
  <c r="BQ20" i="7"/>
  <c r="BP5" i="7"/>
  <c r="AA25" i="6"/>
  <c r="AZ35" i="6"/>
  <c r="AB39" i="6"/>
  <c r="AA31" i="6"/>
  <c r="AA42" i="6"/>
  <c r="X35" i="6"/>
  <c r="AD25" i="6"/>
  <c r="BA62" i="6"/>
  <c r="BY31" i="6"/>
  <c r="BC51" i="6"/>
  <c r="BQ19" i="6"/>
  <c r="BQ68" i="6" s="1"/>
  <c r="BS68" i="6"/>
  <c r="F19" i="6"/>
  <c r="V19" i="6"/>
  <c r="X60" i="6"/>
  <c r="Z31" i="6"/>
  <c r="AA11" i="6"/>
  <c r="AA35" i="6"/>
  <c r="X19" i="6"/>
  <c r="AD28" i="6"/>
  <c r="AZ11" i="6"/>
  <c r="AZ19" i="6"/>
  <c r="AZ55" i="6"/>
  <c r="BY63" i="6"/>
  <c r="CW60" i="6"/>
  <c r="CY28" i="6"/>
  <c r="CB42" i="6"/>
  <c r="CX60" i="6"/>
  <c r="X5" i="6"/>
  <c r="CT68" i="6"/>
  <c r="BR68" i="6"/>
  <c r="BY55" i="6"/>
  <c r="AM68" i="6"/>
  <c r="BC45" i="6"/>
  <c r="AX68" i="6"/>
  <c r="J19" i="6"/>
  <c r="AA28" i="6"/>
  <c r="X25" i="6"/>
  <c r="X31" i="6"/>
  <c r="AZ60" i="6"/>
  <c r="CB11" i="6"/>
  <c r="CX11" i="6"/>
  <c r="CX55" i="6"/>
  <c r="BG19" i="6"/>
  <c r="AA19" i="6"/>
  <c r="CB51" i="6"/>
  <c r="AJ68" i="6"/>
  <c r="BD68" i="6"/>
  <c r="CB35" i="6"/>
  <c r="BN68" i="6"/>
  <c r="BF68" i="6"/>
  <c r="AT68" i="6"/>
  <c r="Z68" i="7"/>
  <c r="AF68" i="7"/>
  <c r="AH68" i="7"/>
  <c r="E7" i="7"/>
  <c r="BM68" i="7"/>
  <c r="E25" i="7"/>
  <c r="E35" i="7"/>
  <c r="J68" i="7"/>
  <c r="E60" i="7"/>
  <c r="AO68" i="7"/>
  <c r="AS68" i="7"/>
  <c r="AU68" i="7"/>
  <c r="BD68" i="7"/>
  <c r="BH68" i="7"/>
  <c r="E28" i="7"/>
  <c r="E63" i="7"/>
  <c r="AL68" i="7"/>
  <c r="S68" i="7"/>
  <c r="G68" i="7"/>
  <c r="N68" i="7"/>
  <c r="AD68" i="7"/>
  <c r="BE68" i="7"/>
  <c r="BK68" i="7"/>
  <c r="H68" i="7"/>
  <c r="L68" i="7"/>
  <c r="O68" i="7"/>
  <c r="X68" i="7"/>
  <c r="AB68" i="7"/>
  <c r="AG68" i="7"/>
  <c r="AM68" i="7"/>
  <c r="AQ68" i="7"/>
  <c r="BF68" i="7"/>
  <c r="BL68" i="7"/>
  <c r="E19" i="7"/>
  <c r="E31" i="7"/>
  <c r="BO68" i="7"/>
  <c r="K68" i="7"/>
  <c r="Q68" i="7"/>
  <c r="W68" i="7"/>
  <c r="AA68" i="7"/>
  <c r="AP68" i="7"/>
  <c r="AV68" i="7"/>
  <c r="BB68" i="7"/>
  <c r="BI68" i="7"/>
  <c r="F68" i="7"/>
  <c r="I68" i="7"/>
  <c r="M68" i="7"/>
  <c r="P68" i="7"/>
  <c r="V68" i="7"/>
  <c r="Y68" i="7"/>
  <c r="AC68" i="7"/>
  <c r="AE68" i="7"/>
  <c r="AN68" i="7"/>
  <c r="AR68" i="7"/>
  <c r="AW68" i="7"/>
  <c r="BC68" i="7"/>
  <c r="BG68" i="7"/>
  <c r="BJ68" i="7"/>
  <c r="E42" i="7"/>
  <c r="AT68" i="7"/>
  <c r="AY68" i="7"/>
  <c r="AB32" i="6"/>
  <c r="F31" i="6"/>
  <c r="BA12" i="6"/>
  <c r="BA11" i="6" s="1"/>
  <c r="AD11" i="6"/>
  <c r="BA36" i="6"/>
  <c r="BA35" i="6" s="1"/>
  <c r="AD35" i="6"/>
  <c r="BA48" i="6"/>
  <c r="BA47" i="6" s="1"/>
  <c r="AD47" i="6"/>
  <c r="CY50" i="6"/>
  <c r="CY49" i="6" s="1"/>
  <c r="CB49" i="6"/>
  <c r="CY57" i="6"/>
  <c r="DA57" i="6" s="1"/>
  <c r="CB55" i="6"/>
  <c r="BZ36" i="6"/>
  <c r="BZ35" i="6" s="1"/>
  <c r="BC35" i="6"/>
  <c r="BZ56" i="6"/>
  <c r="BZ55" i="6" s="1"/>
  <c r="BC55" i="6"/>
  <c r="CQ68" i="6"/>
  <c r="BW68" i="6"/>
  <c r="BK68" i="6"/>
  <c r="BC7" i="6"/>
  <c r="AB8" i="6"/>
  <c r="AB7" i="6" s="1"/>
  <c r="F7" i="6"/>
  <c r="AB29" i="6"/>
  <c r="AB28" i="6" s="1"/>
  <c r="F28" i="6"/>
  <c r="AB44" i="6"/>
  <c r="F42" i="6"/>
  <c r="F51" i="6"/>
  <c r="AD51" i="6"/>
  <c r="AZ31" i="6"/>
  <c r="AZ63" i="6"/>
  <c r="BY11" i="6"/>
  <c r="CY52" i="6"/>
  <c r="CY51" i="6" s="1"/>
  <c r="CW51" i="6"/>
  <c r="CY8" i="6"/>
  <c r="CY7" i="6" s="1"/>
  <c r="CB7" i="6"/>
  <c r="BZ29" i="6"/>
  <c r="BZ28" i="6" s="1"/>
  <c r="BC28" i="6"/>
  <c r="BZ43" i="6"/>
  <c r="BZ42" i="6" s="1"/>
  <c r="BC42" i="6"/>
  <c r="BZ50" i="6"/>
  <c r="BZ49" i="6" s="1"/>
  <c r="BC49" i="6"/>
  <c r="BC63" i="6"/>
  <c r="AQ68" i="6"/>
  <c r="AE68" i="6"/>
  <c r="AB36" i="6"/>
  <c r="F35" i="6"/>
  <c r="AB64" i="6"/>
  <c r="F63" i="6"/>
  <c r="Z63" i="6"/>
  <c r="AA51" i="6"/>
  <c r="AA63" i="6"/>
  <c r="AD19" i="6"/>
  <c r="BA64" i="6"/>
  <c r="AD63" i="6"/>
  <c r="AZ42" i="6"/>
  <c r="BY7" i="6"/>
  <c r="BY35" i="6"/>
  <c r="BY51" i="6"/>
  <c r="CY46" i="6"/>
  <c r="CY45" i="6" s="1"/>
  <c r="CB45" i="6"/>
  <c r="CX35" i="6"/>
  <c r="CX63" i="6"/>
  <c r="BZ7" i="6"/>
  <c r="CB28" i="6"/>
  <c r="AD42" i="6"/>
  <c r="CB63" i="6"/>
  <c r="F11" i="6"/>
  <c r="DA16" i="6"/>
  <c r="DA33" i="6"/>
  <c r="DA38" i="6"/>
  <c r="AB56" i="6"/>
  <c r="F55" i="6"/>
  <c r="F60" i="6"/>
  <c r="DA66" i="6"/>
  <c r="Z60" i="6"/>
  <c r="AA55" i="6"/>
  <c r="AA60" i="6"/>
  <c r="BA8" i="6"/>
  <c r="BA7" i="6" s="1"/>
  <c r="AD7" i="6"/>
  <c r="BA42" i="6"/>
  <c r="BA50" i="6"/>
  <c r="BA49" i="6" s="1"/>
  <c r="AD49" i="6"/>
  <c r="BA56" i="6"/>
  <c r="AD55" i="6"/>
  <c r="BA61" i="6"/>
  <c r="AD60" i="6"/>
  <c r="AY60" i="6"/>
  <c r="AY68" i="6" s="1"/>
  <c r="BY19" i="6"/>
  <c r="CW31" i="6"/>
  <c r="CW68" i="6" s="1"/>
  <c r="CX19" i="6"/>
  <c r="CX25" i="6"/>
  <c r="CX31" i="6"/>
  <c r="AH68" i="6"/>
  <c r="BZ67" i="6"/>
  <c r="CV68" i="6"/>
  <c r="CN68" i="6"/>
  <c r="CJ68" i="6"/>
  <c r="CF68" i="6"/>
  <c r="BX68" i="6"/>
  <c r="BT68" i="6"/>
  <c r="BH68" i="6"/>
  <c r="CD68" i="6"/>
  <c r="BV68" i="6"/>
  <c r="CU68" i="6"/>
  <c r="BO68" i="6"/>
  <c r="BG68" i="6"/>
  <c r="AU68" i="6"/>
  <c r="CR68" i="6"/>
  <c r="BP68" i="6"/>
  <c r="BL68" i="6"/>
  <c r="AV68" i="6"/>
  <c r="AR68" i="6"/>
  <c r="AN68" i="6"/>
  <c r="AF68" i="6"/>
  <c r="CS68" i="6"/>
  <c r="CK68" i="6"/>
  <c r="CG68" i="6"/>
  <c r="CC68" i="6"/>
  <c r="CO68" i="6"/>
  <c r="BI68" i="6"/>
  <c r="BE68" i="6"/>
  <c r="AW68" i="6"/>
  <c r="AS68" i="6"/>
  <c r="AK68" i="6"/>
  <c r="AG68" i="6"/>
  <c r="BU68" i="6"/>
  <c r="BM68" i="6"/>
  <c r="AO68" i="6"/>
  <c r="DA9" i="6"/>
  <c r="DA14" i="6"/>
  <c r="DA18" i="6"/>
  <c r="DA30" i="6"/>
  <c r="DA40" i="6"/>
  <c r="DA53" i="6"/>
  <c r="BA52" i="6"/>
  <c r="BA67" i="6"/>
  <c r="DA13" i="6"/>
  <c r="DA17" i="6"/>
  <c r="DA39" i="6"/>
  <c r="DA44" i="6"/>
  <c r="BA22" i="6"/>
  <c r="DA10" i="6"/>
  <c r="DA15" i="6"/>
  <c r="DA41" i="6"/>
  <c r="DA59" i="6"/>
  <c r="BA20" i="6"/>
  <c r="DA6" i="6"/>
  <c r="DA5" i="6" s="1"/>
  <c r="BA27" i="6"/>
  <c r="BA46" i="6"/>
  <c r="BA45" i="6" s="1"/>
  <c r="BA58" i="6"/>
  <c r="BA21" i="6"/>
  <c r="BA26" i="6"/>
  <c r="BA32" i="6"/>
  <c r="BA29" i="6"/>
  <c r="BA28" i="6" s="1"/>
  <c r="BA54" i="6"/>
  <c r="BZ61" i="6"/>
  <c r="BZ60" i="6" s="1"/>
  <c r="BZ12" i="6"/>
  <c r="BZ11" i="6" s="1"/>
  <c r="BZ64" i="6"/>
  <c r="BZ52" i="6"/>
  <c r="BZ27" i="6"/>
  <c r="BZ22" i="6"/>
  <c r="BZ20" i="6"/>
  <c r="BZ32" i="6"/>
  <c r="BZ31" i="6" s="1"/>
  <c r="BZ21" i="6"/>
  <c r="BZ54" i="6"/>
  <c r="BZ26" i="6"/>
  <c r="BZ25" i="6" s="1"/>
  <c r="CY12" i="6"/>
  <c r="CY11" i="6" s="1"/>
  <c r="AB52" i="6"/>
  <c r="CY62" i="6"/>
  <c r="CY60" i="6" s="1"/>
  <c r="CY27" i="6"/>
  <c r="CY48" i="6"/>
  <c r="CY47" i="6" s="1"/>
  <c r="CY20" i="6"/>
  <c r="CY67" i="6"/>
  <c r="CY63" i="6" s="1"/>
  <c r="CY21" i="6"/>
  <c r="CY37" i="6"/>
  <c r="CY35" i="6" s="1"/>
  <c r="CY43" i="6"/>
  <c r="CY42" i="6" s="1"/>
  <c r="CY26" i="6"/>
  <c r="CY22" i="6"/>
  <c r="CY32" i="6"/>
  <c r="CY31" i="6" s="1"/>
  <c r="CZ32" i="6"/>
  <c r="CZ29" i="6"/>
  <c r="CZ58" i="6"/>
  <c r="AB12" i="6"/>
  <c r="AB11" i="6" s="1"/>
  <c r="CZ22" i="6"/>
  <c r="CZ21" i="6"/>
  <c r="CZ20" i="6"/>
  <c r="AB46" i="6"/>
  <c r="AB45" i="6" s="1"/>
  <c r="AB22" i="6"/>
  <c r="AB67" i="6"/>
  <c r="AB21" i="6"/>
  <c r="AB27" i="6"/>
  <c r="AB43" i="6"/>
  <c r="AB61" i="6"/>
  <c r="AB34" i="6"/>
  <c r="DA34" i="6" s="1"/>
  <c r="AB62" i="6"/>
  <c r="AB58" i="6"/>
  <c r="AB20" i="6"/>
  <c r="AB37" i="6"/>
  <c r="AB54" i="6"/>
  <c r="AB65" i="6"/>
  <c r="DA65" i="6" s="1"/>
  <c r="AB24" i="6"/>
  <c r="AB26" i="6"/>
  <c r="AB48" i="6"/>
  <c r="AB47" i="6" s="1"/>
  <c r="AB50" i="6"/>
  <c r="R68" i="6"/>
  <c r="J68" i="6"/>
  <c r="V68" i="6"/>
  <c r="N68" i="6"/>
  <c r="K68" i="6"/>
  <c r="P68" i="6"/>
  <c r="O68" i="6"/>
  <c r="S68" i="6"/>
  <c r="T68" i="6"/>
  <c r="L68" i="6"/>
  <c r="H68" i="6"/>
  <c r="W68" i="6"/>
  <c r="G68" i="6"/>
  <c r="Y68" i="6"/>
  <c r="U68" i="6"/>
  <c r="Q68" i="6"/>
  <c r="M68" i="6"/>
  <c r="I68" i="6"/>
  <c r="CZ64" i="6"/>
  <c r="CZ63" i="6" s="1"/>
  <c r="CZ65" i="6"/>
  <c r="CZ66" i="6"/>
  <c r="CZ67" i="6"/>
  <c r="BB68" i="6"/>
  <c r="CZ62" i="6"/>
  <c r="E68" i="6"/>
  <c r="AC68" i="6"/>
  <c r="CZ48" i="6"/>
  <c r="CZ47" i="6" s="1"/>
  <c r="CZ56" i="6"/>
  <c r="CZ57" i="6"/>
  <c r="CZ59" i="6"/>
  <c r="CA68" i="6"/>
  <c r="CZ61" i="6"/>
  <c r="CZ33" i="6"/>
  <c r="CZ34" i="6"/>
  <c r="CZ36" i="6"/>
  <c r="CZ37" i="6"/>
  <c r="CZ38" i="6"/>
  <c r="CZ39" i="6"/>
  <c r="CZ40" i="6"/>
  <c r="CZ41" i="6"/>
  <c r="CZ43" i="6"/>
  <c r="CZ44" i="6"/>
  <c r="CZ46" i="6"/>
  <c r="CZ45" i="6" s="1"/>
  <c r="CZ30" i="6"/>
  <c r="CZ52" i="6"/>
  <c r="CZ53" i="6"/>
  <c r="CZ6" i="6"/>
  <c r="CZ5" i="6" s="1"/>
  <c r="CZ8" i="6"/>
  <c r="CZ9" i="6"/>
  <c r="CZ10" i="6"/>
  <c r="CZ12" i="6"/>
  <c r="CZ13" i="6"/>
  <c r="CZ14" i="6"/>
  <c r="CZ15" i="6"/>
  <c r="CZ16" i="6"/>
  <c r="CZ17" i="6"/>
  <c r="CZ18" i="6"/>
  <c r="CZ24" i="6"/>
  <c r="CZ23" i="6" s="1"/>
  <c r="CZ27" i="6"/>
  <c r="CZ50" i="6"/>
  <c r="CZ49" i="6" s="1"/>
  <c r="CZ19" i="6" l="1"/>
  <c r="BZ51" i="6"/>
  <c r="BQ7" i="7"/>
  <c r="BQ28" i="7"/>
  <c r="BQ25" i="7"/>
  <c r="BQ31" i="7"/>
  <c r="BQ63" i="7"/>
  <c r="BQ42" i="7"/>
  <c r="BQ55" i="7"/>
  <c r="BQ19" i="7"/>
  <c r="BQ51" i="7"/>
  <c r="BQ11" i="7"/>
  <c r="BQ35" i="7"/>
  <c r="CB68" i="6"/>
  <c r="AD68" i="6"/>
  <c r="BA60" i="6"/>
  <c r="BA63" i="6"/>
  <c r="AB35" i="6"/>
  <c r="BC68" i="6"/>
  <c r="BZ19" i="6"/>
  <c r="CZ60" i="6"/>
  <c r="BA25" i="6"/>
  <c r="DA8" i="6"/>
  <c r="DA7" i="6" s="1"/>
  <c r="AX68" i="7"/>
  <c r="BN68" i="7"/>
  <c r="E68" i="7"/>
  <c r="AK68" i="7"/>
  <c r="AI68" i="7"/>
  <c r="U68" i="7"/>
  <c r="BA68" i="7"/>
  <c r="R68" i="7"/>
  <c r="AB25" i="6"/>
  <c r="DA36" i="6"/>
  <c r="CZ42" i="6"/>
  <c r="DA24" i="6"/>
  <c r="DA23" i="6" s="1"/>
  <c r="AB23" i="6"/>
  <c r="AB19" i="6"/>
  <c r="AB60" i="6"/>
  <c r="CZ28" i="6"/>
  <c r="CY25" i="6"/>
  <c r="DA32" i="6"/>
  <c r="DA31" i="6" s="1"/>
  <c r="BA31" i="6"/>
  <c r="DA29" i="6"/>
  <c r="DA28" i="6" s="1"/>
  <c r="BA51" i="6"/>
  <c r="CY55" i="6"/>
  <c r="BA55" i="6"/>
  <c r="DA56" i="6"/>
  <c r="AB55" i="6"/>
  <c r="AB63" i="6"/>
  <c r="AB31" i="6"/>
  <c r="CZ11" i="6"/>
  <c r="CZ35" i="6"/>
  <c r="DA37" i="6"/>
  <c r="DA21" i="6"/>
  <c r="DA64" i="6"/>
  <c r="BZ63" i="6"/>
  <c r="BZ68" i="6" s="1"/>
  <c r="BA19" i="6"/>
  <c r="BA69" i="6" s="1"/>
  <c r="CZ7" i="6"/>
  <c r="CZ55" i="6"/>
  <c r="DA50" i="6"/>
  <c r="DA49" i="6" s="1"/>
  <c r="AB49" i="6"/>
  <c r="AB42" i="6"/>
  <c r="CZ31" i="6"/>
  <c r="CY19" i="6"/>
  <c r="AB51" i="6"/>
  <c r="BZ69" i="6"/>
  <c r="DA22" i="6"/>
  <c r="DA52" i="6"/>
  <c r="CX68" i="6"/>
  <c r="DA20" i="6"/>
  <c r="BY68" i="6"/>
  <c r="DA43" i="6"/>
  <c r="DA42" i="6" s="1"/>
  <c r="DA46" i="6"/>
  <c r="DA45" i="6" s="1"/>
  <c r="DA62" i="6"/>
  <c r="DA61" i="6"/>
  <c r="DA48" i="6"/>
  <c r="DA47" i="6" s="1"/>
  <c r="DA26" i="6"/>
  <c r="DA54" i="6"/>
  <c r="DA58" i="6"/>
  <c r="DA27" i="6"/>
  <c r="DA67" i="6"/>
  <c r="DA12" i="6"/>
  <c r="DA11" i="6" s="1"/>
  <c r="CZ54" i="6"/>
  <c r="CZ51" i="6" s="1"/>
  <c r="AZ68" i="6"/>
  <c r="CZ26" i="6"/>
  <c r="CZ25" i="6" s="1"/>
  <c r="X68" i="6"/>
  <c r="Z68" i="6"/>
  <c r="AA68" i="6"/>
  <c r="F68" i="6"/>
  <c r="DA55" i="6" l="1"/>
  <c r="DA25" i="6"/>
  <c r="CY68" i="6"/>
  <c r="T68" i="7"/>
  <c r="BP68" i="7"/>
  <c r="AZ68" i="7"/>
  <c r="DA51" i="6"/>
  <c r="DA35" i="6"/>
  <c r="DA60" i="6"/>
  <c r="BA68" i="6"/>
  <c r="DA19" i="6"/>
  <c r="DA63" i="6"/>
  <c r="AB68" i="6"/>
  <c r="CZ68" i="6"/>
  <c r="DA68" i="6" l="1"/>
  <c r="BQ62" i="7" l="1"/>
  <c r="BQ60" i="7" s="1"/>
  <c r="BQ68" i="7" s="1"/>
  <c r="AJ60" i="7"/>
  <c r="AJ68" i="7" s="1"/>
</calcChain>
</file>

<file path=xl/sharedStrings.xml><?xml version="1.0" encoding="utf-8"?>
<sst xmlns="http://schemas.openxmlformats.org/spreadsheetml/2006/main" count="373" uniqueCount="149">
  <si>
    <t>PROGRAMAS</t>
  </si>
  <si>
    <t xml:space="preserve">No. </t>
  </si>
  <si>
    <t xml:space="preserve"> </t>
  </si>
  <si>
    <t>2102</t>
  </si>
  <si>
    <t>Generación de la información geográfica del territorio nacional</t>
  </si>
  <si>
    <t xml:space="preserve"> Promoción al acceso a la justicia</t>
  </si>
  <si>
    <t>Promoción de los métodos de resolución de conflictos</t>
  </si>
  <si>
    <t>Sistema penitenciario y carcelario en el marco de los derechos humanos</t>
  </si>
  <si>
    <t>Inclusión productiva de pequeños productores rurales</t>
  </si>
  <si>
    <t xml:space="preserve"> Servicios financieros y gestión del riesgo para las actividades agropecuarias y rurales</t>
  </si>
  <si>
    <t>Ordenamiento social y uso productivo del territorio rural</t>
  </si>
  <si>
    <t xml:space="preserve"> Aprovechamiento de mercados externos</t>
  </si>
  <si>
    <t>Sanidad agropecuaria e inocuidad agroalimentaria</t>
  </si>
  <si>
    <t>Ciencia, tecnología e innovación agropecuaria</t>
  </si>
  <si>
    <t>Infraestructura productiva y comercialización</t>
  </si>
  <si>
    <t>Inspección, vigilancia y control</t>
  </si>
  <si>
    <t>Salud Pública</t>
  </si>
  <si>
    <t>Aseguramiento y prestación integral de servicios de salud</t>
  </si>
  <si>
    <t>Consolidación productiva del sector de energía eléctrica</t>
  </si>
  <si>
    <t>Calidad, cobertura y fortalecimiento de la educación inicial, prescolar, básica y media</t>
  </si>
  <si>
    <t>Calidad y fomento de la educación superior</t>
  </si>
  <si>
    <t>Facilitar el acceso y uso de las Tecnologías de la Información y las Comunicaciones en todo el territorio nacional</t>
  </si>
  <si>
    <t>Fomento del desarrollo de aplicaciones, software y contenidos para impulsar la apropiación de las Tecnologías de la Información y las Comunicaciones (TIC)</t>
  </si>
  <si>
    <t>Infraestructura red vial regional</t>
  </si>
  <si>
    <t>Prestación de servicios de transporte público de pasajeros</t>
  </si>
  <si>
    <t>Seguridad de transporte</t>
  </si>
  <si>
    <t>Fortalecimiento del desempeño ambiental de los sectores productivos</t>
  </si>
  <si>
    <t>Conservación de la biodiversidad y sus servicios ecosistémicos</t>
  </si>
  <si>
    <t>Gestión de la información y el conocimiento ambiental</t>
  </si>
  <si>
    <t>Ordenamiento ambiental territorial</t>
  </si>
  <si>
    <t>Gestión del cambio climático para un desarrollo bajo en carbono y resiliente al clima</t>
  </si>
  <si>
    <t xml:space="preserve">Educación ambiental </t>
  </si>
  <si>
    <t>Promoción y acceso efectivo a procesos culturales y artísticos</t>
  </si>
  <si>
    <t>Gestión, protección y salvaguardia del patrimonio cultural colombiano</t>
  </si>
  <si>
    <t xml:space="preserve">Productividad y competitividad de las empresas colombianas </t>
  </si>
  <si>
    <t>Generación y formalizaciòn del empleo</t>
  </si>
  <si>
    <t>SECTORES / PROGRAMAS</t>
  </si>
  <si>
    <t>Fomento a vocaciones y formación, generación, uso y apropiación social del conocimiento de la ciencia, tecnología e innovación</t>
  </si>
  <si>
    <t>Acceso de la población a los servicios de agua potable y saneamiento básico</t>
  </si>
  <si>
    <t>Acceso a soluciones de vivienda</t>
  </si>
  <si>
    <t>Ordenamiento territorial y desarrollo urbano</t>
  </si>
  <si>
    <t>Atención, asistencia  y reparación integral a las víctimas</t>
  </si>
  <si>
    <t>Desarrollo integral de la primera infancia a la juventud, y fortalecimiento de las capacidades de las familias de niñas, niños y adolescentes</t>
  </si>
  <si>
    <t>Inclusión social y productiva para la población en situación de vulnerabilidad</t>
  </si>
  <si>
    <t>Atención integral de población en situación permanente de desprotección social y/o familiar</t>
  </si>
  <si>
    <t>Fomento a la recreación, la actividad física y el deporte</t>
  </si>
  <si>
    <t>Formación y preparación de deportistas</t>
  </si>
  <si>
    <t>Fortalecimiento de la convivencia y la seguridad ciudadana</t>
  </si>
  <si>
    <t>Fortalecimiento del buen gobierno para el respeto y garantía de los derechos humanos</t>
  </si>
  <si>
    <t>Gestión del riesgo de desastres y emergencias</t>
  </si>
  <si>
    <t>Fortalecimiento a la gestión y dirección de la administración pública territorial</t>
  </si>
  <si>
    <t>L E ASOCIADA</t>
  </si>
  <si>
    <t>L.E. 4</t>
  </si>
  <si>
    <t>L.E. 2</t>
  </si>
  <si>
    <t>L.E. 1</t>
  </si>
  <si>
    <t>L.E. 3</t>
  </si>
  <si>
    <t>L.E. 3
L.E. 4</t>
  </si>
  <si>
    <t>L.E. 2
L.E. 3</t>
  </si>
  <si>
    <t>Recursos propios - 2024</t>
  </si>
  <si>
    <t>SGP Educación - 2024</t>
  </si>
  <si>
    <t>SGP Salud - 2024</t>
  </si>
  <si>
    <t>SGP Deporte - 2024</t>
  </si>
  <si>
    <t>SGP Cultura - 2024</t>
  </si>
  <si>
    <t>SGP Libre inversión - 2024</t>
  </si>
  <si>
    <t>SGP Libre destinación - 2024</t>
  </si>
  <si>
    <t>SGP Alimentación escolar - 2024</t>
  </si>
  <si>
    <t>SGP Municipios río Magdalena - 2024</t>
  </si>
  <si>
    <t>SGP APSB - 2024</t>
  </si>
  <si>
    <t>Crédito - 2024</t>
  </si>
  <si>
    <t>Transferencias de capital - Cofinanciación departamento - 2024</t>
  </si>
  <si>
    <t>Transferencias de capital - Cofinanciación nación - 2024</t>
  </si>
  <si>
    <t>SGR - 2024</t>
  </si>
  <si>
    <t>Otros - 2024</t>
  </si>
  <si>
    <t>Recursos propios - 2025</t>
  </si>
  <si>
    <t>SGP Educación - 2025</t>
  </si>
  <si>
    <t>SGP Salud - 2025</t>
  </si>
  <si>
    <t>SGP Deporte - 2025</t>
  </si>
  <si>
    <t>SGP Cultura - 2025</t>
  </si>
  <si>
    <t>SGP Libre inversión - 2025</t>
  </si>
  <si>
    <t>SGP Libre destinación - 2025</t>
  </si>
  <si>
    <t>SGP Alimentación escolar - 2025</t>
  </si>
  <si>
    <t>SGP Municipios río Magdalena - 2025</t>
  </si>
  <si>
    <t>SGP APSB - 2025</t>
  </si>
  <si>
    <t>Crédito - 2025</t>
  </si>
  <si>
    <t>Transferencias de capital - Cofinanciación departamento - 2025</t>
  </si>
  <si>
    <t>Transferencias de capital - Cofinanciación nación - 2025</t>
  </si>
  <si>
    <t>SGR - 2025</t>
  </si>
  <si>
    <t>Otros - 2025</t>
  </si>
  <si>
    <t>Recursos propios - 2026</t>
  </si>
  <si>
    <t>SGP Educación - 2026</t>
  </si>
  <si>
    <t>SGP Salud - 2026</t>
  </si>
  <si>
    <t>SGP Deporte - 2026</t>
  </si>
  <si>
    <t>SGP Cultura - 2026</t>
  </si>
  <si>
    <t>SGP Libre inversión - 2026</t>
  </si>
  <si>
    <t>SGP Libre destinación - 2026</t>
  </si>
  <si>
    <t>SGP Alimentación escolar - 2026</t>
  </si>
  <si>
    <t>SGP Municipios río Magdalena - 2026</t>
  </si>
  <si>
    <t>SGP APSB - 2026</t>
  </si>
  <si>
    <t>Crédito - 2026</t>
  </si>
  <si>
    <t>Transferencias de capital - Cofinanciación departamento - 2026</t>
  </si>
  <si>
    <t>Transferencias de capital - Cofinanciación nación - 2026</t>
  </si>
  <si>
    <t>SGR - 2026</t>
  </si>
  <si>
    <t>Otros - 2026</t>
  </si>
  <si>
    <t>Recursos propios - 2027</t>
  </si>
  <si>
    <t>SGP Educación - 2027</t>
  </si>
  <si>
    <t>SGP Salud - 2027</t>
  </si>
  <si>
    <t>SGP Deporte - 2027</t>
  </si>
  <si>
    <t>SGP Cultura - 2027</t>
  </si>
  <si>
    <t>SGP Libre inversión - 2027</t>
  </si>
  <si>
    <t>SGP Libre destinación - 2027</t>
  </si>
  <si>
    <t>SGP Alimentación escolar - 2027</t>
  </si>
  <si>
    <t>SGP Municipios río Magdalena - 2027</t>
  </si>
  <si>
    <t>SGP APSB - 2027</t>
  </si>
  <si>
    <t>Crédito - 2027</t>
  </si>
  <si>
    <t>Transferencias de capital - Cofinanciación departamento - 2027</t>
  </si>
  <si>
    <t>Transferencias de capital - Cofinanciación nación - 2027</t>
  </si>
  <si>
    <t>SGR - 2027</t>
  </si>
  <si>
    <t>Otros - 2027</t>
  </si>
  <si>
    <t>Total 2024</t>
  </si>
  <si>
    <t>Total 2026</t>
  </si>
  <si>
    <t>Total 2025</t>
  </si>
  <si>
    <t>2024 - 2027</t>
  </si>
  <si>
    <t>Total 2027</t>
  </si>
  <si>
    <t>JUSTICIA Y DEL DERECHO</t>
  </si>
  <si>
    <t>INFORMACIÓN ESTADÍSTICA</t>
  </si>
  <si>
    <t>AGRICULTURA Y DESARROLLO RURAL</t>
  </si>
  <si>
    <t>SALUD Y PROTECCIÓN SOCIAL</t>
  </si>
  <si>
    <t>MINAS Y ENERGÍA</t>
  </si>
  <si>
    <t>EDUCACIÓN</t>
  </si>
  <si>
    <t>TECNOLOGÍAS DE LA INFORMACIÓN Y LAS COMUNICACIONES</t>
  </si>
  <si>
    <t>AMBIENTE Y DESARROLLO SOSTENIBLE</t>
  </si>
  <si>
    <t>CULTURA</t>
  </si>
  <si>
    <t>45</t>
  </si>
  <si>
    <t>GOBIERNO TERRITORIAL</t>
  </si>
  <si>
    <t>43</t>
  </si>
  <si>
    <t>DEPORTE Y RECREACIÓN</t>
  </si>
  <si>
    <t>INCLUSIÓN SOCIAL Y RECONCILIACIÓN</t>
  </si>
  <si>
    <t>40</t>
  </si>
  <si>
    <t>VIVIENDA, CIUDAD Y TERRITORIO</t>
  </si>
  <si>
    <t>39</t>
  </si>
  <si>
    <t>CIENCIA TECNOLOGIA E INNOVACIÓN</t>
  </si>
  <si>
    <t>TRABAJO</t>
  </si>
  <si>
    <t xml:space="preserve"> COMERCIO, INDUSTRIA Y TURISMO</t>
  </si>
  <si>
    <t>MATRIZ</t>
  </si>
  <si>
    <t>TRANSPORTE</t>
  </si>
  <si>
    <t>TOTAL INVERSIÓN</t>
  </si>
  <si>
    <t>2025 - 2027</t>
  </si>
  <si>
    <t>LINEA ESTRTATÉGICA</t>
  </si>
  <si>
    <t>PLAN PLURIANUAL DE INVERSIONES PLAN DE DESARROLLO 2024-2027 "POR Y PARA LA GENTE"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</si>
</sst>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00"/>
    <numFmt numFmtId="165" formatCode="_-* #,##0_-;\-* #,##0_-;_-* &quot;-&quot;??_-;_-@_-"/>
  </numFmts>
  <fonts count="1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8"/>
      <name val="Aptos Narrow"/>
      <family val="2"/>
      <scheme val="minor"/>
    </font>
    <font>
      <b/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6" fillId="0" borderId="0" applyBorder="0"/>
    <xf numFmtId="0" fontId="1" fillId="0" borderId="0"/>
    <xf numFmtId="41" fontId="1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 readingOrder="1"/>
    </xf>
    <xf numFmtId="0" fontId="2" fillId="0" borderId="0" xfId="0" applyFont="1" applyAlignment="1">
      <alignment horizontal="left" vertical="center" readingOrder="1"/>
    </xf>
    <xf numFmtId="0" fontId="3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readingOrder="1"/>
    </xf>
    <xf numFmtId="0" fontId="4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 readingOrder="1"/>
    </xf>
    <xf numFmtId="41" fontId="2" fillId="0" borderId="3" xfId="3" applyFont="1" applyBorder="1" applyAlignment="1">
      <alignment horizontal="center" vertical="center"/>
    </xf>
    <xf numFmtId="41" fontId="2" fillId="0" borderId="1" xfId="3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41" fontId="2" fillId="0" borderId="0" xfId="3" applyFont="1" applyAlignment="1">
      <alignment horizontal="center" vertical="center"/>
    </xf>
    <xf numFmtId="41" fontId="2" fillId="0" borderId="0" xfId="0" applyNumberFormat="1" applyFont="1" applyAlignment="1">
      <alignment horizontal="center" vertical="center"/>
    </xf>
    <xf numFmtId="41" fontId="2" fillId="0" borderId="0" xfId="0" applyNumberFormat="1" applyFont="1"/>
    <xf numFmtId="3" fontId="8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41" fontId="2" fillId="0" borderId="0" xfId="3" applyFont="1" applyAlignment="1">
      <alignment vertical="center"/>
    </xf>
    <xf numFmtId="0" fontId="2" fillId="0" borderId="2" xfId="0" applyFont="1" applyBorder="1" applyAlignment="1">
      <alignment horizontal="justify" vertical="center" readingOrder="1"/>
    </xf>
    <xf numFmtId="0" fontId="5" fillId="0" borderId="4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41" fontId="2" fillId="0" borderId="10" xfId="3" applyFont="1" applyBorder="1" applyAlignment="1">
      <alignment horizontal="center" vertical="center"/>
    </xf>
    <xf numFmtId="41" fontId="2" fillId="0" borderId="9" xfId="3" applyFont="1" applyBorder="1" applyAlignment="1">
      <alignment horizontal="center" vertical="center"/>
    </xf>
    <xf numFmtId="41" fontId="2" fillId="0" borderId="8" xfId="3" applyFont="1" applyBorder="1" applyAlignment="1">
      <alignment horizontal="center" vertical="center"/>
    </xf>
    <xf numFmtId="41" fontId="4" fillId="3" borderId="11" xfId="3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41" fontId="4" fillId="2" borderId="11" xfId="3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41" fontId="2" fillId="0" borderId="16" xfId="3" applyFont="1" applyBorder="1" applyAlignment="1">
      <alignment vertical="center"/>
    </xf>
    <xf numFmtId="41" fontId="4" fillId="2" borderId="17" xfId="3" applyFont="1" applyFill="1" applyBorder="1" applyAlignment="1">
      <alignment horizontal="center" vertical="center"/>
    </xf>
    <xf numFmtId="165" fontId="2" fillId="0" borderId="0" xfId="0" applyNumberFormat="1" applyFont="1"/>
    <xf numFmtId="0" fontId="9" fillId="5" borderId="0" xfId="0" applyFont="1" applyFill="1" applyAlignment="1">
      <alignment horizontal="center" vertical="center"/>
    </xf>
    <xf numFmtId="164" fontId="9" fillId="5" borderId="1" xfId="0" applyNumberFormat="1" applyFont="1" applyFill="1" applyBorder="1" applyAlignment="1">
      <alignment horizontal="center" vertical="center" readingOrder="1"/>
    </xf>
    <xf numFmtId="0" fontId="9" fillId="5" borderId="2" xfId="0" applyFont="1" applyFill="1" applyBorder="1" applyAlignment="1">
      <alignment horizontal="left" vertical="center" readingOrder="1"/>
    </xf>
    <xf numFmtId="41" fontId="9" fillId="5" borderId="8" xfId="0" applyNumberFormat="1" applyFont="1" applyFill="1" applyBorder="1" applyAlignment="1">
      <alignment horizontal="center" vertical="center" wrapText="1"/>
    </xf>
    <xf numFmtId="41" fontId="9" fillId="5" borderId="1" xfId="0" applyNumberFormat="1" applyFont="1" applyFill="1" applyBorder="1" applyAlignment="1">
      <alignment horizontal="center" vertical="center" wrapText="1"/>
    </xf>
    <xf numFmtId="0" fontId="9" fillId="5" borderId="0" xfId="0" applyFont="1" applyFill="1" applyAlignment="1">
      <alignment vertical="center"/>
    </xf>
    <xf numFmtId="0" fontId="2" fillId="5" borderId="0" xfId="0" applyFont="1" applyFill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justify" vertical="center" readingOrder="1"/>
    </xf>
    <xf numFmtId="41" fontId="9" fillId="5" borderId="10" xfId="3" applyFont="1" applyFill="1" applyBorder="1" applyAlignment="1">
      <alignment horizontal="center" vertical="center"/>
    </xf>
    <xf numFmtId="0" fontId="2" fillId="5" borderId="0" xfId="0" applyFont="1" applyFill="1"/>
    <xf numFmtId="41" fontId="7" fillId="5" borderId="8" xfId="3" applyFont="1" applyFill="1" applyBorder="1" applyAlignment="1">
      <alignment horizontal="center" vertical="center"/>
    </xf>
    <xf numFmtId="41" fontId="7" fillId="5" borderId="1" xfId="3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justify" vertical="center" readingOrder="1"/>
    </xf>
    <xf numFmtId="41" fontId="9" fillId="5" borderId="8" xfId="3" applyFont="1" applyFill="1" applyBorder="1" applyAlignment="1">
      <alignment horizontal="center" vertical="center"/>
    </xf>
    <xf numFmtId="41" fontId="9" fillId="5" borderId="1" xfId="3" applyFont="1" applyFill="1" applyBorder="1" applyAlignment="1">
      <alignment horizontal="center" vertical="center"/>
    </xf>
    <xf numFmtId="0" fontId="9" fillId="5" borderId="0" xfId="0" applyFont="1" applyFill="1"/>
    <xf numFmtId="0" fontId="10" fillId="5" borderId="4" xfId="0" applyFont="1" applyFill="1" applyBorder="1" applyAlignment="1">
      <alignment horizontal="justify" vertical="center"/>
    </xf>
    <xf numFmtId="0" fontId="4" fillId="2" borderId="2" xfId="0" applyFont="1" applyFill="1" applyBorder="1" applyAlignment="1">
      <alignment horizontal="left" vertical="center" readingOrder="1"/>
    </xf>
    <xf numFmtId="0" fontId="4" fillId="3" borderId="18" xfId="0" applyFont="1" applyFill="1" applyBorder="1" applyAlignment="1">
      <alignment horizontal="center" vertical="center" wrapText="1"/>
    </xf>
    <xf numFmtId="41" fontId="2" fillId="0" borderId="20" xfId="3" applyFont="1" applyBorder="1" applyAlignment="1">
      <alignment horizontal="center" vertical="center"/>
    </xf>
    <xf numFmtId="41" fontId="2" fillId="0" borderId="19" xfId="3" applyFont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 wrapText="1"/>
    </xf>
    <xf numFmtId="41" fontId="2" fillId="0" borderId="22" xfId="3" applyFont="1" applyBorder="1" applyAlignment="1">
      <alignment horizontal="center" vertical="center"/>
    </xf>
    <xf numFmtId="41" fontId="2" fillId="0" borderId="2" xfId="3" applyFont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41" fontId="2" fillId="0" borderId="0" xfId="3" applyFont="1"/>
    <xf numFmtId="0" fontId="4" fillId="2" borderId="27" xfId="0" applyFont="1" applyFill="1" applyBorder="1" applyAlignment="1">
      <alignment horizontal="center" vertical="center" readingOrder="1"/>
    </xf>
    <xf numFmtId="0" fontId="4" fillId="2" borderId="28" xfId="0" applyFont="1" applyFill="1" applyBorder="1" applyAlignment="1">
      <alignment horizontal="center" vertical="center" readingOrder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left" vertical="center" readingOrder="1"/>
    </xf>
    <xf numFmtId="0" fontId="2" fillId="0" borderId="1" xfId="0" applyFont="1" applyBorder="1" applyAlignment="1">
      <alignment horizontal="justify" vertical="center" readingOrder="1"/>
    </xf>
    <xf numFmtId="41" fontId="2" fillId="0" borderId="1" xfId="3" applyFont="1" applyBorder="1" applyAlignment="1">
      <alignment vertical="center"/>
    </xf>
    <xf numFmtId="0" fontId="7" fillId="5" borderId="1" xfId="0" applyFont="1" applyFill="1" applyBorder="1" applyAlignment="1">
      <alignment horizontal="justify" vertical="center" readingOrder="1"/>
    </xf>
    <xf numFmtId="0" fontId="9" fillId="5" borderId="1" xfId="0" applyFont="1" applyFill="1" applyBorder="1" applyAlignment="1">
      <alignment horizontal="justify" vertical="center" readingOrder="1"/>
    </xf>
    <xf numFmtId="0" fontId="5" fillId="0" borderId="1" xfId="0" applyFont="1" applyBorder="1" applyAlignment="1">
      <alignment horizontal="justify" vertical="center" wrapText="1"/>
    </xf>
    <xf numFmtId="0" fontId="10" fillId="5" borderId="1" xfId="0" applyFont="1" applyFill="1" applyBorder="1" applyAlignment="1">
      <alignment horizontal="justify" vertical="center"/>
    </xf>
    <xf numFmtId="0" fontId="5" fillId="0" borderId="1" xfId="0" applyFont="1" applyBorder="1" applyAlignment="1">
      <alignment horizontal="justify" vertical="center"/>
    </xf>
    <xf numFmtId="0" fontId="4" fillId="2" borderId="1" xfId="0" applyFont="1" applyFill="1" applyBorder="1" applyAlignment="1">
      <alignment horizontal="left" vertical="center" readingOrder="1"/>
    </xf>
    <xf numFmtId="41" fontId="4" fillId="3" borderId="1" xfId="3" applyFont="1" applyFill="1" applyBorder="1" applyAlignment="1">
      <alignment horizontal="center" vertical="center"/>
    </xf>
    <xf numFmtId="41" fontId="4" fillId="2" borderId="1" xfId="3" applyFont="1" applyFill="1" applyBorder="1" applyAlignment="1">
      <alignment horizontal="center" vertical="center"/>
    </xf>
    <xf numFmtId="0" fontId="2" fillId="6" borderId="0" xfId="0" applyFont="1" applyFill="1"/>
    <xf numFmtId="0" fontId="4" fillId="6" borderId="0" xfId="0" applyFont="1" applyFill="1" applyAlignment="1">
      <alignment vertical="center"/>
    </xf>
    <xf numFmtId="0" fontId="9" fillId="6" borderId="0" xfId="0" applyFont="1" applyFill="1" applyAlignment="1">
      <alignment vertical="center"/>
    </xf>
    <xf numFmtId="0" fontId="9" fillId="6" borderId="0" xfId="0" applyFont="1" applyFill="1"/>
    <xf numFmtId="0" fontId="2" fillId="6" borderId="0" xfId="0" applyFont="1" applyFill="1" applyAlignment="1">
      <alignment vertical="center"/>
    </xf>
    <xf numFmtId="0" fontId="12" fillId="0" borderId="0" xfId="0" applyFont="1" applyAlignment="1">
      <alignment horizontal="center" vertical="center"/>
    </xf>
    <xf numFmtId="41" fontId="2" fillId="6" borderId="1" xfId="3" applyFont="1" applyFill="1" applyBorder="1" applyAlignment="1">
      <alignment horizontal="center" vertical="center"/>
    </xf>
  </cellXfs>
  <cellStyles count="4">
    <cellStyle name="Millares [0]" xfId="3" builtinId="6"/>
    <cellStyle name="Normal" xfId="0" builtinId="0"/>
    <cellStyle name="Normal 2" xfId="1" xr:uid="{00000000-0005-0000-0000-000002000000}"/>
    <cellStyle name="Normal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NUL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DA72"/>
  <sheetViews>
    <sheetView showGridLines="0" topLeftCell="B4" zoomScale="80" zoomScaleNormal="80" workbookViewId="0">
      <pane xSplit="2" ySplit="1" topLeftCell="BX66" activePane="bottomRight" state="frozen"/>
      <selection activeCell="B4" sqref="B4"/>
      <selection pane="topRight" activeCell="D4" sqref="D4"/>
      <selection pane="bottomLeft" activeCell="B5" sqref="B5"/>
      <selection pane="bottomRight" activeCell="BY69" sqref="BY69"/>
    </sheetView>
  </sheetViews>
  <sheetFormatPr baseColWidth="10" defaultColWidth="11.375" defaultRowHeight="12.75"/>
  <cols>
    <col min="1" max="1" width="6.75" style="2" customWidth="1"/>
    <col min="2" max="2" width="18.625" style="2" customWidth="1"/>
    <col min="3" max="3" width="15.75" style="2" customWidth="1"/>
    <col min="4" max="4" width="36.625" style="3" customWidth="1"/>
    <col min="5" max="6" width="18.625" style="2" customWidth="1"/>
    <col min="7" max="8" width="19.625" style="2" customWidth="1"/>
    <col min="9" max="10" width="20.25" style="2" customWidth="1"/>
    <col min="11" max="11" width="11.375" style="1" customWidth="1"/>
    <col min="12" max="16" width="11.625" style="1" bestFit="1" customWidth="1"/>
    <col min="17" max="18" width="19.125" style="1" customWidth="1"/>
    <col min="19" max="19" width="16.25" style="1" customWidth="1"/>
    <col min="20" max="20" width="11.625" style="1" bestFit="1" customWidth="1"/>
    <col min="21" max="22" width="16.75" style="1" customWidth="1"/>
    <col min="23" max="24" width="17.875" style="1" customWidth="1"/>
    <col min="25" max="25" width="21" style="1" bestFit="1" customWidth="1"/>
    <col min="26" max="26" width="21" style="1" customWidth="1"/>
    <col min="27" max="28" width="19.75" style="1" customWidth="1"/>
    <col min="29" max="29" width="18.75" style="1" bestFit="1" customWidth="1"/>
    <col min="30" max="30" width="18.75" style="1" customWidth="1"/>
    <col min="31" max="32" width="18" style="1" customWidth="1"/>
    <col min="33" max="33" width="21" style="1" bestFit="1" customWidth="1"/>
    <col min="34" max="34" width="21" style="1" customWidth="1"/>
    <col min="35" max="40" width="11.625" style="1" bestFit="1" customWidth="1"/>
    <col min="41" max="42" width="16.625" style="1" customWidth="1"/>
    <col min="43" max="44" width="18.875" style="1" customWidth="1"/>
    <col min="45" max="45" width="14.25" style="1" customWidth="1"/>
    <col min="46" max="47" width="22" style="1" customWidth="1"/>
    <col min="48" max="49" width="20.25" style="1" customWidth="1"/>
    <col min="50" max="50" width="18.75" style="1" bestFit="1" customWidth="1"/>
    <col min="51" max="51" width="18.75" style="1" customWidth="1"/>
    <col min="52" max="53" width="18" style="1" customWidth="1"/>
    <col min="54" max="54" width="18.75" style="1" bestFit="1" customWidth="1"/>
    <col min="55" max="55" width="18.75" style="1" customWidth="1"/>
    <col min="56" max="57" width="17.875" style="1" customWidth="1"/>
    <col min="58" max="58" width="21" style="1" bestFit="1" customWidth="1"/>
    <col min="59" max="59" width="21" style="1" customWidth="1"/>
    <col min="60" max="65" width="11.625" style="1" bestFit="1" customWidth="1"/>
    <col min="66" max="69" width="16.375" style="1" customWidth="1"/>
    <col min="70" max="70" width="11.625" style="1" bestFit="1" customWidth="1"/>
    <col min="71" max="72" width="18.125" style="1" customWidth="1"/>
    <col min="73" max="74" width="18.375" style="1" customWidth="1"/>
    <col min="75" max="75" width="18.75" style="1" bestFit="1" customWidth="1"/>
    <col min="76" max="76" width="18.75" style="1" customWidth="1"/>
    <col min="77" max="78" width="21.125" style="1" customWidth="1"/>
    <col min="79" max="80" width="18.625" style="1" customWidth="1"/>
    <col min="81" max="82" width="18.875" style="1" customWidth="1"/>
    <col min="83" max="83" width="15" style="1" bestFit="1" customWidth="1"/>
    <col min="84" max="84" width="15" style="1" customWidth="1"/>
    <col min="85" max="88" width="11.375" style="1"/>
    <col min="89" max="89" width="14.75" style="1" customWidth="1"/>
    <col min="90" max="90" width="14.25" style="1" customWidth="1"/>
    <col min="91" max="92" width="18" style="1" customWidth="1"/>
    <col min="93" max="94" width="18.125" style="1" customWidth="1"/>
    <col min="95" max="95" width="15.625" style="1" customWidth="1"/>
    <col min="96" max="97" width="16.875" style="1" customWidth="1"/>
    <col min="98" max="99" width="17.875" style="1" customWidth="1"/>
    <col min="100" max="101" width="16.25" style="1" customWidth="1"/>
    <col min="102" max="103" width="18.375" style="1" customWidth="1"/>
    <col min="104" max="104" width="21.75" style="1" customWidth="1"/>
    <col min="105" max="105" width="24.125" style="1" customWidth="1"/>
    <col min="106" max="16384" width="11.375" style="1"/>
  </cols>
  <sheetData>
    <row r="3" spans="1:105" ht="13.5" thickBot="1">
      <c r="E3" s="2" t="s">
        <v>2</v>
      </c>
    </row>
    <row r="4" spans="1:105" s="12" customFormat="1" ht="87.75" customHeight="1">
      <c r="A4" s="11" t="s">
        <v>1</v>
      </c>
      <c r="B4" s="9" t="s">
        <v>51</v>
      </c>
      <c r="C4" s="8" t="s">
        <v>0</v>
      </c>
      <c r="D4" s="13" t="s">
        <v>36</v>
      </c>
      <c r="E4" s="27" t="s">
        <v>58</v>
      </c>
      <c r="F4" s="65"/>
      <c r="G4" s="28" t="s">
        <v>59</v>
      </c>
      <c r="H4" s="28"/>
      <c r="I4" s="28" t="s">
        <v>60</v>
      </c>
      <c r="J4" s="28"/>
      <c r="K4" s="28" t="s">
        <v>61</v>
      </c>
      <c r="L4" s="28" t="s">
        <v>62</v>
      </c>
      <c r="M4" s="28" t="s">
        <v>63</v>
      </c>
      <c r="N4" s="28" t="s">
        <v>64</v>
      </c>
      <c r="O4" s="28" t="s">
        <v>65</v>
      </c>
      <c r="P4" s="28" t="s">
        <v>66</v>
      </c>
      <c r="Q4" s="28" t="s">
        <v>67</v>
      </c>
      <c r="R4" s="28"/>
      <c r="S4" s="28" t="s">
        <v>68</v>
      </c>
      <c r="T4" s="28" t="s">
        <v>69</v>
      </c>
      <c r="U4" s="28" t="s">
        <v>70</v>
      </c>
      <c r="V4" s="28"/>
      <c r="W4" s="28" t="s">
        <v>71</v>
      </c>
      <c r="X4" s="28"/>
      <c r="Y4" s="28" t="s">
        <v>72</v>
      </c>
      <c r="Z4" s="68"/>
      <c r="AA4" s="29" t="s">
        <v>118</v>
      </c>
      <c r="AB4" s="71"/>
      <c r="AC4" s="34" t="s">
        <v>73</v>
      </c>
      <c r="AD4" s="72"/>
      <c r="AE4" s="35" t="s">
        <v>74</v>
      </c>
      <c r="AF4" s="35"/>
      <c r="AG4" s="35" t="s">
        <v>75</v>
      </c>
      <c r="AH4" s="35"/>
      <c r="AI4" s="35" t="s">
        <v>76</v>
      </c>
      <c r="AJ4" s="35" t="s">
        <v>77</v>
      </c>
      <c r="AK4" s="35" t="s">
        <v>78</v>
      </c>
      <c r="AL4" s="35" t="s">
        <v>79</v>
      </c>
      <c r="AM4" s="35" t="s">
        <v>80</v>
      </c>
      <c r="AN4" s="35" t="s">
        <v>81</v>
      </c>
      <c r="AO4" s="35" t="s">
        <v>82</v>
      </c>
      <c r="AP4" s="35"/>
      <c r="AQ4" s="35" t="s">
        <v>83</v>
      </c>
      <c r="AR4" s="35"/>
      <c r="AS4" s="35" t="s">
        <v>84</v>
      </c>
      <c r="AT4" s="35" t="s">
        <v>85</v>
      </c>
      <c r="AU4" s="35"/>
      <c r="AV4" s="35" t="s">
        <v>86</v>
      </c>
      <c r="AW4" s="35"/>
      <c r="AX4" s="35" t="s">
        <v>87</v>
      </c>
      <c r="AY4" s="73"/>
      <c r="AZ4" s="36" t="s">
        <v>120</v>
      </c>
      <c r="BA4" s="74"/>
      <c r="BB4" s="38" t="s">
        <v>88</v>
      </c>
      <c r="BC4" s="75"/>
      <c r="BD4" s="28" t="s">
        <v>89</v>
      </c>
      <c r="BE4" s="28"/>
      <c r="BF4" s="28" t="s">
        <v>90</v>
      </c>
      <c r="BG4" s="28"/>
      <c r="BH4" s="28" t="s">
        <v>91</v>
      </c>
      <c r="BI4" s="28" t="s">
        <v>92</v>
      </c>
      <c r="BJ4" s="28" t="s">
        <v>93</v>
      </c>
      <c r="BK4" s="28" t="s">
        <v>94</v>
      </c>
      <c r="BL4" s="28" t="s">
        <v>95</v>
      </c>
      <c r="BM4" s="28" t="s">
        <v>96</v>
      </c>
      <c r="BN4" s="28" t="s">
        <v>97</v>
      </c>
      <c r="BO4" s="28"/>
      <c r="BP4" s="28" t="s">
        <v>98</v>
      </c>
      <c r="BQ4" s="28"/>
      <c r="BR4" s="28" t="s">
        <v>99</v>
      </c>
      <c r="BS4" s="28" t="s">
        <v>100</v>
      </c>
      <c r="BT4" s="28"/>
      <c r="BU4" s="28" t="s">
        <v>101</v>
      </c>
      <c r="BV4" s="28"/>
      <c r="BW4" s="28" t="s">
        <v>102</v>
      </c>
      <c r="BX4" s="68"/>
      <c r="BY4" s="29" t="s">
        <v>119</v>
      </c>
      <c r="BZ4" s="71"/>
      <c r="CA4" s="34" t="s">
        <v>103</v>
      </c>
      <c r="CB4" s="72"/>
      <c r="CC4" s="35" t="s">
        <v>104</v>
      </c>
      <c r="CD4" s="39"/>
      <c r="CE4" s="39" t="s">
        <v>105</v>
      </c>
      <c r="CF4" s="39"/>
      <c r="CG4" s="39" t="s">
        <v>106</v>
      </c>
      <c r="CH4" s="39" t="s">
        <v>107</v>
      </c>
      <c r="CI4" s="39" t="s">
        <v>108</v>
      </c>
      <c r="CJ4" s="39" t="s">
        <v>109</v>
      </c>
      <c r="CK4" s="39" t="s">
        <v>110</v>
      </c>
      <c r="CL4" s="39" t="s">
        <v>111</v>
      </c>
      <c r="CM4" s="39" t="s">
        <v>112</v>
      </c>
      <c r="CN4" s="39"/>
      <c r="CO4" s="39" t="s">
        <v>113</v>
      </c>
      <c r="CP4" s="39"/>
      <c r="CQ4" s="39" t="s">
        <v>114</v>
      </c>
      <c r="CR4" s="39" t="s">
        <v>115</v>
      </c>
      <c r="CS4" s="39"/>
      <c r="CT4" s="39" t="s">
        <v>116</v>
      </c>
      <c r="CU4" s="39"/>
      <c r="CV4" s="39" t="s">
        <v>117</v>
      </c>
      <c r="CW4" s="76"/>
      <c r="CX4" s="40" t="s">
        <v>122</v>
      </c>
      <c r="CY4" s="77"/>
      <c r="CZ4" s="41" t="s">
        <v>121</v>
      </c>
      <c r="DA4" s="41" t="s">
        <v>146</v>
      </c>
    </row>
    <row r="5" spans="1:105" s="50" customFormat="1" ht="40.5" customHeight="1">
      <c r="A5" s="45"/>
      <c r="B5" s="45"/>
      <c r="C5" s="46">
        <v>4</v>
      </c>
      <c r="D5" s="47" t="s">
        <v>124</v>
      </c>
      <c r="E5" s="48">
        <f>E6</f>
        <v>0</v>
      </c>
      <c r="F5" s="48">
        <f t="shared" ref="F5:BQ5" si="0">F6</f>
        <v>0</v>
      </c>
      <c r="G5" s="48">
        <f t="shared" si="0"/>
        <v>0</v>
      </c>
      <c r="H5" s="48">
        <f t="shared" si="0"/>
        <v>0</v>
      </c>
      <c r="I5" s="48">
        <f t="shared" si="0"/>
        <v>0</v>
      </c>
      <c r="J5" s="48">
        <f t="shared" si="0"/>
        <v>0</v>
      </c>
      <c r="K5" s="48">
        <f t="shared" si="0"/>
        <v>0</v>
      </c>
      <c r="L5" s="48">
        <f t="shared" si="0"/>
        <v>0</v>
      </c>
      <c r="M5" s="48">
        <f t="shared" si="0"/>
        <v>0</v>
      </c>
      <c r="N5" s="48">
        <f t="shared" si="0"/>
        <v>0</v>
      </c>
      <c r="O5" s="48">
        <f t="shared" si="0"/>
        <v>0</v>
      </c>
      <c r="P5" s="48">
        <f t="shared" si="0"/>
        <v>0</v>
      </c>
      <c r="Q5" s="48">
        <f t="shared" si="0"/>
        <v>0</v>
      </c>
      <c r="R5" s="48">
        <f t="shared" si="0"/>
        <v>0</v>
      </c>
      <c r="S5" s="48">
        <f t="shared" si="0"/>
        <v>0</v>
      </c>
      <c r="T5" s="48">
        <f t="shared" si="0"/>
        <v>0</v>
      </c>
      <c r="U5" s="48">
        <f t="shared" si="0"/>
        <v>0</v>
      </c>
      <c r="V5" s="48">
        <f t="shared" si="0"/>
        <v>0</v>
      </c>
      <c r="W5" s="48">
        <f t="shared" si="0"/>
        <v>4800000000</v>
      </c>
      <c r="X5" s="48">
        <f t="shared" si="0"/>
        <v>4800</v>
      </c>
      <c r="Y5" s="48">
        <f t="shared" si="0"/>
        <v>0</v>
      </c>
      <c r="Z5" s="48">
        <f t="shared" si="0"/>
        <v>0</v>
      </c>
      <c r="AA5" s="48">
        <f t="shared" si="0"/>
        <v>4800000000</v>
      </c>
      <c r="AB5" s="48">
        <f t="shared" si="0"/>
        <v>4800</v>
      </c>
      <c r="AC5" s="48">
        <f t="shared" si="0"/>
        <v>0</v>
      </c>
      <c r="AD5" s="48">
        <f t="shared" si="0"/>
        <v>0</v>
      </c>
      <c r="AE5" s="48">
        <f t="shared" si="0"/>
        <v>0</v>
      </c>
      <c r="AF5" s="48">
        <f t="shared" si="0"/>
        <v>0</v>
      </c>
      <c r="AG5" s="48">
        <f t="shared" si="0"/>
        <v>0</v>
      </c>
      <c r="AH5" s="48">
        <f t="shared" si="0"/>
        <v>0</v>
      </c>
      <c r="AI5" s="48">
        <f t="shared" si="0"/>
        <v>0</v>
      </c>
      <c r="AJ5" s="48">
        <f t="shared" si="0"/>
        <v>0</v>
      </c>
      <c r="AK5" s="48">
        <f t="shared" si="0"/>
        <v>0</v>
      </c>
      <c r="AL5" s="48">
        <f t="shared" si="0"/>
        <v>0</v>
      </c>
      <c r="AM5" s="48">
        <f t="shared" si="0"/>
        <v>0</v>
      </c>
      <c r="AN5" s="48">
        <f t="shared" si="0"/>
        <v>0</v>
      </c>
      <c r="AO5" s="48">
        <f t="shared" si="0"/>
        <v>0</v>
      </c>
      <c r="AP5" s="48">
        <f t="shared" si="0"/>
        <v>0</v>
      </c>
      <c r="AQ5" s="48">
        <f t="shared" si="0"/>
        <v>0</v>
      </c>
      <c r="AR5" s="48">
        <f t="shared" si="0"/>
        <v>0</v>
      </c>
      <c r="AS5" s="48">
        <f t="shared" si="0"/>
        <v>0</v>
      </c>
      <c r="AT5" s="48">
        <f t="shared" si="0"/>
        <v>0</v>
      </c>
      <c r="AU5" s="48">
        <f t="shared" si="0"/>
        <v>0</v>
      </c>
      <c r="AV5" s="48">
        <f t="shared" si="0"/>
        <v>0</v>
      </c>
      <c r="AW5" s="48">
        <f t="shared" si="0"/>
        <v>0</v>
      </c>
      <c r="AX5" s="48">
        <f t="shared" si="0"/>
        <v>0</v>
      </c>
      <c r="AY5" s="48">
        <f t="shared" si="0"/>
        <v>0</v>
      </c>
      <c r="AZ5" s="48">
        <f t="shared" si="0"/>
        <v>0</v>
      </c>
      <c r="BA5" s="48">
        <f t="shared" si="0"/>
        <v>0</v>
      </c>
      <c r="BB5" s="48">
        <f t="shared" si="0"/>
        <v>0</v>
      </c>
      <c r="BC5" s="48">
        <f t="shared" si="0"/>
        <v>0</v>
      </c>
      <c r="BD5" s="48">
        <f t="shared" si="0"/>
        <v>0</v>
      </c>
      <c r="BE5" s="48">
        <f t="shared" si="0"/>
        <v>0</v>
      </c>
      <c r="BF5" s="48">
        <f t="shared" si="0"/>
        <v>0</v>
      </c>
      <c r="BG5" s="48">
        <f t="shared" si="0"/>
        <v>0</v>
      </c>
      <c r="BH5" s="48">
        <f t="shared" si="0"/>
        <v>0</v>
      </c>
      <c r="BI5" s="48">
        <f t="shared" si="0"/>
        <v>0</v>
      </c>
      <c r="BJ5" s="48">
        <f t="shared" si="0"/>
        <v>0</v>
      </c>
      <c r="BK5" s="48">
        <f t="shared" si="0"/>
        <v>0</v>
      </c>
      <c r="BL5" s="48">
        <f t="shared" si="0"/>
        <v>0</v>
      </c>
      <c r="BM5" s="48">
        <f t="shared" si="0"/>
        <v>0</v>
      </c>
      <c r="BN5" s="48">
        <f t="shared" si="0"/>
        <v>0</v>
      </c>
      <c r="BO5" s="48">
        <f t="shared" si="0"/>
        <v>0</v>
      </c>
      <c r="BP5" s="48">
        <f t="shared" si="0"/>
        <v>0</v>
      </c>
      <c r="BQ5" s="48">
        <f t="shared" si="0"/>
        <v>0</v>
      </c>
      <c r="BR5" s="48">
        <f t="shared" ref="BR5:DA5" si="1">BR6</f>
        <v>0</v>
      </c>
      <c r="BS5" s="48">
        <f t="shared" si="1"/>
        <v>0</v>
      </c>
      <c r="BT5" s="48">
        <f t="shared" si="1"/>
        <v>0</v>
      </c>
      <c r="BU5" s="48">
        <f t="shared" si="1"/>
        <v>0</v>
      </c>
      <c r="BV5" s="48">
        <f t="shared" si="1"/>
        <v>0</v>
      </c>
      <c r="BW5" s="48">
        <f t="shared" si="1"/>
        <v>0</v>
      </c>
      <c r="BX5" s="48">
        <f t="shared" si="1"/>
        <v>0</v>
      </c>
      <c r="BY5" s="48">
        <f t="shared" si="1"/>
        <v>0</v>
      </c>
      <c r="BZ5" s="48">
        <f t="shared" si="1"/>
        <v>0</v>
      </c>
      <c r="CA5" s="48">
        <f t="shared" si="1"/>
        <v>0</v>
      </c>
      <c r="CB5" s="48">
        <f t="shared" si="1"/>
        <v>0</v>
      </c>
      <c r="CC5" s="48">
        <f t="shared" si="1"/>
        <v>0</v>
      </c>
      <c r="CD5" s="48">
        <f t="shared" si="1"/>
        <v>0</v>
      </c>
      <c r="CE5" s="48">
        <f t="shared" si="1"/>
        <v>0</v>
      </c>
      <c r="CF5" s="48">
        <f t="shared" si="1"/>
        <v>0</v>
      </c>
      <c r="CG5" s="48">
        <f t="shared" si="1"/>
        <v>0</v>
      </c>
      <c r="CH5" s="48">
        <f t="shared" si="1"/>
        <v>0</v>
      </c>
      <c r="CI5" s="48">
        <f t="shared" si="1"/>
        <v>0</v>
      </c>
      <c r="CJ5" s="48">
        <f t="shared" si="1"/>
        <v>0</v>
      </c>
      <c r="CK5" s="48">
        <f t="shared" si="1"/>
        <v>0</v>
      </c>
      <c r="CL5" s="48">
        <f t="shared" si="1"/>
        <v>0</v>
      </c>
      <c r="CM5" s="48">
        <f t="shared" si="1"/>
        <v>0</v>
      </c>
      <c r="CN5" s="48">
        <f t="shared" si="1"/>
        <v>0</v>
      </c>
      <c r="CO5" s="48">
        <f t="shared" si="1"/>
        <v>0</v>
      </c>
      <c r="CP5" s="48">
        <f t="shared" si="1"/>
        <v>0</v>
      </c>
      <c r="CQ5" s="48">
        <f t="shared" si="1"/>
        <v>0</v>
      </c>
      <c r="CR5" s="48">
        <f t="shared" si="1"/>
        <v>0</v>
      </c>
      <c r="CS5" s="48">
        <f t="shared" si="1"/>
        <v>0</v>
      </c>
      <c r="CT5" s="48">
        <f t="shared" si="1"/>
        <v>0</v>
      </c>
      <c r="CU5" s="48">
        <f t="shared" si="1"/>
        <v>0</v>
      </c>
      <c r="CV5" s="48">
        <f t="shared" si="1"/>
        <v>0</v>
      </c>
      <c r="CW5" s="48">
        <f t="shared" si="1"/>
        <v>0</v>
      </c>
      <c r="CX5" s="48">
        <f t="shared" si="1"/>
        <v>0</v>
      </c>
      <c r="CY5" s="48">
        <f t="shared" si="1"/>
        <v>0</v>
      </c>
      <c r="CZ5" s="48">
        <f t="shared" si="1"/>
        <v>4800000000</v>
      </c>
      <c r="DA5" s="48">
        <f t="shared" si="1"/>
        <v>4800</v>
      </c>
    </row>
    <row r="6" spans="1:105" ht="45" customHeight="1">
      <c r="B6" s="7" t="s">
        <v>52</v>
      </c>
      <c r="C6" s="7">
        <v>406</v>
      </c>
      <c r="D6" s="24" t="s">
        <v>4</v>
      </c>
      <c r="E6" s="30"/>
      <c r="F6" s="66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>
        <v>4800000000</v>
      </c>
      <c r="X6" s="67">
        <f>W6/1000000</f>
        <v>4800</v>
      </c>
      <c r="Y6" s="14"/>
      <c r="Z6" s="69"/>
      <c r="AA6" s="31">
        <f>E6+G6+I6+K6+L6+M6+N6+O6+P6+Q6+S6+T6+U6+W6+Y6</f>
        <v>4800000000</v>
      </c>
      <c r="AB6" s="31">
        <f>F6+H6+J6+L6+M6+N6+O6+P6+R6+T6+V6+X6+Z6</f>
        <v>4800</v>
      </c>
      <c r="AC6" s="30"/>
      <c r="AD6" s="66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69"/>
      <c r="AZ6" s="31">
        <f>AC6+AE6+AG6+AI6+AJ6+AK6+AL6+AM6+AO6+AQ6+AT6+AV6+AX6</f>
        <v>0</v>
      </c>
      <c r="BA6" s="31">
        <f>AD6+AF6+AH6+AP6+AR6+AU6+AW6+AY6</f>
        <v>0</v>
      </c>
      <c r="BB6" s="30"/>
      <c r="BC6" s="66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69"/>
      <c r="BY6" s="31">
        <f>BB6+BD6+BF6+BH6+BI6+BJ6+BK6+BL6+BN6+BP6+BS6+BU6+BW6+BR6+BM6</f>
        <v>0</v>
      </c>
      <c r="BZ6" s="31">
        <f>BX6+BV6+BT6+BQ6+BO6+BG6+BE6+BC6</f>
        <v>0</v>
      </c>
      <c r="CA6" s="30"/>
      <c r="CB6" s="66"/>
      <c r="CC6" s="14"/>
      <c r="CD6" s="14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70"/>
      <c r="CX6" s="31">
        <f>CA6+CC6+CE6+CG6+CH6+CI6+CJ6+CL6+CO6+CR6+CT6+CV6+CQ6+CK6+CM6</f>
        <v>0</v>
      </c>
      <c r="CY6" s="31">
        <f>CB6+CD6+CF6+CS6+CU6+CW6+CN6+CP6</f>
        <v>0</v>
      </c>
      <c r="CZ6" s="42">
        <f>AA6+AZ6+BY6+CX6</f>
        <v>4800000000</v>
      </c>
      <c r="DA6" s="42">
        <f>AB6+BA6+BZ6+CY6</f>
        <v>4800</v>
      </c>
    </row>
    <row r="7" spans="1:105" s="55" customFormat="1" ht="45" customHeight="1">
      <c r="A7" s="51"/>
      <c r="B7" s="52"/>
      <c r="C7" s="52">
        <v>12</v>
      </c>
      <c r="D7" s="53" t="s">
        <v>123</v>
      </c>
      <c r="E7" s="54">
        <f>SUM(E8:E10)</f>
        <v>782000000</v>
      </c>
      <c r="F7" s="54">
        <f t="shared" ref="F7:BQ7" si="2">SUM(F8:F10)</f>
        <v>782</v>
      </c>
      <c r="G7" s="54">
        <f t="shared" si="2"/>
        <v>0</v>
      </c>
      <c r="H7" s="54">
        <f t="shared" si="2"/>
        <v>0</v>
      </c>
      <c r="I7" s="54">
        <f t="shared" si="2"/>
        <v>0</v>
      </c>
      <c r="J7" s="54">
        <f t="shared" si="2"/>
        <v>0</v>
      </c>
      <c r="K7" s="54">
        <f t="shared" si="2"/>
        <v>0</v>
      </c>
      <c r="L7" s="54">
        <f t="shared" si="2"/>
        <v>0</v>
      </c>
      <c r="M7" s="54">
        <f t="shared" si="2"/>
        <v>0</v>
      </c>
      <c r="N7" s="54">
        <f t="shared" si="2"/>
        <v>0</v>
      </c>
      <c r="O7" s="54">
        <f t="shared" si="2"/>
        <v>0</v>
      </c>
      <c r="P7" s="54">
        <f t="shared" si="2"/>
        <v>0</v>
      </c>
      <c r="Q7" s="54">
        <f t="shared" si="2"/>
        <v>0</v>
      </c>
      <c r="R7" s="54">
        <f t="shared" si="2"/>
        <v>0</v>
      </c>
      <c r="S7" s="54">
        <f t="shared" si="2"/>
        <v>0</v>
      </c>
      <c r="T7" s="54">
        <f t="shared" si="2"/>
        <v>0</v>
      </c>
      <c r="U7" s="54">
        <f t="shared" si="2"/>
        <v>0</v>
      </c>
      <c r="V7" s="54">
        <f t="shared" si="2"/>
        <v>0</v>
      </c>
      <c r="W7" s="54">
        <f t="shared" si="2"/>
        <v>0</v>
      </c>
      <c r="X7" s="54">
        <f t="shared" si="2"/>
        <v>0</v>
      </c>
      <c r="Y7" s="54">
        <f t="shared" si="2"/>
        <v>0</v>
      </c>
      <c r="Z7" s="54">
        <f t="shared" si="2"/>
        <v>0</v>
      </c>
      <c r="AA7" s="54">
        <f t="shared" si="2"/>
        <v>782000000</v>
      </c>
      <c r="AB7" s="54">
        <f t="shared" si="2"/>
        <v>782</v>
      </c>
      <c r="AC7" s="54">
        <f t="shared" si="2"/>
        <v>252400000</v>
      </c>
      <c r="AD7" s="54">
        <f t="shared" si="2"/>
        <v>252.39999999999998</v>
      </c>
      <c r="AE7" s="54">
        <f t="shared" si="2"/>
        <v>0</v>
      </c>
      <c r="AF7" s="54">
        <f t="shared" si="2"/>
        <v>0</v>
      </c>
      <c r="AG7" s="54">
        <f t="shared" si="2"/>
        <v>0</v>
      </c>
      <c r="AH7" s="54">
        <f t="shared" si="2"/>
        <v>0</v>
      </c>
      <c r="AI7" s="54">
        <f t="shared" si="2"/>
        <v>0</v>
      </c>
      <c r="AJ7" s="54">
        <f t="shared" si="2"/>
        <v>0</v>
      </c>
      <c r="AK7" s="54">
        <f t="shared" si="2"/>
        <v>0</v>
      </c>
      <c r="AL7" s="54">
        <f t="shared" si="2"/>
        <v>0</v>
      </c>
      <c r="AM7" s="54">
        <f t="shared" si="2"/>
        <v>0</v>
      </c>
      <c r="AN7" s="54">
        <f t="shared" si="2"/>
        <v>0</v>
      </c>
      <c r="AO7" s="54">
        <f t="shared" si="2"/>
        <v>0</v>
      </c>
      <c r="AP7" s="54">
        <f t="shared" si="2"/>
        <v>0</v>
      </c>
      <c r="AQ7" s="54">
        <f t="shared" si="2"/>
        <v>0</v>
      </c>
      <c r="AR7" s="54">
        <f t="shared" si="2"/>
        <v>0</v>
      </c>
      <c r="AS7" s="54">
        <f t="shared" si="2"/>
        <v>0</v>
      </c>
      <c r="AT7" s="54">
        <f t="shared" si="2"/>
        <v>0</v>
      </c>
      <c r="AU7" s="54">
        <f t="shared" si="2"/>
        <v>0</v>
      </c>
      <c r="AV7" s="54">
        <f t="shared" si="2"/>
        <v>0</v>
      </c>
      <c r="AW7" s="54">
        <f t="shared" si="2"/>
        <v>0</v>
      </c>
      <c r="AX7" s="54">
        <f t="shared" si="2"/>
        <v>0</v>
      </c>
      <c r="AY7" s="54">
        <f t="shared" si="2"/>
        <v>0</v>
      </c>
      <c r="AZ7" s="54">
        <f t="shared" si="2"/>
        <v>252400000</v>
      </c>
      <c r="BA7" s="54">
        <f t="shared" si="2"/>
        <v>252.39999999999998</v>
      </c>
      <c r="BB7" s="54">
        <f t="shared" si="2"/>
        <v>252400000</v>
      </c>
      <c r="BC7" s="54">
        <f t="shared" si="2"/>
        <v>252.39999999999998</v>
      </c>
      <c r="BD7" s="54">
        <f t="shared" si="2"/>
        <v>0</v>
      </c>
      <c r="BE7" s="54">
        <f t="shared" si="2"/>
        <v>0</v>
      </c>
      <c r="BF7" s="54">
        <f t="shared" si="2"/>
        <v>0</v>
      </c>
      <c r="BG7" s="54">
        <f t="shared" si="2"/>
        <v>0</v>
      </c>
      <c r="BH7" s="54">
        <f t="shared" si="2"/>
        <v>0</v>
      </c>
      <c r="BI7" s="54">
        <f t="shared" si="2"/>
        <v>0</v>
      </c>
      <c r="BJ7" s="54">
        <f t="shared" si="2"/>
        <v>0</v>
      </c>
      <c r="BK7" s="54">
        <f t="shared" si="2"/>
        <v>0</v>
      </c>
      <c r="BL7" s="54">
        <f t="shared" si="2"/>
        <v>0</v>
      </c>
      <c r="BM7" s="54">
        <f t="shared" si="2"/>
        <v>0</v>
      </c>
      <c r="BN7" s="54">
        <f t="shared" si="2"/>
        <v>0</v>
      </c>
      <c r="BO7" s="54">
        <f t="shared" si="2"/>
        <v>0</v>
      </c>
      <c r="BP7" s="54">
        <f t="shared" si="2"/>
        <v>0</v>
      </c>
      <c r="BQ7" s="54">
        <f t="shared" si="2"/>
        <v>0</v>
      </c>
      <c r="BR7" s="54">
        <f t="shared" ref="BR7:DA7" si="3">SUM(BR8:BR10)</f>
        <v>0</v>
      </c>
      <c r="BS7" s="54">
        <f t="shared" si="3"/>
        <v>0</v>
      </c>
      <c r="BT7" s="54">
        <f t="shared" si="3"/>
        <v>0</v>
      </c>
      <c r="BU7" s="54">
        <f t="shared" si="3"/>
        <v>0</v>
      </c>
      <c r="BV7" s="54">
        <f t="shared" si="3"/>
        <v>0</v>
      </c>
      <c r="BW7" s="54">
        <f t="shared" si="3"/>
        <v>0</v>
      </c>
      <c r="BX7" s="54">
        <f t="shared" si="3"/>
        <v>0</v>
      </c>
      <c r="BY7" s="54">
        <f t="shared" si="3"/>
        <v>252400000</v>
      </c>
      <c r="BZ7" s="54">
        <f t="shared" si="3"/>
        <v>252.39999999999998</v>
      </c>
      <c r="CA7" s="54">
        <f t="shared" si="3"/>
        <v>298396000</v>
      </c>
      <c r="CB7" s="54">
        <f t="shared" si="3"/>
        <v>298.39600000000002</v>
      </c>
      <c r="CC7" s="54">
        <f t="shared" si="3"/>
        <v>0</v>
      </c>
      <c r="CD7" s="54">
        <f t="shared" si="3"/>
        <v>0</v>
      </c>
      <c r="CE7" s="54">
        <f t="shared" si="3"/>
        <v>0</v>
      </c>
      <c r="CF7" s="54">
        <f t="shared" si="3"/>
        <v>0</v>
      </c>
      <c r="CG7" s="54">
        <f t="shared" si="3"/>
        <v>0</v>
      </c>
      <c r="CH7" s="54">
        <f t="shared" si="3"/>
        <v>0</v>
      </c>
      <c r="CI7" s="54">
        <f t="shared" si="3"/>
        <v>0</v>
      </c>
      <c r="CJ7" s="54">
        <f t="shared" si="3"/>
        <v>0</v>
      </c>
      <c r="CK7" s="54">
        <f t="shared" si="3"/>
        <v>0</v>
      </c>
      <c r="CL7" s="54">
        <f t="shared" si="3"/>
        <v>0</v>
      </c>
      <c r="CM7" s="54">
        <f t="shared" si="3"/>
        <v>0</v>
      </c>
      <c r="CN7" s="54">
        <f t="shared" si="3"/>
        <v>0</v>
      </c>
      <c r="CO7" s="54">
        <f t="shared" si="3"/>
        <v>0</v>
      </c>
      <c r="CP7" s="54">
        <f t="shared" si="3"/>
        <v>0</v>
      </c>
      <c r="CQ7" s="54">
        <f t="shared" si="3"/>
        <v>0</v>
      </c>
      <c r="CR7" s="54">
        <f t="shared" si="3"/>
        <v>0</v>
      </c>
      <c r="CS7" s="54">
        <f t="shared" si="3"/>
        <v>0</v>
      </c>
      <c r="CT7" s="54">
        <f t="shared" si="3"/>
        <v>0</v>
      </c>
      <c r="CU7" s="54">
        <f t="shared" si="3"/>
        <v>0</v>
      </c>
      <c r="CV7" s="54">
        <f t="shared" si="3"/>
        <v>0</v>
      </c>
      <c r="CW7" s="54">
        <f t="shared" si="3"/>
        <v>0</v>
      </c>
      <c r="CX7" s="54">
        <f t="shared" si="3"/>
        <v>298396000</v>
      </c>
      <c r="CY7" s="54">
        <f t="shared" si="3"/>
        <v>298.39600000000002</v>
      </c>
      <c r="CZ7" s="54">
        <f t="shared" si="3"/>
        <v>1585196000</v>
      </c>
      <c r="DA7" s="54">
        <f t="shared" si="3"/>
        <v>1585.1960000000001</v>
      </c>
    </row>
    <row r="8" spans="1:105" ht="45" customHeight="1">
      <c r="B8" s="7" t="s">
        <v>52</v>
      </c>
      <c r="C8" s="7">
        <v>1202</v>
      </c>
      <c r="D8" s="24" t="s">
        <v>5</v>
      </c>
      <c r="E8" s="32">
        <v>686000000</v>
      </c>
      <c r="F8" s="67">
        <f>E8/1000000</f>
        <v>686</v>
      </c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70"/>
      <c r="AA8" s="31">
        <f t="shared" ref="AA8:AA10" si="4">E8+G8+I8+K8+L8+M8+N8+O8+P8+Q8+S8+T8+U8+W8+Y8</f>
        <v>686000000</v>
      </c>
      <c r="AB8" s="31">
        <f t="shared" ref="AB8:AB10" si="5">F8+H8+J8+L8+M8+N8+O8+P8+R8+T8+V8+X8+Z8</f>
        <v>686</v>
      </c>
      <c r="AC8" s="32">
        <v>151600000</v>
      </c>
      <c r="AD8" s="67">
        <f>AC8/1000000</f>
        <v>151.6</v>
      </c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70"/>
      <c r="AZ8" s="31">
        <f t="shared" ref="AZ8:AZ10" si="6">AC8+AE8+AG8+AI8+AJ8+AK8+AL8+AM8+AO8+AQ8+AT8+AV8+AX8</f>
        <v>151600000</v>
      </c>
      <c r="BA8" s="31">
        <f t="shared" ref="BA8:BA10" si="7">AD8+AF8+AH8+AP8+AR8+AU8+AW8+AY8</f>
        <v>151.6</v>
      </c>
      <c r="BB8" s="32">
        <v>151600000</v>
      </c>
      <c r="BC8" s="67">
        <f>BB8/1000000</f>
        <v>151.6</v>
      </c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70"/>
      <c r="BY8" s="31">
        <f t="shared" ref="BY8:BY10" si="8">BB8+BD8+BF8+BH8+BI8+BJ8+BK8+BL8+BN8+BP8+BS8+BU8+BW8+BR8+BM8</f>
        <v>151600000</v>
      </c>
      <c r="BZ8" s="31">
        <f t="shared" ref="BZ8:BZ10" si="9">BX8+BV8+BT8+BQ8+BO8+BG8+BE8+BC8</f>
        <v>151.6</v>
      </c>
      <c r="CA8" s="32">
        <v>184048000</v>
      </c>
      <c r="CB8" s="70">
        <f t="shared" ref="CB8:CB10" si="10">CA8/1000000</f>
        <v>184.048</v>
      </c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70"/>
      <c r="CX8" s="31">
        <f t="shared" ref="CX8:CX10" si="11">CA8+CC8+CE8+CG8+CH8+CI8+CJ8+CL8+CO8+CR8+CT8+CV8+CQ8+CK8+CM8</f>
        <v>184048000</v>
      </c>
      <c r="CY8" s="31">
        <f t="shared" ref="CY8:CY10" si="12">CB8+CD8+CF8+CS8+CU8+CW8+CN8+CP8</f>
        <v>184.048</v>
      </c>
      <c r="CZ8" s="42">
        <f>AA8+AZ8+BY8+CX8</f>
        <v>1173248000</v>
      </c>
      <c r="DA8" s="42">
        <f t="shared" ref="DA8:DA10" si="13">AB8+BA8+BZ8+CY8</f>
        <v>1173.248</v>
      </c>
    </row>
    <row r="9" spans="1:105" ht="45" customHeight="1">
      <c r="B9" s="7" t="s">
        <v>52</v>
      </c>
      <c r="C9" s="7">
        <v>1203</v>
      </c>
      <c r="D9" s="24" t="s">
        <v>6</v>
      </c>
      <c r="E9" s="32">
        <v>40000000</v>
      </c>
      <c r="F9" s="67">
        <f t="shared" ref="F9:F10" si="14">E9/1000000</f>
        <v>40</v>
      </c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70"/>
      <c r="AA9" s="31">
        <f t="shared" si="4"/>
        <v>40000000</v>
      </c>
      <c r="AB9" s="31">
        <f t="shared" si="5"/>
        <v>40</v>
      </c>
      <c r="AC9" s="32">
        <v>40800000</v>
      </c>
      <c r="AD9" s="67">
        <f t="shared" ref="AD9:AD10" si="15">AC9/1000000</f>
        <v>40.799999999999997</v>
      </c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70"/>
      <c r="AZ9" s="31">
        <f t="shared" si="6"/>
        <v>40800000</v>
      </c>
      <c r="BA9" s="31">
        <f t="shared" si="7"/>
        <v>40.799999999999997</v>
      </c>
      <c r="BB9" s="32">
        <v>40800000</v>
      </c>
      <c r="BC9" s="67">
        <f t="shared" ref="BC9:BC10" si="16">BB9/1000000</f>
        <v>40.799999999999997</v>
      </c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70"/>
      <c r="BY9" s="31">
        <f t="shared" si="8"/>
        <v>40800000</v>
      </c>
      <c r="BZ9" s="31">
        <f t="shared" si="9"/>
        <v>40.799999999999997</v>
      </c>
      <c r="CA9" s="32">
        <v>52024000</v>
      </c>
      <c r="CB9" s="70">
        <f t="shared" si="10"/>
        <v>52.024000000000001</v>
      </c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70"/>
      <c r="CX9" s="31">
        <f t="shared" si="11"/>
        <v>52024000</v>
      </c>
      <c r="CY9" s="31">
        <f t="shared" si="12"/>
        <v>52.024000000000001</v>
      </c>
      <c r="CZ9" s="42">
        <f>AA9+AZ9+BY9+CX9</f>
        <v>173624000</v>
      </c>
      <c r="DA9" s="42">
        <f t="shared" si="13"/>
        <v>173.624</v>
      </c>
    </row>
    <row r="10" spans="1:105" ht="45" customHeight="1">
      <c r="B10" s="7" t="s">
        <v>52</v>
      </c>
      <c r="C10" s="7">
        <v>1206</v>
      </c>
      <c r="D10" s="24" t="s">
        <v>7</v>
      </c>
      <c r="E10" s="32">
        <v>56000000</v>
      </c>
      <c r="F10" s="67">
        <f t="shared" si="14"/>
        <v>56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70"/>
      <c r="AA10" s="31">
        <f t="shared" si="4"/>
        <v>56000000</v>
      </c>
      <c r="AB10" s="31">
        <f t="shared" si="5"/>
        <v>56</v>
      </c>
      <c r="AC10" s="32">
        <v>60000000</v>
      </c>
      <c r="AD10" s="67">
        <f t="shared" si="15"/>
        <v>60</v>
      </c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70"/>
      <c r="AZ10" s="31">
        <f t="shared" si="6"/>
        <v>60000000</v>
      </c>
      <c r="BA10" s="31">
        <f t="shared" si="7"/>
        <v>60</v>
      </c>
      <c r="BB10" s="32">
        <v>60000000</v>
      </c>
      <c r="BC10" s="67">
        <f t="shared" si="16"/>
        <v>60</v>
      </c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70"/>
      <c r="BY10" s="31">
        <f t="shared" si="8"/>
        <v>60000000</v>
      </c>
      <c r="BZ10" s="31">
        <f t="shared" si="9"/>
        <v>60</v>
      </c>
      <c r="CA10" s="32">
        <v>62324000</v>
      </c>
      <c r="CB10" s="70">
        <f t="shared" si="10"/>
        <v>62.323999999999998</v>
      </c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70"/>
      <c r="CX10" s="31">
        <f t="shared" si="11"/>
        <v>62324000</v>
      </c>
      <c r="CY10" s="31">
        <f t="shared" si="12"/>
        <v>62.323999999999998</v>
      </c>
      <c r="CZ10" s="42">
        <f>AA10+AZ10+BY10+CX10</f>
        <v>238324000</v>
      </c>
      <c r="DA10" s="42">
        <f t="shared" si="13"/>
        <v>238.32400000000001</v>
      </c>
    </row>
    <row r="11" spans="1:105" s="55" customFormat="1" ht="45" customHeight="1">
      <c r="A11" s="51"/>
      <c r="B11" s="52"/>
      <c r="C11" s="52">
        <v>17</v>
      </c>
      <c r="D11" s="53" t="s">
        <v>125</v>
      </c>
      <c r="E11" s="56">
        <f>SUM(E12:E18)</f>
        <v>2622712654</v>
      </c>
      <c r="F11" s="56">
        <f t="shared" ref="F11:BQ11" si="17">SUM(F12:F18)</f>
        <v>2622.7126539999999</v>
      </c>
      <c r="G11" s="56">
        <f t="shared" si="17"/>
        <v>0</v>
      </c>
      <c r="H11" s="56">
        <f t="shared" si="17"/>
        <v>0</v>
      </c>
      <c r="I11" s="56">
        <f t="shared" si="17"/>
        <v>0</v>
      </c>
      <c r="J11" s="56">
        <f t="shared" si="17"/>
        <v>0</v>
      </c>
      <c r="K11" s="56">
        <f t="shared" si="17"/>
        <v>0</v>
      </c>
      <c r="L11" s="56">
        <f t="shared" si="17"/>
        <v>0</v>
      </c>
      <c r="M11" s="56">
        <f t="shared" si="17"/>
        <v>0</v>
      </c>
      <c r="N11" s="56">
        <f t="shared" si="17"/>
        <v>0</v>
      </c>
      <c r="O11" s="56">
        <f t="shared" si="17"/>
        <v>0</v>
      </c>
      <c r="P11" s="56">
        <f t="shared" si="17"/>
        <v>0</v>
      </c>
      <c r="Q11" s="56">
        <f t="shared" si="17"/>
        <v>0</v>
      </c>
      <c r="R11" s="56">
        <f t="shared" si="17"/>
        <v>0</v>
      </c>
      <c r="S11" s="56">
        <f t="shared" si="17"/>
        <v>0</v>
      </c>
      <c r="T11" s="56">
        <f t="shared" si="17"/>
        <v>0</v>
      </c>
      <c r="U11" s="56">
        <f t="shared" si="17"/>
        <v>0</v>
      </c>
      <c r="V11" s="56">
        <f t="shared" si="17"/>
        <v>0</v>
      </c>
      <c r="W11" s="56">
        <f t="shared" si="17"/>
        <v>0</v>
      </c>
      <c r="X11" s="56">
        <f t="shared" si="17"/>
        <v>0</v>
      </c>
      <c r="Y11" s="56">
        <f t="shared" si="17"/>
        <v>14778432513</v>
      </c>
      <c r="Z11" s="56">
        <f t="shared" si="17"/>
        <v>14778.432513</v>
      </c>
      <c r="AA11" s="56">
        <f t="shared" si="17"/>
        <v>17401145167</v>
      </c>
      <c r="AB11" s="56">
        <f t="shared" si="17"/>
        <v>17401.145166999999</v>
      </c>
      <c r="AC11" s="56">
        <f t="shared" si="17"/>
        <v>2444939000</v>
      </c>
      <c r="AD11" s="56">
        <f t="shared" si="17"/>
        <v>2444.9390000000003</v>
      </c>
      <c r="AE11" s="56">
        <f t="shared" si="17"/>
        <v>0</v>
      </c>
      <c r="AF11" s="56">
        <f t="shared" si="17"/>
        <v>0</v>
      </c>
      <c r="AG11" s="56">
        <f t="shared" si="17"/>
        <v>0</v>
      </c>
      <c r="AH11" s="56">
        <f t="shared" si="17"/>
        <v>0</v>
      </c>
      <c r="AI11" s="56">
        <f t="shared" si="17"/>
        <v>0</v>
      </c>
      <c r="AJ11" s="56">
        <f t="shared" si="17"/>
        <v>0</v>
      </c>
      <c r="AK11" s="56">
        <f t="shared" si="17"/>
        <v>0</v>
      </c>
      <c r="AL11" s="56">
        <f t="shared" si="17"/>
        <v>0</v>
      </c>
      <c r="AM11" s="56">
        <f t="shared" si="17"/>
        <v>0</v>
      </c>
      <c r="AN11" s="56">
        <f t="shared" si="17"/>
        <v>0</v>
      </c>
      <c r="AO11" s="56">
        <f t="shared" si="17"/>
        <v>0</v>
      </c>
      <c r="AP11" s="56">
        <f t="shared" si="17"/>
        <v>0</v>
      </c>
      <c r="AQ11" s="56">
        <f t="shared" si="17"/>
        <v>0</v>
      </c>
      <c r="AR11" s="56">
        <f t="shared" si="17"/>
        <v>0</v>
      </c>
      <c r="AS11" s="56">
        <f t="shared" si="17"/>
        <v>0</v>
      </c>
      <c r="AT11" s="56">
        <f t="shared" si="17"/>
        <v>0</v>
      </c>
      <c r="AU11" s="56">
        <f t="shared" si="17"/>
        <v>0</v>
      </c>
      <c r="AV11" s="56">
        <f t="shared" si="17"/>
        <v>0</v>
      </c>
      <c r="AW11" s="56">
        <f t="shared" si="17"/>
        <v>0</v>
      </c>
      <c r="AX11" s="56">
        <f t="shared" si="17"/>
        <v>0</v>
      </c>
      <c r="AY11" s="56">
        <f t="shared" si="17"/>
        <v>0</v>
      </c>
      <c r="AZ11" s="56">
        <f t="shared" si="17"/>
        <v>2444939000</v>
      </c>
      <c r="BA11" s="56">
        <f t="shared" si="17"/>
        <v>2444.9390000000003</v>
      </c>
      <c r="BB11" s="56">
        <f t="shared" si="17"/>
        <v>2494939000</v>
      </c>
      <c r="BC11" s="56">
        <f t="shared" si="17"/>
        <v>2494.9390000000003</v>
      </c>
      <c r="BD11" s="56">
        <f t="shared" si="17"/>
        <v>0</v>
      </c>
      <c r="BE11" s="56">
        <f t="shared" si="17"/>
        <v>0</v>
      </c>
      <c r="BF11" s="56">
        <f t="shared" si="17"/>
        <v>0</v>
      </c>
      <c r="BG11" s="56">
        <f t="shared" si="17"/>
        <v>0</v>
      </c>
      <c r="BH11" s="56">
        <f t="shared" si="17"/>
        <v>0</v>
      </c>
      <c r="BI11" s="56">
        <f t="shared" si="17"/>
        <v>0</v>
      </c>
      <c r="BJ11" s="56">
        <f t="shared" si="17"/>
        <v>0</v>
      </c>
      <c r="BK11" s="56">
        <f t="shared" si="17"/>
        <v>0</v>
      </c>
      <c r="BL11" s="56">
        <f t="shared" si="17"/>
        <v>0</v>
      </c>
      <c r="BM11" s="56">
        <f t="shared" si="17"/>
        <v>0</v>
      </c>
      <c r="BN11" s="56">
        <f t="shared" si="17"/>
        <v>0</v>
      </c>
      <c r="BO11" s="56">
        <f t="shared" si="17"/>
        <v>0</v>
      </c>
      <c r="BP11" s="56">
        <f t="shared" si="17"/>
        <v>0</v>
      </c>
      <c r="BQ11" s="56">
        <f t="shared" si="17"/>
        <v>0</v>
      </c>
      <c r="BR11" s="56">
        <f t="shared" ref="BR11:DA11" si="18">SUM(BR12:BR18)</f>
        <v>0</v>
      </c>
      <c r="BS11" s="56">
        <f t="shared" si="18"/>
        <v>0</v>
      </c>
      <c r="BT11" s="56">
        <f t="shared" si="18"/>
        <v>0</v>
      </c>
      <c r="BU11" s="56">
        <f t="shared" si="18"/>
        <v>1811547644</v>
      </c>
      <c r="BV11" s="56">
        <f t="shared" si="18"/>
        <v>1811.547644</v>
      </c>
      <c r="BW11" s="56">
        <f t="shared" si="18"/>
        <v>0</v>
      </c>
      <c r="BX11" s="56">
        <f t="shared" si="18"/>
        <v>0</v>
      </c>
      <c r="BY11" s="56">
        <f t="shared" si="18"/>
        <v>4306486644</v>
      </c>
      <c r="BZ11" s="56">
        <f t="shared" si="18"/>
        <v>4306.4866440000005</v>
      </c>
      <c r="CA11" s="56">
        <f t="shared" si="18"/>
        <v>2569788000</v>
      </c>
      <c r="CB11" s="56">
        <f t="shared" si="18"/>
        <v>2569.788</v>
      </c>
      <c r="CC11" s="56">
        <f t="shared" si="18"/>
        <v>0</v>
      </c>
      <c r="CD11" s="56">
        <f t="shared" si="18"/>
        <v>0</v>
      </c>
      <c r="CE11" s="56">
        <f t="shared" si="18"/>
        <v>0</v>
      </c>
      <c r="CF11" s="56">
        <f t="shared" si="18"/>
        <v>0</v>
      </c>
      <c r="CG11" s="56">
        <f t="shared" si="18"/>
        <v>0</v>
      </c>
      <c r="CH11" s="56">
        <f t="shared" si="18"/>
        <v>0</v>
      </c>
      <c r="CI11" s="56">
        <f t="shared" si="18"/>
        <v>0</v>
      </c>
      <c r="CJ11" s="56">
        <f t="shared" si="18"/>
        <v>0</v>
      </c>
      <c r="CK11" s="56">
        <f t="shared" si="18"/>
        <v>0</v>
      </c>
      <c r="CL11" s="56">
        <f t="shared" si="18"/>
        <v>0</v>
      </c>
      <c r="CM11" s="56">
        <f t="shared" si="18"/>
        <v>0</v>
      </c>
      <c r="CN11" s="56">
        <f t="shared" si="18"/>
        <v>0</v>
      </c>
      <c r="CO11" s="56">
        <f t="shared" si="18"/>
        <v>0</v>
      </c>
      <c r="CP11" s="56">
        <f t="shared" si="18"/>
        <v>0</v>
      </c>
      <c r="CQ11" s="56">
        <f t="shared" si="18"/>
        <v>0</v>
      </c>
      <c r="CR11" s="56">
        <f t="shared" si="18"/>
        <v>0</v>
      </c>
      <c r="CS11" s="56">
        <f t="shared" si="18"/>
        <v>0</v>
      </c>
      <c r="CT11" s="56">
        <f t="shared" si="18"/>
        <v>9000000000</v>
      </c>
      <c r="CU11" s="56">
        <f t="shared" si="18"/>
        <v>9000</v>
      </c>
      <c r="CV11" s="56">
        <f t="shared" si="18"/>
        <v>0</v>
      </c>
      <c r="CW11" s="56">
        <f t="shared" si="18"/>
        <v>0</v>
      </c>
      <c r="CX11" s="56">
        <f t="shared" si="18"/>
        <v>11569788000</v>
      </c>
      <c r="CY11" s="56">
        <f t="shared" si="18"/>
        <v>11569.788000000004</v>
      </c>
      <c r="CZ11" s="56">
        <f t="shared" si="18"/>
        <v>35722358811</v>
      </c>
      <c r="DA11" s="56">
        <f t="shared" si="18"/>
        <v>35722.358810999998</v>
      </c>
    </row>
    <row r="12" spans="1:105" ht="45" customHeight="1">
      <c r="B12" s="7" t="s">
        <v>53</v>
      </c>
      <c r="C12" s="7">
        <v>1702</v>
      </c>
      <c r="D12" s="24" t="s">
        <v>8</v>
      </c>
      <c r="E12" s="32">
        <v>1187300000</v>
      </c>
      <c r="F12" s="67">
        <f t="shared" ref="F12:F18" si="19">E12/1000000</f>
        <v>1187.3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>
        <v>14778432513</v>
      </c>
      <c r="Z12" s="67">
        <f>Y12/1000000</f>
        <v>14778.432513</v>
      </c>
      <c r="AA12" s="31">
        <f t="shared" ref="AA12:AA18" si="20">E12+G12+I12+K12+L12+M12+N12+O12+P12+Q12+S12+T12+U12+W12+Y12</f>
        <v>15965732513</v>
      </c>
      <c r="AB12" s="31">
        <f t="shared" ref="AB12:AB18" si="21">F12+H12+J12+L12+M12+N12+O12+P12+R12+T12+V12+X12+Z12</f>
        <v>15965.732512999999</v>
      </c>
      <c r="AC12" s="32">
        <v>1201182000</v>
      </c>
      <c r="AD12" s="67">
        <f t="shared" ref="AD12:AD18" si="22">AC12/1000000</f>
        <v>1201.182</v>
      </c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70"/>
      <c r="AZ12" s="31">
        <f t="shared" ref="AZ12:AZ18" si="23">AC12+AE12+AG12+AI12+AJ12+AK12+AL12+AM12+AO12+AQ12+AT12+AV12+AX12</f>
        <v>1201182000</v>
      </c>
      <c r="BA12" s="31">
        <f t="shared" ref="BA12:BA18" si="24">AD12+AF12+AH12+AP12+AR12+AU12+AW12+AY12</f>
        <v>1201.182</v>
      </c>
      <c r="BB12" s="32">
        <v>1251182000</v>
      </c>
      <c r="BC12" s="67">
        <f t="shared" ref="BC12:BC18" si="25">BB12/1000000</f>
        <v>1251.182</v>
      </c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>
        <v>1811547644</v>
      </c>
      <c r="BV12" s="15">
        <f>BU12/1000000</f>
        <v>1811.547644</v>
      </c>
      <c r="BW12" s="15"/>
      <c r="BX12" s="70"/>
      <c r="BY12" s="31">
        <f t="shared" ref="BY12:BY18" si="26">BB12+BD12+BF12+BH12+BI12+BJ12+BK12+BL12+BN12+BP12+BS12+BU12+BW12+BR12+BM12</f>
        <v>3062729644</v>
      </c>
      <c r="BZ12" s="31">
        <f t="shared" ref="BZ12:BZ18" si="27">BX12+BV12+BT12+BQ12+BO12+BG12+BE12+BC12</f>
        <v>3062.729644</v>
      </c>
      <c r="CA12" s="32">
        <v>1288718000</v>
      </c>
      <c r="CB12" s="70">
        <f t="shared" ref="CB12:CB18" si="28">CA12/1000000</f>
        <v>1288.7180000000001</v>
      </c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>
        <v>9000000000</v>
      </c>
      <c r="CU12" s="70">
        <f>CT12/1000000</f>
        <v>9000</v>
      </c>
      <c r="CV12" s="15"/>
      <c r="CW12" s="70"/>
      <c r="CX12" s="31">
        <f t="shared" ref="CX12:CX18" si="29">CA12+CC12+CE12+CG12+CH12+CI12+CJ12+CL12+CO12+CR12+CT12+CV12+CQ12+CK12+CM12</f>
        <v>10288718000</v>
      </c>
      <c r="CY12" s="31">
        <f t="shared" ref="CY12:CY18" si="30">CB12+CD12+CF12+CS12+CU12+CW12+CN12+CP12</f>
        <v>10288.718000000001</v>
      </c>
      <c r="CZ12" s="42">
        <f t="shared" ref="CZ12:CZ18" si="31">AA12+AZ12+BY12+CX12</f>
        <v>30518362157</v>
      </c>
      <c r="DA12" s="42">
        <f t="shared" ref="DA12:DA18" si="32">AB12+BA12+BZ12+CY12</f>
        <v>30518.362157</v>
      </c>
    </row>
    <row r="13" spans="1:105" ht="45" customHeight="1">
      <c r="B13" s="7" t="s">
        <v>53</v>
      </c>
      <c r="C13" s="7">
        <v>1703</v>
      </c>
      <c r="D13" s="24" t="s">
        <v>9</v>
      </c>
      <c r="E13" s="32">
        <v>265712654</v>
      </c>
      <c r="F13" s="67">
        <f t="shared" si="19"/>
        <v>265.71265399999999</v>
      </c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70"/>
      <c r="AA13" s="31">
        <f>E13+G13+I13+K13+L13+M13+N13+O13+P13+Q13+S13+T13+U13+W13+Y13</f>
        <v>265712654</v>
      </c>
      <c r="AB13" s="31">
        <f t="shared" si="21"/>
        <v>265.71265399999999</v>
      </c>
      <c r="AC13" s="32">
        <v>67027000</v>
      </c>
      <c r="AD13" s="67">
        <f t="shared" si="22"/>
        <v>67.027000000000001</v>
      </c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70"/>
      <c r="AZ13" s="31">
        <f t="shared" si="23"/>
        <v>67027000</v>
      </c>
      <c r="BA13" s="31">
        <f t="shared" si="24"/>
        <v>67.027000000000001</v>
      </c>
      <c r="BB13" s="32">
        <v>67027000</v>
      </c>
      <c r="BC13" s="67">
        <f t="shared" si="25"/>
        <v>67.027000000000001</v>
      </c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70"/>
      <c r="BY13" s="31">
        <f t="shared" si="26"/>
        <v>67027000</v>
      </c>
      <c r="BZ13" s="31">
        <f t="shared" si="27"/>
        <v>67.027000000000001</v>
      </c>
      <c r="CA13" s="32">
        <v>69038000</v>
      </c>
      <c r="CB13" s="70">
        <f t="shared" si="28"/>
        <v>69.037999999999997</v>
      </c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70"/>
      <c r="CX13" s="31">
        <f t="shared" si="29"/>
        <v>69038000</v>
      </c>
      <c r="CY13" s="31">
        <f t="shared" si="30"/>
        <v>69.037999999999997</v>
      </c>
      <c r="CZ13" s="42">
        <f t="shared" si="31"/>
        <v>468804654</v>
      </c>
      <c r="DA13" s="42">
        <f t="shared" si="32"/>
        <v>468.80465399999997</v>
      </c>
    </row>
    <row r="14" spans="1:105" ht="45" customHeight="1">
      <c r="B14" s="7" t="s">
        <v>53</v>
      </c>
      <c r="C14" s="7">
        <v>1704</v>
      </c>
      <c r="D14" s="24" t="s">
        <v>10</v>
      </c>
      <c r="E14" s="32"/>
      <c r="F14" s="67">
        <f t="shared" si="19"/>
        <v>0</v>
      </c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70"/>
      <c r="AA14" s="31">
        <f t="shared" si="20"/>
        <v>0</v>
      </c>
      <c r="AB14" s="31">
        <f t="shared" si="21"/>
        <v>0</v>
      </c>
      <c r="AC14" s="32">
        <v>43000000</v>
      </c>
      <c r="AD14" s="67">
        <f t="shared" si="22"/>
        <v>43</v>
      </c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70"/>
      <c r="AZ14" s="31">
        <f t="shared" si="23"/>
        <v>43000000</v>
      </c>
      <c r="BA14" s="31">
        <f t="shared" si="24"/>
        <v>43</v>
      </c>
      <c r="BB14" s="32">
        <v>43000000</v>
      </c>
      <c r="BC14" s="67">
        <f t="shared" si="25"/>
        <v>43</v>
      </c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70"/>
      <c r="BY14" s="31">
        <f t="shared" si="26"/>
        <v>43000000</v>
      </c>
      <c r="BZ14" s="31">
        <f t="shared" si="27"/>
        <v>43</v>
      </c>
      <c r="CA14" s="32">
        <v>44290000</v>
      </c>
      <c r="CB14" s="70">
        <f t="shared" si="28"/>
        <v>44.29</v>
      </c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70"/>
      <c r="CX14" s="31">
        <f t="shared" si="29"/>
        <v>44290000</v>
      </c>
      <c r="CY14" s="31">
        <f t="shared" si="30"/>
        <v>44.29</v>
      </c>
      <c r="CZ14" s="42">
        <f t="shared" si="31"/>
        <v>130290000</v>
      </c>
      <c r="DA14" s="42">
        <f t="shared" si="32"/>
        <v>130.29</v>
      </c>
    </row>
    <row r="15" spans="1:105" ht="45" customHeight="1">
      <c r="B15" s="7" t="s">
        <v>53</v>
      </c>
      <c r="C15" s="7">
        <v>1706</v>
      </c>
      <c r="D15" s="24" t="s">
        <v>11</v>
      </c>
      <c r="E15" s="32">
        <v>110000000</v>
      </c>
      <c r="F15" s="67">
        <f t="shared" si="19"/>
        <v>110</v>
      </c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70"/>
      <c r="AA15" s="31">
        <f t="shared" si="20"/>
        <v>110000000</v>
      </c>
      <c r="AB15" s="31">
        <f t="shared" si="21"/>
        <v>110</v>
      </c>
      <c r="AC15" s="32">
        <v>112200000</v>
      </c>
      <c r="AD15" s="67">
        <f t="shared" si="22"/>
        <v>112.2</v>
      </c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70"/>
      <c r="AZ15" s="31">
        <f t="shared" si="23"/>
        <v>112200000</v>
      </c>
      <c r="BA15" s="31">
        <f t="shared" si="24"/>
        <v>112.2</v>
      </c>
      <c r="BB15" s="32">
        <v>112200000</v>
      </c>
      <c r="BC15" s="67">
        <f t="shared" si="25"/>
        <v>112.2</v>
      </c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70"/>
      <c r="BY15" s="31">
        <f t="shared" si="26"/>
        <v>112200000</v>
      </c>
      <c r="BZ15" s="31">
        <f t="shared" si="27"/>
        <v>112.2</v>
      </c>
      <c r="CA15" s="32">
        <v>115566000</v>
      </c>
      <c r="CB15" s="70">
        <f t="shared" si="28"/>
        <v>115.566</v>
      </c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70"/>
      <c r="CX15" s="31">
        <f t="shared" si="29"/>
        <v>115566000</v>
      </c>
      <c r="CY15" s="31">
        <f t="shared" si="30"/>
        <v>115.566</v>
      </c>
      <c r="CZ15" s="42">
        <f t="shared" si="31"/>
        <v>449966000</v>
      </c>
      <c r="DA15" s="42">
        <f t="shared" si="32"/>
        <v>449.96600000000001</v>
      </c>
    </row>
    <row r="16" spans="1:105" ht="45" customHeight="1">
      <c r="B16" s="7" t="s">
        <v>53</v>
      </c>
      <c r="C16" s="7">
        <v>1707</v>
      </c>
      <c r="D16" s="24" t="s">
        <v>12</v>
      </c>
      <c r="E16" s="32">
        <v>143000000</v>
      </c>
      <c r="F16" s="67">
        <f t="shared" si="19"/>
        <v>143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70"/>
      <c r="AA16" s="31">
        <f t="shared" si="20"/>
        <v>143000000</v>
      </c>
      <c r="AB16" s="31">
        <f t="shared" si="21"/>
        <v>143</v>
      </c>
      <c r="AC16" s="32">
        <v>145860000</v>
      </c>
      <c r="AD16" s="67">
        <f t="shared" si="22"/>
        <v>145.86000000000001</v>
      </c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70"/>
      <c r="AZ16" s="31">
        <f t="shared" si="23"/>
        <v>145860000</v>
      </c>
      <c r="BA16" s="31">
        <f t="shared" si="24"/>
        <v>145.86000000000001</v>
      </c>
      <c r="BB16" s="32">
        <v>145860000</v>
      </c>
      <c r="BC16" s="67">
        <f t="shared" si="25"/>
        <v>145.86000000000001</v>
      </c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70"/>
      <c r="BY16" s="31">
        <f t="shared" si="26"/>
        <v>145860000</v>
      </c>
      <c r="BZ16" s="31">
        <f t="shared" si="27"/>
        <v>145.86000000000001</v>
      </c>
      <c r="CA16" s="32">
        <v>150236000</v>
      </c>
      <c r="CB16" s="70">
        <f t="shared" si="28"/>
        <v>150.23599999999999</v>
      </c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70"/>
      <c r="CX16" s="31">
        <f t="shared" si="29"/>
        <v>150236000</v>
      </c>
      <c r="CY16" s="31">
        <f t="shared" si="30"/>
        <v>150.23599999999999</v>
      </c>
      <c r="CZ16" s="42">
        <f t="shared" si="31"/>
        <v>584956000</v>
      </c>
      <c r="DA16" s="42">
        <f t="shared" si="32"/>
        <v>584.95600000000002</v>
      </c>
    </row>
    <row r="17" spans="1:105" ht="45" customHeight="1">
      <c r="B17" s="7" t="s">
        <v>53</v>
      </c>
      <c r="C17" s="7">
        <v>1708</v>
      </c>
      <c r="D17" s="24" t="s">
        <v>13</v>
      </c>
      <c r="E17" s="32">
        <v>666500000</v>
      </c>
      <c r="F17" s="67">
        <f t="shared" si="19"/>
        <v>666.5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70"/>
      <c r="AA17" s="31">
        <f t="shared" si="20"/>
        <v>666500000</v>
      </c>
      <c r="AB17" s="31">
        <f t="shared" si="21"/>
        <v>666.5</v>
      </c>
      <c r="AC17" s="32">
        <v>679830000</v>
      </c>
      <c r="AD17" s="67">
        <f t="shared" si="22"/>
        <v>679.83</v>
      </c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70"/>
      <c r="AZ17" s="31">
        <f t="shared" si="23"/>
        <v>679830000</v>
      </c>
      <c r="BA17" s="31">
        <f t="shared" si="24"/>
        <v>679.83</v>
      </c>
      <c r="BB17" s="32">
        <v>679830000</v>
      </c>
      <c r="BC17" s="67">
        <f t="shared" si="25"/>
        <v>679.83</v>
      </c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70"/>
      <c r="BY17" s="31">
        <f t="shared" si="26"/>
        <v>679830000</v>
      </c>
      <c r="BZ17" s="31">
        <f t="shared" si="27"/>
        <v>679.83</v>
      </c>
      <c r="CA17" s="32">
        <v>700225000</v>
      </c>
      <c r="CB17" s="70">
        <f t="shared" si="28"/>
        <v>700.22500000000002</v>
      </c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70"/>
      <c r="CX17" s="31">
        <f t="shared" si="29"/>
        <v>700225000</v>
      </c>
      <c r="CY17" s="31">
        <f t="shared" si="30"/>
        <v>700.22500000000002</v>
      </c>
      <c r="CZ17" s="42">
        <f t="shared" si="31"/>
        <v>2726385000</v>
      </c>
      <c r="DA17" s="42">
        <f t="shared" si="32"/>
        <v>2726.3849999999998</v>
      </c>
    </row>
    <row r="18" spans="1:105" ht="45" customHeight="1">
      <c r="B18" s="7" t="s">
        <v>53</v>
      </c>
      <c r="C18" s="7">
        <v>1709</v>
      </c>
      <c r="D18" s="24" t="s">
        <v>14</v>
      </c>
      <c r="E18" s="32">
        <v>250200000</v>
      </c>
      <c r="F18" s="67">
        <f t="shared" si="19"/>
        <v>250.2</v>
      </c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70"/>
      <c r="AA18" s="31">
        <f t="shared" si="20"/>
        <v>250200000</v>
      </c>
      <c r="AB18" s="31">
        <f t="shared" si="21"/>
        <v>250.2</v>
      </c>
      <c r="AC18" s="32">
        <v>195840000</v>
      </c>
      <c r="AD18" s="67">
        <f t="shared" si="22"/>
        <v>195.84</v>
      </c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70"/>
      <c r="AZ18" s="31">
        <f t="shared" si="23"/>
        <v>195840000</v>
      </c>
      <c r="BA18" s="31">
        <f t="shared" si="24"/>
        <v>195.84</v>
      </c>
      <c r="BB18" s="32">
        <v>195840000</v>
      </c>
      <c r="BC18" s="67">
        <f t="shared" si="25"/>
        <v>195.84</v>
      </c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70"/>
      <c r="BY18" s="31">
        <f t="shared" si="26"/>
        <v>195840000</v>
      </c>
      <c r="BZ18" s="31">
        <f t="shared" si="27"/>
        <v>195.84</v>
      </c>
      <c r="CA18" s="32">
        <v>201715000</v>
      </c>
      <c r="CB18" s="70">
        <f t="shared" si="28"/>
        <v>201.715</v>
      </c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70"/>
      <c r="CX18" s="31">
        <f t="shared" si="29"/>
        <v>201715000</v>
      </c>
      <c r="CY18" s="31">
        <f t="shared" si="30"/>
        <v>201.715</v>
      </c>
      <c r="CZ18" s="42">
        <f t="shared" si="31"/>
        <v>843595000</v>
      </c>
      <c r="DA18" s="42">
        <f t="shared" si="32"/>
        <v>843.59500000000003</v>
      </c>
    </row>
    <row r="19" spans="1:105" s="62" customFormat="1" ht="45" customHeight="1">
      <c r="A19" s="45"/>
      <c r="B19" s="58"/>
      <c r="C19" s="58">
        <v>19</v>
      </c>
      <c r="D19" s="59" t="s">
        <v>126</v>
      </c>
      <c r="E19" s="60">
        <f>SUM(E20:E22)</f>
        <v>47103587508.429993</v>
      </c>
      <c r="F19" s="60">
        <f t="shared" ref="F19:BQ19" si="33">SUM(F20:F22)</f>
        <v>47103.587508429991</v>
      </c>
      <c r="G19" s="60">
        <f t="shared" si="33"/>
        <v>0</v>
      </c>
      <c r="H19" s="60">
        <f t="shared" si="33"/>
        <v>0</v>
      </c>
      <c r="I19" s="60">
        <f t="shared" si="33"/>
        <v>7595218834.8400002</v>
      </c>
      <c r="J19" s="60">
        <f t="shared" si="33"/>
        <v>7595.2188348399995</v>
      </c>
      <c r="K19" s="60">
        <f t="shared" si="33"/>
        <v>0</v>
      </c>
      <c r="L19" s="60">
        <f t="shared" si="33"/>
        <v>0</v>
      </c>
      <c r="M19" s="60">
        <f t="shared" si="33"/>
        <v>0</v>
      </c>
      <c r="N19" s="60">
        <f t="shared" si="33"/>
        <v>0</v>
      </c>
      <c r="O19" s="60">
        <f t="shared" si="33"/>
        <v>0</v>
      </c>
      <c r="P19" s="60">
        <f t="shared" si="33"/>
        <v>0</v>
      </c>
      <c r="Q19" s="60">
        <f t="shared" si="33"/>
        <v>0</v>
      </c>
      <c r="R19" s="60">
        <f t="shared" si="33"/>
        <v>0</v>
      </c>
      <c r="S19" s="60">
        <f t="shared" si="33"/>
        <v>0</v>
      </c>
      <c r="T19" s="60">
        <f t="shared" si="33"/>
        <v>0</v>
      </c>
      <c r="U19" s="60">
        <f t="shared" si="33"/>
        <v>13889461120.01</v>
      </c>
      <c r="V19" s="60">
        <f t="shared" si="33"/>
        <v>13889.461120010001</v>
      </c>
      <c r="W19" s="60">
        <f t="shared" si="33"/>
        <v>39863995314.550003</v>
      </c>
      <c r="X19" s="60">
        <f t="shared" si="33"/>
        <v>39863.995314549997</v>
      </c>
      <c r="Y19" s="60">
        <f t="shared" si="33"/>
        <v>1048899508.2</v>
      </c>
      <c r="Z19" s="60">
        <f t="shared" si="33"/>
        <v>1048.8995082000001</v>
      </c>
      <c r="AA19" s="60">
        <f t="shared" si="33"/>
        <v>109501162286.03</v>
      </c>
      <c r="AB19" s="60">
        <f t="shared" si="33"/>
        <v>109501.16228602998</v>
      </c>
      <c r="AC19" s="60">
        <f t="shared" si="33"/>
        <v>43399123580.521004</v>
      </c>
      <c r="AD19" s="60">
        <f t="shared" si="33"/>
        <v>43399.123580521002</v>
      </c>
      <c r="AE19" s="60">
        <f t="shared" si="33"/>
        <v>0</v>
      </c>
      <c r="AF19" s="60">
        <f t="shared" si="33"/>
        <v>0</v>
      </c>
      <c r="AG19" s="60">
        <f t="shared" si="33"/>
        <v>7939834350</v>
      </c>
      <c r="AH19" s="60">
        <f t="shared" si="33"/>
        <v>7939.8343499999992</v>
      </c>
      <c r="AI19" s="60">
        <f t="shared" si="33"/>
        <v>0</v>
      </c>
      <c r="AJ19" s="60">
        <f t="shared" si="33"/>
        <v>0</v>
      </c>
      <c r="AK19" s="60">
        <f t="shared" si="33"/>
        <v>0</v>
      </c>
      <c r="AL19" s="60">
        <f t="shared" si="33"/>
        <v>0</v>
      </c>
      <c r="AM19" s="60">
        <f t="shared" si="33"/>
        <v>0</v>
      </c>
      <c r="AN19" s="60">
        <f t="shared" si="33"/>
        <v>0</v>
      </c>
      <c r="AO19" s="60">
        <f t="shared" si="33"/>
        <v>0</v>
      </c>
      <c r="AP19" s="60">
        <f t="shared" si="33"/>
        <v>0</v>
      </c>
      <c r="AQ19" s="60">
        <f t="shared" si="33"/>
        <v>0</v>
      </c>
      <c r="AR19" s="60">
        <f t="shared" si="33"/>
        <v>0</v>
      </c>
      <c r="AS19" s="60">
        <f t="shared" si="33"/>
        <v>0</v>
      </c>
      <c r="AT19" s="60">
        <f t="shared" si="33"/>
        <v>14583933651.000299</v>
      </c>
      <c r="AU19" s="60">
        <f t="shared" si="33"/>
        <v>14583.933651000298</v>
      </c>
      <c r="AV19" s="60">
        <f t="shared" si="33"/>
        <v>0</v>
      </c>
      <c r="AW19" s="60">
        <f t="shared" si="33"/>
        <v>0</v>
      </c>
      <c r="AX19" s="60">
        <f t="shared" si="33"/>
        <v>316050000</v>
      </c>
      <c r="AY19" s="60">
        <f t="shared" si="33"/>
        <v>316.05</v>
      </c>
      <c r="AZ19" s="60">
        <f t="shared" si="33"/>
        <v>66238941581.521301</v>
      </c>
      <c r="BA19" s="60">
        <f t="shared" si="33"/>
        <v>66238.9415815213</v>
      </c>
      <c r="BB19" s="60">
        <f t="shared" si="33"/>
        <v>46311484757.347046</v>
      </c>
      <c r="BC19" s="60">
        <f t="shared" si="33"/>
        <v>46311.48475734704</v>
      </c>
      <c r="BD19" s="60">
        <f t="shared" si="33"/>
        <v>0</v>
      </c>
      <c r="BE19" s="60">
        <f t="shared" si="33"/>
        <v>0</v>
      </c>
      <c r="BF19" s="60">
        <f t="shared" si="33"/>
        <v>8336826067.5</v>
      </c>
      <c r="BG19" s="60">
        <f t="shared" si="33"/>
        <v>8336.8260675000001</v>
      </c>
      <c r="BH19" s="60">
        <f t="shared" si="33"/>
        <v>0</v>
      </c>
      <c r="BI19" s="60">
        <f t="shared" si="33"/>
        <v>0</v>
      </c>
      <c r="BJ19" s="60">
        <f t="shared" si="33"/>
        <v>0</v>
      </c>
      <c r="BK19" s="60">
        <f t="shared" si="33"/>
        <v>0</v>
      </c>
      <c r="BL19" s="60">
        <f t="shared" si="33"/>
        <v>0</v>
      </c>
      <c r="BM19" s="60">
        <f t="shared" si="33"/>
        <v>0</v>
      </c>
      <c r="BN19" s="60">
        <f t="shared" si="33"/>
        <v>0</v>
      </c>
      <c r="BO19" s="60">
        <f t="shared" si="33"/>
        <v>0</v>
      </c>
      <c r="BP19" s="60">
        <f t="shared" si="33"/>
        <v>18500000000</v>
      </c>
      <c r="BQ19" s="60">
        <f t="shared" si="33"/>
        <v>18500</v>
      </c>
      <c r="BR19" s="60">
        <f t="shared" ref="BR19:DA19" si="34">SUM(BR20:BR22)</f>
        <v>0</v>
      </c>
      <c r="BS19" s="60">
        <f t="shared" si="34"/>
        <v>15313130334.050301</v>
      </c>
      <c r="BT19" s="60">
        <f t="shared" si="34"/>
        <v>15313.130334050302</v>
      </c>
      <c r="BU19" s="60">
        <f t="shared" si="34"/>
        <v>0</v>
      </c>
      <c r="BV19" s="60">
        <f t="shared" si="34"/>
        <v>0</v>
      </c>
      <c r="BW19" s="60">
        <f t="shared" si="34"/>
        <v>331852500</v>
      </c>
      <c r="BX19" s="60">
        <f t="shared" si="34"/>
        <v>331.85250000000002</v>
      </c>
      <c r="BY19" s="60">
        <f t="shared" si="34"/>
        <v>88793293658.897339</v>
      </c>
      <c r="BZ19" s="60">
        <f t="shared" si="34"/>
        <v>88793.293658897339</v>
      </c>
      <c r="CA19" s="60">
        <f t="shared" si="34"/>
        <v>47503248997.214401</v>
      </c>
      <c r="CB19" s="60">
        <f t="shared" si="34"/>
        <v>47503.248997214403</v>
      </c>
      <c r="CC19" s="60">
        <f t="shared" si="34"/>
        <v>0</v>
      </c>
      <c r="CD19" s="60">
        <f t="shared" si="34"/>
        <v>0</v>
      </c>
      <c r="CE19" s="60">
        <f t="shared" si="34"/>
        <v>8753667370.8724995</v>
      </c>
      <c r="CF19" s="60">
        <f t="shared" si="34"/>
        <v>8753.6673708724993</v>
      </c>
      <c r="CG19" s="60">
        <f t="shared" si="34"/>
        <v>0</v>
      </c>
      <c r="CH19" s="60">
        <f t="shared" si="34"/>
        <v>0</v>
      </c>
      <c r="CI19" s="60">
        <f t="shared" si="34"/>
        <v>0</v>
      </c>
      <c r="CJ19" s="60">
        <f t="shared" si="34"/>
        <v>0</v>
      </c>
      <c r="CK19" s="60">
        <f t="shared" si="34"/>
        <v>0</v>
      </c>
      <c r="CL19" s="60">
        <f t="shared" si="34"/>
        <v>0</v>
      </c>
      <c r="CM19" s="60">
        <f t="shared" si="34"/>
        <v>0</v>
      </c>
      <c r="CN19" s="60">
        <f t="shared" si="34"/>
        <v>0</v>
      </c>
      <c r="CO19" s="60">
        <f t="shared" si="34"/>
        <v>3000000000</v>
      </c>
      <c r="CP19" s="60">
        <f t="shared" si="34"/>
        <v>3000</v>
      </c>
      <c r="CQ19" s="60">
        <f t="shared" si="34"/>
        <v>0</v>
      </c>
      <c r="CR19" s="60">
        <f t="shared" si="34"/>
        <v>16078786850.6029</v>
      </c>
      <c r="CS19" s="60">
        <f t="shared" si="34"/>
        <v>16078.786850602901</v>
      </c>
      <c r="CT19" s="60">
        <f t="shared" si="34"/>
        <v>4000000000</v>
      </c>
      <c r="CU19" s="60">
        <f t="shared" si="34"/>
        <v>4000</v>
      </c>
      <c r="CV19" s="60">
        <f t="shared" si="34"/>
        <v>348445125</v>
      </c>
      <c r="CW19" s="60">
        <f t="shared" si="34"/>
        <v>348.44512500000002</v>
      </c>
      <c r="CX19" s="60">
        <f t="shared" si="34"/>
        <v>79684148343.689789</v>
      </c>
      <c r="CY19" s="60">
        <f t="shared" si="34"/>
        <v>79684.148343689798</v>
      </c>
      <c r="CZ19" s="60">
        <f t="shared" si="34"/>
        <v>344217545870.13843</v>
      </c>
      <c r="DA19" s="60">
        <f t="shared" si="34"/>
        <v>344217.54587013845</v>
      </c>
    </row>
    <row r="20" spans="1:105" s="16" customFormat="1" ht="68.25" customHeight="1">
      <c r="A20" s="2"/>
      <c r="B20" s="7" t="s">
        <v>54</v>
      </c>
      <c r="C20" s="7">
        <v>1903</v>
      </c>
      <c r="D20" s="24" t="s">
        <v>15</v>
      </c>
      <c r="E20" s="32">
        <v>812414717.05999994</v>
      </c>
      <c r="F20" s="67">
        <f t="shared" ref="F20:F22" si="35">E20/1000000</f>
        <v>812.41471705999993</v>
      </c>
      <c r="G20" s="15"/>
      <c r="H20" s="15"/>
      <c r="I20" s="15">
        <v>1667473318</v>
      </c>
      <c r="J20" s="67">
        <f t="shared" ref="J20:J22" si="36">I20/1000000</f>
        <v>1667.4733180000001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>
        <v>15154483783</v>
      </c>
      <c r="X20" s="15">
        <f>W20/1000000</f>
        <v>15154.483783</v>
      </c>
      <c r="Y20" s="15">
        <v>1048899508.2</v>
      </c>
      <c r="Z20" s="67">
        <f>Y20/1000000</f>
        <v>1048.8995082000001</v>
      </c>
      <c r="AA20" s="31">
        <f t="shared" ref="AA20:AA22" si="37">E20+G20+I20+K20+L20+M20+N20+O20+P20+Q20+S20+T20+U20+W20+Y20</f>
        <v>18683271326.260002</v>
      </c>
      <c r="AB20" s="31">
        <f t="shared" ref="AB20:AB22" si="38">F20+H20+J20+L20+M20+N20+O20+P20+R20+T20+V20+X20+Z20</f>
        <v>18683.271326260001</v>
      </c>
      <c r="AC20" s="32">
        <v>856550000</v>
      </c>
      <c r="AD20" s="67">
        <f t="shared" ref="AD20:AD22" si="39">AC20/1000000</f>
        <v>856.55</v>
      </c>
      <c r="AE20" s="15"/>
      <c r="AF20" s="15"/>
      <c r="AG20" s="15">
        <v>1536200000</v>
      </c>
      <c r="AH20" s="67">
        <f t="shared" ref="AH20" si="40">AG20/1000000</f>
        <v>1536.2</v>
      </c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>
        <v>316050000</v>
      </c>
      <c r="AY20" s="70">
        <f>AX20/1000000</f>
        <v>316.05</v>
      </c>
      <c r="AZ20" s="31">
        <f t="shared" ref="AZ20:AZ22" si="41">AC20+AE20+AG20+AI20+AJ20+AK20+AL20+AM20+AO20+AQ20+AT20+AV20+AX20</f>
        <v>2708800000</v>
      </c>
      <c r="BA20" s="31">
        <f t="shared" ref="BA20:BA22" si="42">AD20+AF20+AH20+AP20+AR20+AU20+AW20+AY20</f>
        <v>2708.8</v>
      </c>
      <c r="BB20" s="32">
        <v>784080000</v>
      </c>
      <c r="BC20" s="67">
        <f t="shared" ref="BC20:BC22" si="43">BB20/1000000</f>
        <v>784.08</v>
      </c>
      <c r="BD20" s="15"/>
      <c r="BE20" s="15"/>
      <c r="BF20" s="15">
        <v>1540200000</v>
      </c>
      <c r="BG20" s="67">
        <f t="shared" ref="BG20:BG22" si="44">BF20/1000000</f>
        <v>1540.2</v>
      </c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>
        <v>331852500</v>
      </c>
      <c r="BX20" s="67">
        <f>BW20/1000000</f>
        <v>331.85250000000002</v>
      </c>
      <c r="BY20" s="31">
        <f t="shared" ref="BY20:BY22" si="45">BB20+BD20+BF20+BH20+BI20+BJ20+BK20+BL20+BN20+BP20+BS20+BU20+BW20+BR20+BM20</f>
        <v>2656132500</v>
      </c>
      <c r="BZ20" s="31">
        <f t="shared" ref="BZ20:BZ22" si="46">BX20+BV20+BT20+BQ20+BO20+BG20+BE20+BC20</f>
        <v>2656.1325000000002</v>
      </c>
      <c r="CA20" s="32">
        <v>813380000</v>
      </c>
      <c r="CB20" s="70">
        <f t="shared" ref="CB20:CB22" si="47">CA20/1000000</f>
        <v>813.38</v>
      </c>
      <c r="CC20" s="15"/>
      <c r="CD20" s="15"/>
      <c r="CE20" s="15">
        <v>1743200000</v>
      </c>
      <c r="CF20" s="70">
        <f t="shared" ref="CF20:CF21" si="48">CE20/1000000</f>
        <v>1743.2</v>
      </c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>
        <v>348445125</v>
      </c>
      <c r="CW20" s="70">
        <f>CV20/1000000</f>
        <v>348.44512500000002</v>
      </c>
      <c r="CX20" s="31">
        <f t="shared" ref="CX20:CX22" si="49">CA20+CC20+CE20+CG20+CH20+CI20+CJ20+CL20+CO20+CR20+CT20+CV20+CQ20+CK20+CM20</f>
        <v>2905025125</v>
      </c>
      <c r="CY20" s="31">
        <f t="shared" ref="CY20:CY22" si="50">CB20+CD20+CF20+CS20+CU20+CW20+CN20+CP20</f>
        <v>2905.0251250000001</v>
      </c>
      <c r="CZ20" s="42">
        <f>AA20+AZ20+BY20+CX20</f>
        <v>26953228951.260002</v>
      </c>
      <c r="DA20" s="42">
        <f t="shared" ref="DA20:DA22" si="51">AB20+BA20+BZ20+CY20</f>
        <v>26953.22895126</v>
      </c>
    </row>
    <row r="21" spans="1:105" ht="45" customHeight="1">
      <c r="B21" s="7" t="s">
        <v>54</v>
      </c>
      <c r="C21" s="7">
        <v>1905</v>
      </c>
      <c r="D21" s="25" t="s">
        <v>16</v>
      </c>
      <c r="E21" s="32">
        <v>1058833500</v>
      </c>
      <c r="F21" s="67">
        <f t="shared" si="35"/>
        <v>1058.8335</v>
      </c>
      <c r="G21" s="15"/>
      <c r="H21" s="15"/>
      <c r="I21" s="15">
        <v>3745181682</v>
      </c>
      <c r="J21" s="67">
        <f t="shared" si="36"/>
        <v>3745.1816819999999</v>
      </c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>
        <v>590500000</v>
      </c>
      <c r="V21" s="67">
        <f t="shared" ref="V21:V22" si="52">U21/1000000</f>
        <v>590.5</v>
      </c>
      <c r="W21" s="15">
        <v>94813856.25</v>
      </c>
      <c r="X21" s="15">
        <f t="shared" ref="X21:X22" si="53">W21/1000000</f>
        <v>94.813856250000001</v>
      </c>
      <c r="Y21" s="15"/>
      <c r="Z21" s="70"/>
      <c r="AA21" s="31">
        <f t="shared" si="37"/>
        <v>5489329038.25</v>
      </c>
      <c r="AB21" s="31">
        <f t="shared" si="38"/>
        <v>5489.3290382499999</v>
      </c>
      <c r="AC21" s="32">
        <v>972950000</v>
      </c>
      <c r="AD21" s="67">
        <f t="shared" si="39"/>
        <v>972.95</v>
      </c>
      <c r="AE21" s="15"/>
      <c r="AF21" s="15"/>
      <c r="AG21" s="15">
        <v>4147087750</v>
      </c>
      <c r="AH21" s="67">
        <f t="shared" ref="AH21" si="54">AG21/1000000</f>
        <v>4147.0877499999997</v>
      </c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>
        <v>1268703450</v>
      </c>
      <c r="AU21" s="67">
        <f t="shared" ref="AU21" si="55">AT21/1000000</f>
        <v>1268.70345</v>
      </c>
      <c r="AV21" s="15"/>
      <c r="AW21" s="15"/>
      <c r="AX21" s="15"/>
      <c r="AY21" s="70"/>
      <c r="AZ21" s="31">
        <f t="shared" si="41"/>
        <v>6388741200</v>
      </c>
      <c r="BA21" s="31">
        <f t="shared" si="42"/>
        <v>6388.7411999999995</v>
      </c>
      <c r="BB21" s="32">
        <v>1989800000</v>
      </c>
      <c r="BC21" s="67">
        <f t="shared" si="43"/>
        <v>1989.8</v>
      </c>
      <c r="BD21" s="15"/>
      <c r="BE21" s="15"/>
      <c r="BF21" s="15">
        <v>4427252137.5</v>
      </c>
      <c r="BG21" s="67">
        <f t="shared" si="44"/>
        <v>4427.2521374999997</v>
      </c>
      <c r="BH21" s="15"/>
      <c r="BI21" s="15"/>
      <c r="BJ21" s="15"/>
      <c r="BK21" s="15"/>
      <c r="BL21" s="15"/>
      <c r="BM21" s="15"/>
      <c r="BN21" s="15"/>
      <c r="BO21" s="15"/>
      <c r="BP21" s="15">
        <v>3000000000</v>
      </c>
      <c r="BQ21" s="67">
        <f t="shared" ref="BQ21:BQ22" si="56">BP21/1000000</f>
        <v>3000</v>
      </c>
      <c r="BR21" s="15"/>
      <c r="BS21" s="15">
        <v>1332138623</v>
      </c>
      <c r="BT21" s="67">
        <f t="shared" ref="BT21:BT22" si="57">BS21/1000000</f>
        <v>1332.1386230000001</v>
      </c>
      <c r="BU21" s="15"/>
      <c r="BV21" s="15"/>
      <c r="BW21" s="15"/>
      <c r="BX21" s="70"/>
      <c r="BY21" s="31">
        <f t="shared" si="45"/>
        <v>10749190760.5</v>
      </c>
      <c r="BZ21" s="31">
        <f t="shared" si="46"/>
        <v>10749.190760499998</v>
      </c>
      <c r="CA21" s="32">
        <v>1011384000</v>
      </c>
      <c r="CB21" s="70">
        <f t="shared" si="47"/>
        <v>1011.384</v>
      </c>
      <c r="CC21" s="15"/>
      <c r="CD21" s="15"/>
      <c r="CE21" s="15">
        <v>4522624744.3724995</v>
      </c>
      <c r="CF21" s="70">
        <f t="shared" si="48"/>
        <v>4522.6247443724997</v>
      </c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>
        <v>1398745554</v>
      </c>
      <c r="CS21" s="70">
        <f t="shared" ref="CS21:CS22" si="58">CR21/1000000</f>
        <v>1398.7455540000001</v>
      </c>
      <c r="CT21" s="15"/>
      <c r="CU21" s="15"/>
      <c r="CV21" s="15"/>
      <c r="CW21" s="70"/>
      <c r="CX21" s="31">
        <f t="shared" si="49"/>
        <v>6932754298.3724995</v>
      </c>
      <c r="CY21" s="31">
        <f t="shared" si="50"/>
        <v>6932.7542983724998</v>
      </c>
      <c r="CZ21" s="42">
        <f>AA21+AZ21+BY21+CX21</f>
        <v>29560015297.122498</v>
      </c>
      <c r="DA21" s="42">
        <f t="shared" si="51"/>
        <v>29560.015297122496</v>
      </c>
    </row>
    <row r="22" spans="1:105" ht="45" customHeight="1">
      <c r="B22" s="7" t="s">
        <v>54</v>
      </c>
      <c r="C22" s="7">
        <v>1906</v>
      </c>
      <c r="D22" s="24" t="s">
        <v>17</v>
      </c>
      <c r="E22" s="32">
        <v>45232339291.369995</v>
      </c>
      <c r="F22" s="67">
        <f t="shared" si="35"/>
        <v>45232.339291369994</v>
      </c>
      <c r="G22" s="15"/>
      <c r="H22" s="15"/>
      <c r="I22" s="15">
        <v>2182563834.8400002</v>
      </c>
      <c r="J22" s="67">
        <f t="shared" si="36"/>
        <v>2182.5638348400003</v>
      </c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>
        <v>13298961120.01</v>
      </c>
      <c r="V22" s="67">
        <f t="shared" si="52"/>
        <v>13298.961120010001</v>
      </c>
      <c r="W22" s="15">
        <v>24614697675.299999</v>
      </c>
      <c r="X22" s="15">
        <f t="shared" si="53"/>
        <v>24614.697675299998</v>
      </c>
      <c r="Y22" s="15"/>
      <c r="Z22" s="70"/>
      <c r="AA22" s="31">
        <f t="shared" si="37"/>
        <v>85328561921.519989</v>
      </c>
      <c r="AB22" s="31">
        <f t="shared" si="38"/>
        <v>85328.561921519984</v>
      </c>
      <c r="AC22" s="32">
        <v>41569623580.521004</v>
      </c>
      <c r="AD22" s="67">
        <f t="shared" si="39"/>
        <v>41569.623580521002</v>
      </c>
      <c r="AE22" s="15"/>
      <c r="AF22" s="15"/>
      <c r="AG22" s="15">
        <v>2256546600</v>
      </c>
      <c r="AH22" s="67">
        <f t="shared" ref="AH22" si="59">AG22/1000000</f>
        <v>2256.5466000000001</v>
      </c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>
        <v>13315230201.000299</v>
      </c>
      <c r="AU22" s="67">
        <f t="shared" ref="AU22" si="60">AT22/1000000</f>
        <v>13315.230201000299</v>
      </c>
      <c r="AV22" s="15"/>
      <c r="AW22" s="15"/>
      <c r="AX22" s="15"/>
      <c r="AY22" s="70"/>
      <c r="AZ22" s="31">
        <f t="shared" si="41"/>
        <v>57141400381.521301</v>
      </c>
      <c r="BA22" s="31">
        <f t="shared" si="42"/>
        <v>57141.4003815213</v>
      </c>
      <c r="BB22" s="32">
        <v>43537604757.347046</v>
      </c>
      <c r="BC22" s="67">
        <f t="shared" si="43"/>
        <v>43537.604757347042</v>
      </c>
      <c r="BD22" s="15"/>
      <c r="BE22" s="15"/>
      <c r="BF22" s="15">
        <v>2369373930</v>
      </c>
      <c r="BG22" s="67">
        <f t="shared" si="44"/>
        <v>2369.3739300000002</v>
      </c>
      <c r="BH22" s="15"/>
      <c r="BI22" s="15"/>
      <c r="BJ22" s="15"/>
      <c r="BK22" s="15"/>
      <c r="BL22" s="15"/>
      <c r="BM22" s="15"/>
      <c r="BN22" s="15"/>
      <c r="BO22" s="15"/>
      <c r="BP22" s="15">
        <v>15500000000</v>
      </c>
      <c r="BQ22" s="67">
        <f t="shared" si="56"/>
        <v>15500</v>
      </c>
      <c r="BR22" s="15"/>
      <c r="BS22" s="15">
        <v>13980991711.050301</v>
      </c>
      <c r="BT22" s="67">
        <f t="shared" si="57"/>
        <v>13980.991711050301</v>
      </c>
      <c r="BU22" s="15"/>
      <c r="BV22" s="15"/>
      <c r="BW22" s="15"/>
      <c r="BX22" s="70"/>
      <c r="BY22" s="31">
        <f t="shared" si="45"/>
        <v>75387970398.397339</v>
      </c>
      <c r="BZ22" s="31">
        <f t="shared" si="46"/>
        <v>75387.970398397345</v>
      </c>
      <c r="CA22" s="32">
        <v>45678484997.214401</v>
      </c>
      <c r="CB22" s="70">
        <f t="shared" si="47"/>
        <v>45678.4849972144</v>
      </c>
      <c r="CC22" s="15"/>
      <c r="CD22" s="15"/>
      <c r="CE22" s="15">
        <v>2487842626.5</v>
      </c>
      <c r="CF22" s="70">
        <f>CE22/1000000</f>
        <v>2487.8426264999998</v>
      </c>
      <c r="CG22" s="15"/>
      <c r="CH22" s="15"/>
      <c r="CI22" s="15"/>
      <c r="CJ22" s="15"/>
      <c r="CK22" s="15"/>
      <c r="CL22" s="15"/>
      <c r="CM22" s="15"/>
      <c r="CN22" s="15"/>
      <c r="CO22" s="15">
        <v>3000000000</v>
      </c>
      <c r="CP22" s="70">
        <f>CO22/1000000</f>
        <v>3000</v>
      </c>
      <c r="CQ22" s="15"/>
      <c r="CR22" s="15">
        <v>14680041296.6029</v>
      </c>
      <c r="CS22" s="70">
        <f t="shared" si="58"/>
        <v>14680.0412966029</v>
      </c>
      <c r="CT22" s="15">
        <v>4000000000</v>
      </c>
      <c r="CU22" s="70">
        <f>CT22/1000000</f>
        <v>4000</v>
      </c>
      <c r="CV22" s="15"/>
      <c r="CW22" s="70"/>
      <c r="CX22" s="31">
        <f t="shared" si="49"/>
        <v>69846368920.317291</v>
      </c>
      <c r="CY22" s="31">
        <f t="shared" si="50"/>
        <v>69846.368920317298</v>
      </c>
      <c r="CZ22" s="42">
        <f>AA22+AZ22+BY22+CX22</f>
        <v>287704301621.75592</v>
      </c>
      <c r="DA22" s="42">
        <f t="shared" si="51"/>
        <v>287704.30162175593</v>
      </c>
    </row>
    <row r="23" spans="1:105" s="55" customFormat="1" ht="45" customHeight="1">
      <c r="A23" s="51"/>
      <c r="B23" s="52"/>
      <c r="C23" s="52">
        <v>21</v>
      </c>
      <c r="D23" s="63" t="s">
        <v>127</v>
      </c>
      <c r="E23" s="56">
        <f>E24</f>
        <v>0</v>
      </c>
      <c r="F23" s="56">
        <f t="shared" ref="F23:BQ23" si="61">F24</f>
        <v>0</v>
      </c>
      <c r="G23" s="56">
        <f t="shared" si="61"/>
        <v>0</v>
      </c>
      <c r="H23" s="56">
        <f t="shared" si="61"/>
        <v>0</v>
      </c>
      <c r="I23" s="56">
        <f t="shared" si="61"/>
        <v>0</v>
      </c>
      <c r="J23" s="56">
        <f t="shared" si="61"/>
        <v>0</v>
      </c>
      <c r="K23" s="56">
        <f t="shared" si="61"/>
        <v>0</v>
      </c>
      <c r="L23" s="56">
        <f t="shared" si="61"/>
        <v>0</v>
      </c>
      <c r="M23" s="56">
        <f t="shared" si="61"/>
        <v>0</v>
      </c>
      <c r="N23" s="56">
        <f t="shared" si="61"/>
        <v>0</v>
      </c>
      <c r="O23" s="56">
        <f t="shared" si="61"/>
        <v>0</v>
      </c>
      <c r="P23" s="56">
        <f t="shared" si="61"/>
        <v>0</v>
      </c>
      <c r="Q23" s="56">
        <f t="shared" si="61"/>
        <v>0</v>
      </c>
      <c r="R23" s="56">
        <f t="shared" si="61"/>
        <v>0</v>
      </c>
      <c r="S23" s="56">
        <f t="shared" si="61"/>
        <v>0</v>
      </c>
      <c r="T23" s="56">
        <f t="shared" si="61"/>
        <v>0</v>
      </c>
      <c r="U23" s="56">
        <f t="shared" si="61"/>
        <v>0</v>
      </c>
      <c r="V23" s="56">
        <f t="shared" si="61"/>
        <v>0</v>
      </c>
      <c r="W23" s="56">
        <f t="shared" si="61"/>
        <v>0</v>
      </c>
      <c r="X23" s="56">
        <f t="shared" si="61"/>
        <v>0</v>
      </c>
      <c r="Y23" s="56">
        <f t="shared" si="61"/>
        <v>0</v>
      </c>
      <c r="Z23" s="56">
        <f t="shared" si="61"/>
        <v>0</v>
      </c>
      <c r="AA23" s="56">
        <f t="shared" si="61"/>
        <v>0</v>
      </c>
      <c r="AB23" s="56">
        <f t="shared" si="61"/>
        <v>0</v>
      </c>
      <c r="AC23" s="56">
        <f t="shared" si="61"/>
        <v>0</v>
      </c>
      <c r="AD23" s="56">
        <f t="shared" si="61"/>
        <v>0</v>
      </c>
      <c r="AE23" s="56">
        <f t="shared" si="61"/>
        <v>0</v>
      </c>
      <c r="AF23" s="56">
        <f t="shared" si="61"/>
        <v>0</v>
      </c>
      <c r="AG23" s="56">
        <f t="shared" si="61"/>
        <v>0</v>
      </c>
      <c r="AH23" s="56">
        <f t="shared" si="61"/>
        <v>0</v>
      </c>
      <c r="AI23" s="56">
        <f t="shared" si="61"/>
        <v>0</v>
      </c>
      <c r="AJ23" s="56">
        <f t="shared" si="61"/>
        <v>0</v>
      </c>
      <c r="AK23" s="56">
        <f t="shared" si="61"/>
        <v>0</v>
      </c>
      <c r="AL23" s="56">
        <f t="shared" si="61"/>
        <v>0</v>
      </c>
      <c r="AM23" s="56">
        <f t="shared" si="61"/>
        <v>0</v>
      </c>
      <c r="AN23" s="56">
        <f t="shared" si="61"/>
        <v>0</v>
      </c>
      <c r="AO23" s="56">
        <f t="shared" si="61"/>
        <v>0</v>
      </c>
      <c r="AP23" s="56">
        <f t="shared" si="61"/>
        <v>0</v>
      </c>
      <c r="AQ23" s="56">
        <f t="shared" si="61"/>
        <v>0</v>
      </c>
      <c r="AR23" s="56">
        <f t="shared" si="61"/>
        <v>0</v>
      </c>
      <c r="AS23" s="56">
        <f t="shared" si="61"/>
        <v>0</v>
      </c>
      <c r="AT23" s="56">
        <f t="shared" si="61"/>
        <v>0</v>
      </c>
      <c r="AU23" s="56">
        <f t="shared" si="61"/>
        <v>0</v>
      </c>
      <c r="AV23" s="56">
        <f t="shared" si="61"/>
        <v>0</v>
      </c>
      <c r="AW23" s="56">
        <f t="shared" si="61"/>
        <v>0</v>
      </c>
      <c r="AX23" s="56">
        <f t="shared" si="61"/>
        <v>0</v>
      </c>
      <c r="AY23" s="56">
        <f t="shared" si="61"/>
        <v>0</v>
      </c>
      <c r="AZ23" s="56">
        <f t="shared" si="61"/>
        <v>0</v>
      </c>
      <c r="BA23" s="56">
        <f t="shared" si="61"/>
        <v>0</v>
      </c>
      <c r="BB23" s="56">
        <f t="shared" si="61"/>
        <v>0</v>
      </c>
      <c r="BC23" s="56">
        <f t="shared" si="61"/>
        <v>0</v>
      </c>
      <c r="BD23" s="56">
        <f t="shared" si="61"/>
        <v>0</v>
      </c>
      <c r="BE23" s="56">
        <f t="shared" si="61"/>
        <v>0</v>
      </c>
      <c r="BF23" s="56">
        <f t="shared" si="61"/>
        <v>0</v>
      </c>
      <c r="BG23" s="56">
        <f t="shared" si="61"/>
        <v>0</v>
      </c>
      <c r="BH23" s="56">
        <f t="shared" si="61"/>
        <v>0</v>
      </c>
      <c r="BI23" s="56">
        <f t="shared" si="61"/>
        <v>0</v>
      </c>
      <c r="BJ23" s="56">
        <f t="shared" si="61"/>
        <v>0</v>
      </c>
      <c r="BK23" s="56">
        <f t="shared" si="61"/>
        <v>0</v>
      </c>
      <c r="BL23" s="56">
        <f t="shared" si="61"/>
        <v>0</v>
      </c>
      <c r="BM23" s="56">
        <f t="shared" si="61"/>
        <v>0</v>
      </c>
      <c r="BN23" s="56">
        <f t="shared" si="61"/>
        <v>0</v>
      </c>
      <c r="BO23" s="56">
        <f t="shared" si="61"/>
        <v>0</v>
      </c>
      <c r="BP23" s="56">
        <f t="shared" si="61"/>
        <v>0</v>
      </c>
      <c r="BQ23" s="56">
        <f t="shared" si="61"/>
        <v>0</v>
      </c>
      <c r="BR23" s="56">
        <f t="shared" ref="BR23:DA23" si="62">BR24</f>
        <v>0</v>
      </c>
      <c r="BS23" s="56">
        <f t="shared" si="62"/>
        <v>0</v>
      </c>
      <c r="BT23" s="56">
        <f t="shared" si="62"/>
        <v>0</v>
      </c>
      <c r="BU23" s="56">
        <f t="shared" si="62"/>
        <v>0</v>
      </c>
      <c r="BV23" s="56">
        <f t="shared" si="62"/>
        <v>0</v>
      </c>
      <c r="BW23" s="56">
        <f t="shared" si="62"/>
        <v>0</v>
      </c>
      <c r="BX23" s="56">
        <f t="shared" si="62"/>
        <v>0</v>
      </c>
      <c r="BY23" s="56">
        <f t="shared" si="62"/>
        <v>0</v>
      </c>
      <c r="BZ23" s="56">
        <f t="shared" si="62"/>
        <v>0</v>
      </c>
      <c r="CA23" s="56">
        <f t="shared" si="62"/>
        <v>0</v>
      </c>
      <c r="CB23" s="56">
        <f t="shared" si="62"/>
        <v>0</v>
      </c>
      <c r="CC23" s="56">
        <f t="shared" si="62"/>
        <v>0</v>
      </c>
      <c r="CD23" s="56">
        <f t="shared" si="62"/>
        <v>0</v>
      </c>
      <c r="CE23" s="56">
        <f t="shared" si="62"/>
        <v>0</v>
      </c>
      <c r="CF23" s="56">
        <f t="shared" si="62"/>
        <v>0</v>
      </c>
      <c r="CG23" s="56">
        <f t="shared" si="62"/>
        <v>0</v>
      </c>
      <c r="CH23" s="56">
        <f t="shared" si="62"/>
        <v>0</v>
      </c>
      <c r="CI23" s="56">
        <f t="shared" si="62"/>
        <v>0</v>
      </c>
      <c r="CJ23" s="56">
        <f t="shared" si="62"/>
        <v>0</v>
      </c>
      <c r="CK23" s="56">
        <f t="shared" si="62"/>
        <v>0</v>
      </c>
      <c r="CL23" s="56">
        <f t="shared" si="62"/>
        <v>0</v>
      </c>
      <c r="CM23" s="56">
        <f t="shared" si="62"/>
        <v>0</v>
      </c>
      <c r="CN23" s="56">
        <f t="shared" si="62"/>
        <v>0</v>
      </c>
      <c r="CO23" s="56">
        <f t="shared" si="62"/>
        <v>0</v>
      </c>
      <c r="CP23" s="56">
        <f t="shared" si="62"/>
        <v>0</v>
      </c>
      <c r="CQ23" s="56">
        <f t="shared" si="62"/>
        <v>0</v>
      </c>
      <c r="CR23" s="56">
        <f t="shared" si="62"/>
        <v>0</v>
      </c>
      <c r="CS23" s="56">
        <f t="shared" si="62"/>
        <v>0</v>
      </c>
      <c r="CT23" s="56">
        <f t="shared" si="62"/>
        <v>3000000000</v>
      </c>
      <c r="CU23" s="56">
        <f t="shared" si="62"/>
        <v>3000</v>
      </c>
      <c r="CV23" s="56">
        <f t="shared" si="62"/>
        <v>0</v>
      </c>
      <c r="CW23" s="56">
        <f t="shared" si="62"/>
        <v>0</v>
      </c>
      <c r="CX23" s="56">
        <f t="shared" si="62"/>
        <v>3000000000</v>
      </c>
      <c r="CY23" s="56">
        <f t="shared" si="62"/>
        <v>3000</v>
      </c>
      <c r="CZ23" s="56">
        <f t="shared" si="62"/>
        <v>3000000000</v>
      </c>
      <c r="DA23" s="56">
        <f t="shared" si="62"/>
        <v>3000</v>
      </c>
    </row>
    <row r="24" spans="1:105" ht="45" customHeight="1">
      <c r="B24" s="7" t="s">
        <v>55</v>
      </c>
      <c r="C24" s="7" t="s">
        <v>3</v>
      </c>
      <c r="D24" s="24" t="s">
        <v>18</v>
      </c>
      <c r="E24" s="32"/>
      <c r="F24" s="67">
        <f>E24/1000000</f>
        <v>0</v>
      </c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67">
        <f>U24/1000000</f>
        <v>0</v>
      </c>
      <c r="W24" s="15"/>
      <c r="X24" s="15"/>
      <c r="Y24" s="15"/>
      <c r="Z24" s="70"/>
      <c r="AA24" s="31">
        <f>E24+G24+I24+K24+L24+M24+N24+O24+P24+Q24+S24+T24+U24+W24+Y24</f>
        <v>0</v>
      </c>
      <c r="AB24" s="31">
        <f>F24+H24+J24+L24+M24+N24+O24+P24+R24+T24+V24+X24+Z24</f>
        <v>0</v>
      </c>
      <c r="AC24" s="32"/>
      <c r="AD24" s="67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70"/>
      <c r="AZ24" s="31">
        <f>AC24+AE24+AG24+AI24+AJ24+AK24+AL24+AM24+AO24+AQ24+AT24+AV24+AX24</f>
        <v>0</v>
      </c>
      <c r="BA24" s="31">
        <f>AD24+AF24+AH24+AP24+AR24+AU24+AW24+AY24</f>
        <v>0</v>
      </c>
      <c r="BB24" s="32"/>
      <c r="BC24" s="67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70"/>
      <c r="BY24" s="31">
        <f>BB24+BD24+BF24+BH24+BI24+BJ24+BK24+BL24+BN24+BP24+BS24+BU24+BW24+BR24+BM24</f>
        <v>0</v>
      </c>
      <c r="BZ24" s="31">
        <f>BX24+BV24+BT24+BQ24+BO24+BG24+BE24+BC24</f>
        <v>0</v>
      </c>
      <c r="CA24" s="32"/>
      <c r="CB24" s="67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>
        <v>3000000000</v>
      </c>
      <c r="CU24" s="70">
        <f>CT24/1000000</f>
        <v>3000</v>
      </c>
      <c r="CV24" s="15"/>
      <c r="CW24" s="70"/>
      <c r="CX24" s="31">
        <f>CA24+CC24+CE24+CG24+CH24+CI24+CJ24+CL24+CO24+CR24+CT24+CV24+CQ24+CK24+CM24</f>
        <v>3000000000</v>
      </c>
      <c r="CY24" s="31">
        <f>CB24+CD24+CF24+CS24+CU24+CW24+CN24+CP24</f>
        <v>3000</v>
      </c>
      <c r="CZ24" s="42">
        <f>AA24+AZ24+BY24+CX24</f>
        <v>3000000000</v>
      </c>
      <c r="DA24" s="42">
        <f>AB24+BA24+BZ24+CY24</f>
        <v>3000</v>
      </c>
    </row>
    <row r="25" spans="1:105" s="55" customFormat="1" ht="45" customHeight="1">
      <c r="A25" s="51"/>
      <c r="B25" s="52"/>
      <c r="C25" s="52">
        <v>22</v>
      </c>
      <c r="D25" s="63" t="s">
        <v>128</v>
      </c>
      <c r="E25" s="56">
        <f>SUM(E26:E27)</f>
        <v>18172721673.84</v>
      </c>
      <c r="F25" s="56">
        <f t="shared" ref="F25:BQ25" si="63">SUM(F26:F27)</f>
        <v>18172.721673840002</v>
      </c>
      <c r="G25" s="56">
        <f t="shared" si="63"/>
        <v>207254510305.85999</v>
      </c>
      <c r="H25" s="56">
        <f t="shared" si="63"/>
        <v>207254.51030585999</v>
      </c>
      <c r="I25" s="56">
        <f t="shared" si="63"/>
        <v>0</v>
      </c>
      <c r="J25" s="56">
        <f t="shared" si="63"/>
        <v>0</v>
      </c>
      <c r="K25" s="56">
        <f t="shared" si="63"/>
        <v>0</v>
      </c>
      <c r="L25" s="56">
        <f t="shared" si="63"/>
        <v>0</v>
      </c>
      <c r="M25" s="56">
        <f t="shared" si="63"/>
        <v>0</v>
      </c>
      <c r="N25" s="56">
        <f t="shared" si="63"/>
        <v>0</v>
      </c>
      <c r="O25" s="56">
        <f t="shared" si="63"/>
        <v>0</v>
      </c>
      <c r="P25" s="56">
        <f t="shared" si="63"/>
        <v>0</v>
      </c>
      <c r="Q25" s="56">
        <f t="shared" si="63"/>
        <v>0</v>
      </c>
      <c r="R25" s="56">
        <f t="shared" si="63"/>
        <v>0</v>
      </c>
      <c r="S25" s="56">
        <f t="shared" si="63"/>
        <v>0</v>
      </c>
      <c r="T25" s="56">
        <f t="shared" si="63"/>
        <v>0</v>
      </c>
      <c r="U25" s="56">
        <f t="shared" si="63"/>
        <v>13285113039.040001</v>
      </c>
      <c r="V25" s="56">
        <f t="shared" si="63"/>
        <v>13285.113039040001</v>
      </c>
      <c r="W25" s="56">
        <f t="shared" si="63"/>
        <v>8312771538</v>
      </c>
      <c r="X25" s="56">
        <f t="shared" si="63"/>
        <v>8312.7715379999991</v>
      </c>
      <c r="Y25" s="56">
        <f t="shared" si="63"/>
        <v>2181834000</v>
      </c>
      <c r="Z25" s="56">
        <f t="shared" si="63"/>
        <v>2181.8339999999998</v>
      </c>
      <c r="AA25" s="56">
        <f t="shared" si="63"/>
        <v>249206950556.73999</v>
      </c>
      <c r="AB25" s="56">
        <f t="shared" si="63"/>
        <v>249206.95055673999</v>
      </c>
      <c r="AC25" s="56">
        <f t="shared" si="63"/>
        <v>22178642333.790001</v>
      </c>
      <c r="AD25" s="56">
        <f t="shared" si="63"/>
        <v>22178.642333790001</v>
      </c>
      <c r="AE25" s="56">
        <f t="shared" si="63"/>
        <v>216673345886.92999</v>
      </c>
      <c r="AF25" s="56">
        <f t="shared" si="63"/>
        <v>216673.34588692998</v>
      </c>
      <c r="AG25" s="56">
        <f t="shared" si="63"/>
        <v>0</v>
      </c>
      <c r="AH25" s="56">
        <f t="shared" si="63"/>
        <v>0</v>
      </c>
      <c r="AI25" s="56">
        <f t="shared" si="63"/>
        <v>0</v>
      </c>
      <c r="AJ25" s="56">
        <f t="shared" si="63"/>
        <v>0</v>
      </c>
      <c r="AK25" s="56">
        <f t="shared" si="63"/>
        <v>0</v>
      </c>
      <c r="AL25" s="56">
        <f t="shared" si="63"/>
        <v>0</v>
      </c>
      <c r="AM25" s="56">
        <f t="shared" si="63"/>
        <v>0</v>
      </c>
      <c r="AN25" s="56">
        <f t="shared" si="63"/>
        <v>0</v>
      </c>
      <c r="AO25" s="56">
        <f t="shared" si="63"/>
        <v>0</v>
      </c>
      <c r="AP25" s="56">
        <f t="shared" si="63"/>
        <v>0</v>
      </c>
      <c r="AQ25" s="56">
        <f t="shared" si="63"/>
        <v>0</v>
      </c>
      <c r="AR25" s="56">
        <f t="shared" si="63"/>
        <v>0</v>
      </c>
      <c r="AS25" s="56">
        <f t="shared" si="63"/>
        <v>0</v>
      </c>
      <c r="AT25" s="56">
        <f t="shared" si="63"/>
        <v>10466237856</v>
      </c>
      <c r="AU25" s="56">
        <f t="shared" si="63"/>
        <v>10466.237856</v>
      </c>
      <c r="AV25" s="56">
        <f t="shared" si="63"/>
        <v>12553</v>
      </c>
      <c r="AW25" s="56">
        <f t="shared" si="63"/>
        <v>1.2553E-2</v>
      </c>
      <c r="AX25" s="56">
        <f t="shared" si="63"/>
        <v>1684000000</v>
      </c>
      <c r="AY25" s="56">
        <f t="shared" si="63"/>
        <v>1684</v>
      </c>
      <c r="AZ25" s="56">
        <f t="shared" si="63"/>
        <v>251002238629.72</v>
      </c>
      <c r="BA25" s="56">
        <f t="shared" si="63"/>
        <v>251002.23862971997</v>
      </c>
      <c r="BB25" s="56">
        <f t="shared" si="63"/>
        <v>23372194962.281891</v>
      </c>
      <c r="BC25" s="56">
        <f t="shared" si="63"/>
        <v>23372.194962281894</v>
      </c>
      <c r="BD25" s="56">
        <f t="shared" si="63"/>
        <v>227241774740.88998</v>
      </c>
      <c r="BE25" s="56">
        <f t="shared" si="63"/>
        <v>227241.77474088999</v>
      </c>
      <c r="BF25" s="56">
        <f t="shared" si="63"/>
        <v>0</v>
      </c>
      <c r="BG25" s="56">
        <f t="shared" si="63"/>
        <v>0</v>
      </c>
      <c r="BH25" s="56">
        <f t="shared" si="63"/>
        <v>0</v>
      </c>
      <c r="BI25" s="56">
        <f t="shared" si="63"/>
        <v>0</v>
      </c>
      <c r="BJ25" s="56">
        <f t="shared" si="63"/>
        <v>0</v>
      </c>
      <c r="BK25" s="56">
        <f t="shared" si="63"/>
        <v>0</v>
      </c>
      <c r="BL25" s="56">
        <f t="shared" si="63"/>
        <v>0</v>
      </c>
      <c r="BM25" s="56">
        <f t="shared" si="63"/>
        <v>0</v>
      </c>
      <c r="BN25" s="56">
        <f t="shared" si="63"/>
        <v>0</v>
      </c>
      <c r="BO25" s="56">
        <f t="shared" si="63"/>
        <v>0</v>
      </c>
      <c r="BP25" s="56">
        <f t="shared" si="63"/>
        <v>0</v>
      </c>
      <c r="BQ25" s="56">
        <f t="shared" si="63"/>
        <v>0</v>
      </c>
      <c r="BR25" s="56">
        <f t="shared" ref="BR25:DA25" si="64">SUM(BR26:BR27)</f>
        <v>0</v>
      </c>
      <c r="BS25" s="56">
        <f t="shared" si="64"/>
        <v>10989549748.799999</v>
      </c>
      <c r="BT25" s="56">
        <f t="shared" si="64"/>
        <v>10989.5497488</v>
      </c>
      <c r="BU25" s="56">
        <f t="shared" si="64"/>
        <v>11821</v>
      </c>
      <c r="BV25" s="56">
        <f t="shared" si="64"/>
        <v>1.1821E-2</v>
      </c>
      <c r="BW25" s="56">
        <f t="shared" si="64"/>
        <v>2000000000</v>
      </c>
      <c r="BX25" s="56">
        <f t="shared" si="64"/>
        <v>2000</v>
      </c>
      <c r="BY25" s="56">
        <f t="shared" si="64"/>
        <v>263603531272.97186</v>
      </c>
      <c r="BZ25" s="56">
        <f t="shared" si="64"/>
        <v>263603.53127297189</v>
      </c>
      <c r="CA25" s="56">
        <f t="shared" si="64"/>
        <v>25489722091.613781</v>
      </c>
      <c r="CB25" s="56">
        <f t="shared" si="64"/>
        <v>25489.722091613781</v>
      </c>
      <c r="CC25" s="56">
        <f t="shared" si="64"/>
        <v>238309448809.10999</v>
      </c>
      <c r="CD25" s="56">
        <f t="shared" si="64"/>
        <v>238309.44880910998</v>
      </c>
      <c r="CE25" s="56">
        <f t="shared" si="64"/>
        <v>0</v>
      </c>
      <c r="CF25" s="56">
        <f t="shared" si="64"/>
        <v>0</v>
      </c>
      <c r="CG25" s="56">
        <f t="shared" si="64"/>
        <v>0</v>
      </c>
      <c r="CH25" s="56">
        <f t="shared" si="64"/>
        <v>0</v>
      </c>
      <c r="CI25" s="56">
        <f t="shared" si="64"/>
        <v>0</v>
      </c>
      <c r="CJ25" s="56">
        <f t="shared" si="64"/>
        <v>0</v>
      </c>
      <c r="CK25" s="56">
        <f t="shared" si="64"/>
        <v>0</v>
      </c>
      <c r="CL25" s="56">
        <f t="shared" si="64"/>
        <v>0</v>
      </c>
      <c r="CM25" s="56">
        <f t="shared" si="64"/>
        <v>0</v>
      </c>
      <c r="CN25" s="56">
        <f t="shared" si="64"/>
        <v>0</v>
      </c>
      <c r="CO25" s="56">
        <f t="shared" si="64"/>
        <v>0</v>
      </c>
      <c r="CP25" s="56">
        <f t="shared" si="64"/>
        <v>0</v>
      </c>
      <c r="CQ25" s="56">
        <f t="shared" si="64"/>
        <v>0</v>
      </c>
      <c r="CR25" s="56">
        <f t="shared" si="64"/>
        <v>11539027236.24</v>
      </c>
      <c r="CS25" s="56">
        <f t="shared" si="64"/>
        <v>11539.027236239999</v>
      </c>
      <c r="CT25" s="56">
        <f t="shared" si="64"/>
        <v>11788</v>
      </c>
      <c r="CU25" s="56">
        <f t="shared" si="64"/>
        <v>1.1788E-2</v>
      </c>
      <c r="CV25" s="56">
        <f t="shared" si="64"/>
        <v>2380000000</v>
      </c>
      <c r="CW25" s="56">
        <f t="shared" si="64"/>
        <v>2380</v>
      </c>
      <c r="CX25" s="56">
        <f t="shared" si="64"/>
        <v>277718209924.96375</v>
      </c>
      <c r="CY25" s="56">
        <f t="shared" si="64"/>
        <v>277718.20992496371</v>
      </c>
      <c r="CZ25" s="56">
        <f t="shared" si="64"/>
        <v>1041530930384.3956</v>
      </c>
      <c r="DA25" s="56">
        <f t="shared" si="64"/>
        <v>1041530.9303843956</v>
      </c>
    </row>
    <row r="26" spans="1:105" ht="45" customHeight="1">
      <c r="B26" s="7" t="s">
        <v>54</v>
      </c>
      <c r="C26" s="7">
        <v>2201</v>
      </c>
      <c r="D26" s="25" t="s">
        <v>19</v>
      </c>
      <c r="E26" s="32">
        <v>17983533677.84</v>
      </c>
      <c r="F26" s="67">
        <f t="shared" ref="F26:F27" si="65">E26/1000000</f>
        <v>17983.533677840001</v>
      </c>
      <c r="G26" s="15">
        <v>207254510305.85999</v>
      </c>
      <c r="H26" s="67">
        <f>G26/1000000</f>
        <v>207254.51030585999</v>
      </c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>
        <v>13285113039.040001</v>
      </c>
      <c r="V26" s="67">
        <f>U26/1000000</f>
        <v>13285.113039040001</v>
      </c>
      <c r="W26" s="15">
        <v>7261208954</v>
      </c>
      <c r="X26" s="15">
        <f t="shared" ref="X26:X27" si="66">W26/1000000</f>
        <v>7261.2089539999997</v>
      </c>
      <c r="Y26" s="15">
        <v>2181834000</v>
      </c>
      <c r="Z26" s="67">
        <f>Y26/1000000</f>
        <v>2181.8339999999998</v>
      </c>
      <c r="AA26" s="31">
        <f t="shared" ref="AA26:AA27" si="67">E26+G26+I26+K26+L26+M26+N26+O26+P26+Q26+S26+T26+U26+W26+Y26</f>
        <v>247966199976.73999</v>
      </c>
      <c r="AB26" s="31">
        <f t="shared" ref="AB26:AB27" si="68">F26+H26+J26+L26+M26+N26+O26+P26+R26+T26+V26+X26+Z26</f>
        <v>247966.19997674</v>
      </c>
      <c r="AC26" s="32">
        <v>18994308049.790001</v>
      </c>
      <c r="AD26" s="67">
        <f t="shared" ref="AD26:AF27" si="69">AC26/1000000</f>
        <v>18994.308049790001</v>
      </c>
      <c r="AE26" s="15">
        <v>216673345886.92999</v>
      </c>
      <c r="AF26" s="67">
        <f t="shared" si="69"/>
        <v>216673.34588692998</v>
      </c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>
        <v>10466237856</v>
      </c>
      <c r="AU26" s="67">
        <f t="shared" ref="AU26" si="70">AT26/1000000</f>
        <v>10466.237856</v>
      </c>
      <c r="AV26" s="15"/>
      <c r="AW26" s="15"/>
      <c r="AX26" s="15">
        <v>1684000000</v>
      </c>
      <c r="AY26" s="70">
        <f>AX26/1000000</f>
        <v>1684</v>
      </c>
      <c r="AZ26" s="31">
        <f t="shared" ref="AZ26:AZ27" si="71">AC26+AE26+AG26+AI26+AJ26+AK26+AL26+AM26+AO26+AQ26+AT26+AV26+AX26</f>
        <v>247817891792.72</v>
      </c>
      <c r="BA26" s="31">
        <f t="shared" ref="BA26:BA27" si="72">AD26+AF26+AH26+AP26+AR26+AU26+AW26+AY26</f>
        <v>247817.89179271998</v>
      </c>
      <c r="BB26" s="32">
        <v>20061647008.281891</v>
      </c>
      <c r="BC26" s="67">
        <f t="shared" ref="BC26:BC27" si="73">BB26/1000000</f>
        <v>20061.647008281892</v>
      </c>
      <c r="BD26" s="15">
        <v>227241774740.88998</v>
      </c>
      <c r="BE26" s="67">
        <f>BD26/1000000</f>
        <v>227241.77474088999</v>
      </c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>
        <v>10989549748.799999</v>
      </c>
      <c r="BT26" s="67">
        <f>BS26/1000000</f>
        <v>10989.5497488</v>
      </c>
      <c r="BU26" s="15"/>
      <c r="BV26" s="15"/>
      <c r="BW26" s="15">
        <v>2000000000</v>
      </c>
      <c r="BX26" s="67">
        <f>BW26/1000000</f>
        <v>2000</v>
      </c>
      <c r="BY26" s="31">
        <f t="shared" ref="BY26:BY27" si="74">BB26+BD26+BF26+BH26+BI26+BJ26+BK26+BL26+BN26+BP26+BS26+BU26+BW26+BR26+BM26</f>
        <v>260292971497.97186</v>
      </c>
      <c r="BZ26" s="31">
        <f t="shared" ref="BZ26:BZ27" si="75">BX26+BV26+BT26+BQ26+BO26+BG26+BE26+BC26</f>
        <v>260292.97149797188</v>
      </c>
      <c r="CA26" s="32">
        <v>21626660091.613781</v>
      </c>
      <c r="CB26" s="70">
        <f t="shared" ref="CB26:CB27" si="76">CA26/1000000</f>
        <v>21626.66009161378</v>
      </c>
      <c r="CC26" s="15">
        <v>238309448809.10999</v>
      </c>
      <c r="CD26" s="70">
        <f>CC26/1000000</f>
        <v>238309.44880910998</v>
      </c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>
        <v>11539027236.24</v>
      </c>
      <c r="CS26" s="70">
        <f>CR26/1000000</f>
        <v>11539.027236239999</v>
      </c>
      <c r="CT26" s="15"/>
      <c r="CU26" s="15"/>
      <c r="CV26" s="15">
        <v>2380000000</v>
      </c>
      <c r="CW26" s="70">
        <f>CV26/1000000</f>
        <v>2380</v>
      </c>
      <c r="CX26" s="31">
        <f t="shared" ref="CX26:CX27" si="77">CA26+CC26+CE26+CG26+CH26+CI26+CJ26+CL26+CO26+CR26+CT26+CV26+CQ26+CK26+CM26</f>
        <v>273855136136.96375</v>
      </c>
      <c r="CY26" s="31">
        <f t="shared" ref="CY26:CY27" si="78">CB26+CD26+CF26+CS26+CU26+CW26+CN26+CP26</f>
        <v>273855.13613696373</v>
      </c>
      <c r="CZ26" s="42">
        <f>AA26+AZ26+BY26+CX26</f>
        <v>1029932199404.3956</v>
      </c>
      <c r="DA26" s="42">
        <f t="shared" ref="DA26:DA27" si="79">AB26+BA26+BZ26+CY26</f>
        <v>1029932.1994043957</v>
      </c>
    </row>
    <row r="27" spans="1:105" ht="45" customHeight="1">
      <c r="B27" s="7" t="s">
        <v>54</v>
      </c>
      <c r="C27" s="7">
        <v>2202</v>
      </c>
      <c r="D27" s="24" t="s">
        <v>20</v>
      </c>
      <c r="E27" s="32">
        <v>189187996</v>
      </c>
      <c r="F27" s="67">
        <f t="shared" si="65"/>
        <v>189.187996</v>
      </c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>
        <v>1051562584</v>
      </c>
      <c r="X27" s="15">
        <f t="shared" si="66"/>
        <v>1051.562584</v>
      </c>
      <c r="Y27" s="15"/>
      <c r="Z27" s="70"/>
      <c r="AA27" s="31">
        <f t="shared" si="67"/>
        <v>1240750580</v>
      </c>
      <c r="AB27" s="31">
        <f t="shared" si="68"/>
        <v>1240.7505799999999</v>
      </c>
      <c r="AC27" s="32">
        <v>3184334284</v>
      </c>
      <c r="AD27" s="67">
        <f t="shared" si="69"/>
        <v>3184.334284</v>
      </c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>
        <v>12553</v>
      </c>
      <c r="AW27" s="67">
        <f t="shared" ref="AW27" si="80">AV27/1000000</f>
        <v>1.2553E-2</v>
      </c>
      <c r="AX27" s="15"/>
      <c r="AY27" s="70"/>
      <c r="AZ27" s="31">
        <f t="shared" si="71"/>
        <v>3184346837</v>
      </c>
      <c r="BA27" s="31">
        <f t="shared" si="72"/>
        <v>3184.3468370000001</v>
      </c>
      <c r="BB27" s="32">
        <v>3310547954</v>
      </c>
      <c r="BC27" s="67">
        <f t="shared" si="73"/>
        <v>3310.5479540000001</v>
      </c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>
        <v>11821</v>
      </c>
      <c r="BV27" s="67">
        <f>BU27/1000000</f>
        <v>1.1821E-2</v>
      </c>
      <c r="BW27" s="15"/>
      <c r="BX27" s="70"/>
      <c r="BY27" s="31">
        <f t="shared" si="74"/>
        <v>3310559775</v>
      </c>
      <c r="BZ27" s="31">
        <f t="shared" si="75"/>
        <v>3310.5597750000002</v>
      </c>
      <c r="CA27" s="32">
        <v>3863062000</v>
      </c>
      <c r="CB27" s="70">
        <f t="shared" si="76"/>
        <v>3863.0619999999999</v>
      </c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>
        <v>11788</v>
      </c>
      <c r="CU27" s="70">
        <f>CT27/1000000</f>
        <v>1.1788E-2</v>
      </c>
      <c r="CV27" s="15"/>
      <c r="CW27" s="70"/>
      <c r="CX27" s="31">
        <f t="shared" si="77"/>
        <v>3863073788</v>
      </c>
      <c r="CY27" s="31">
        <f t="shared" si="78"/>
        <v>3863.0737879999997</v>
      </c>
      <c r="CZ27" s="42">
        <f>AA27+AZ27+BY27+CX27</f>
        <v>11598730980</v>
      </c>
      <c r="DA27" s="42">
        <f t="shared" si="79"/>
        <v>11598.73098</v>
      </c>
    </row>
    <row r="28" spans="1:105" s="55" customFormat="1" ht="45" customHeight="1">
      <c r="A28" s="51"/>
      <c r="B28" s="52"/>
      <c r="C28" s="52">
        <v>23</v>
      </c>
      <c r="D28" s="63" t="s">
        <v>129</v>
      </c>
      <c r="E28" s="56">
        <f>SUM(E29:E30)</f>
        <v>1284521994.78</v>
      </c>
      <c r="F28" s="56">
        <f t="shared" ref="F28:BQ28" si="81">SUM(F29:F30)</f>
        <v>1284.5219947800001</v>
      </c>
      <c r="G28" s="56">
        <f t="shared" si="81"/>
        <v>0</v>
      </c>
      <c r="H28" s="56">
        <f t="shared" si="81"/>
        <v>0</v>
      </c>
      <c r="I28" s="56">
        <f t="shared" si="81"/>
        <v>0</v>
      </c>
      <c r="J28" s="56">
        <f t="shared" si="81"/>
        <v>0</v>
      </c>
      <c r="K28" s="56">
        <f t="shared" si="81"/>
        <v>0</v>
      </c>
      <c r="L28" s="56">
        <f t="shared" si="81"/>
        <v>0</v>
      </c>
      <c r="M28" s="56">
        <f t="shared" si="81"/>
        <v>0</v>
      </c>
      <c r="N28" s="56">
        <f t="shared" si="81"/>
        <v>0</v>
      </c>
      <c r="O28" s="56">
        <f t="shared" si="81"/>
        <v>0</v>
      </c>
      <c r="P28" s="56">
        <f t="shared" si="81"/>
        <v>0</v>
      </c>
      <c r="Q28" s="56">
        <f t="shared" si="81"/>
        <v>0</v>
      </c>
      <c r="R28" s="56">
        <f t="shared" si="81"/>
        <v>0</v>
      </c>
      <c r="S28" s="56">
        <f t="shared" si="81"/>
        <v>0</v>
      </c>
      <c r="T28" s="56">
        <f t="shared" si="81"/>
        <v>0</v>
      </c>
      <c r="U28" s="56">
        <f t="shared" si="81"/>
        <v>0</v>
      </c>
      <c r="V28" s="56">
        <f t="shared" si="81"/>
        <v>0</v>
      </c>
      <c r="W28" s="56">
        <f t="shared" si="81"/>
        <v>0</v>
      </c>
      <c r="X28" s="56">
        <f t="shared" si="81"/>
        <v>0</v>
      </c>
      <c r="Y28" s="56">
        <f t="shared" si="81"/>
        <v>0</v>
      </c>
      <c r="Z28" s="56">
        <f t="shared" si="81"/>
        <v>0</v>
      </c>
      <c r="AA28" s="56">
        <f t="shared" si="81"/>
        <v>1284521994.78</v>
      </c>
      <c r="AB28" s="56">
        <f t="shared" si="81"/>
        <v>1284.5219947800001</v>
      </c>
      <c r="AC28" s="56">
        <f t="shared" si="81"/>
        <v>1351112000</v>
      </c>
      <c r="AD28" s="56">
        <f t="shared" si="81"/>
        <v>1351.1120000000001</v>
      </c>
      <c r="AE28" s="56">
        <f t="shared" si="81"/>
        <v>0</v>
      </c>
      <c r="AF28" s="56">
        <f t="shared" si="81"/>
        <v>0</v>
      </c>
      <c r="AG28" s="56">
        <f t="shared" si="81"/>
        <v>0</v>
      </c>
      <c r="AH28" s="56">
        <f t="shared" si="81"/>
        <v>0</v>
      </c>
      <c r="AI28" s="56">
        <f t="shared" si="81"/>
        <v>0</v>
      </c>
      <c r="AJ28" s="56">
        <f t="shared" si="81"/>
        <v>0</v>
      </c>
      <c r="AK28" s="56">
        <f t="shared" si="81"/>
        <v>0</v>
      </c>
      <c r="AL28" s="56">
        <f t="shared" si="81"/>
        <v>0</v>
      </c>
      <c r="AM28" s="56">
        <f t="shared" si="81"/>
        <v>0</v>
      </c>
      <c r="AN28" s="56">
        <f t="shared" si="81"/>
        <v>0</v>
      </c>
      <c r="AO28" s="56">
        <f t="shared" si="81"/>
        <v>0</v>
      </c>
      <c r="AP28" s="56">
        <f t="shared" si="81"/>
        <v>0</v>
      </c>
      <c r="AQ28" s="56">
        <f t="shared" si="81"/>
        <v>0</v>
      </c>
      <c r="AR28" s="56">
        <f t="shared" si="81"/>
        <v>0</v>
      </c>
      <c r="AS28" s="56">
        <f t="shared" si="81"/>
        <v>0</v>
      </c>
      <c r="AT28" s="56">
        <f t="shared" si="81"/>
        <v>0</v>
      </c>
      <c r="AU28" s="56">
        <f t="shared" si="81"/>
        <v>0</v>
      </c>
      <c r="AV28" s="56">
        <f t="shared" si="81"/>
        <v>3000000000</v>
      </c>
      <c r="AW28" s="56">
        <f t="shared" si="81"/>
        <v>3000</v>
      </c>
      <c r="AX28" s="56">
        <f t="shared" si="81"/>
        <v>0</v>
      </c>
      <c r="AY28" s="56">
        <f t="shared" si="81"/>
        <v>0</v>
      </c>
      <c r="AZ28" s="56">
        <f t="shared" si="81"/>
        <v>4351112000</v>
      </c>
      <c r="BA28" s="56">
        <f t="shared" si="81"/>
        <v>4351.1120000000001</v>
      </c>
      <c r="BB28" s="56">
        <f t="shared" si="81"/>
        <v>1351112000</v>
      </c>
      <c r="BC28" s="56">
        <f t="shared" si="81"/>
        <v>1351.1120000000001</v>
      </c>
      <c r="BD28" s="56">
        <f t="shared" si="81"/>
        <v>0</v>
      </c>
      <c r="BE28" s="56">
        <f t="shared" si="81"/>
        <v>0</v>
      </c>
      <c r="BF28" s="56">
        <f t="shared" si="81"/>
        <v>0</v>
      </c>
      <c r="BG28" s="56">
        <f t="shared" si="81"/>
        <v>0</v>
      </c>
      <c r="BH28" s="56">
        <f t="shared" si="81"/>
        <v>0</v>
      </c>
      <c r="BI28" s="56">
        <f t="shared" si="81"/>
        <v>0</v>
      </c>
      <c r="BJ28" s="56">
        <f t="shared" si="81"/>
        <v>0</v>
      </c>
      <c r="BK28" s="56">
        <f t="shared" si="81"/>
        <v>0</v>
      </c>
      <c r="BL28" s="56">
        <f t="shared" si="81"/>
        <v>0</v>
      </c>
      <c r="BM28" s="56">
        <f t="shared" si="81"/>
        <v>0</v>
      </c>
      <c r="BN28" s="56">
        <f t="shared" si="81"/>
        <v>0</v>
      </c>
      <c r="BO28" s="56">
        <f t="shared" si="81"/>
        <v>0</v>
      </c>
      <c r="BP28" s="56">
        <f t="shared" si="81"/>
        <v>0</v>
      </c>
      <c r="BQ28" s="56">
        <f t="shared" si="81"/>
        <v>0</v>
      </c>
      <c r="BR28" s="56">
        <f t="shared" ref="BR28:DA28" si="82">SUM(BR29:BR30)</f>
        <v>0</v>
      </c>
      <c r="BS28" s="56">
        <f t="shared" si="82"/>
        <v>0</v>
      </c>
      <c r="BT28" s="56">
        <f t="shared" si="82"/>
        <v>0</v>
      </c>
      <c r="BU28" s="56">
        <f t="shared" si="82"/>
        <v>0</v>
      </c>
      <c r="BV28" s="56">
        <f t="shared" si="82"/>
        <v>0</v>
      </c>
      <c r="BW28" s="56">
        <f t="shared" si="82"/>
        <v>0</v>
      </c>
      <c r="BX28" s="56">
        <f t="shared" si="82"/>
        <v>0</v>
      </c>
      <c r="BY28" s="56">
        <f t="shared" si="82"/>
        <v>1351112000</v>
      </c>
      <c r="BZ28" s="56">
        <f t="shared" si="82"/>
        <v>1351.1120000000001</v>
      </c>
      <c r="CA28" s="56">
        <f t="shared" si="82"/>
        <v>1391644000</v>
      </c>
      <c r="CB28" s="56">
        <f t="shared" si="82"/>
        <v>1391.644</v>
      </c>
      <c r="CC28" s="56">
        <f t="shared" si="82"/>
        <v>0</v>
      </c>
      <c r="CD28" s="56">
        <f t="shared" si="82"/>
        <v>0</v>
      </c>
      <c r="CE28" s="56">
        <f t="shared" si="82"/>
        <v>0</v>
      </c>
      <c r="CF28" s="56">
        <f t="shared" si="82"/>
        <v>0</v>
      </c>
      <c r="CG28" s="56">
        <f t="shared" si="82"/>
        <v>0</v>
      </c>
      <c r="CH28" s="56">
        <f t="shared" si="82"/>
        <v>0</v>
      </c>
      <c r="CI28" s="56">
        <f t="shared" si="82"/>
        <v>0</v>
      </c>
      <c r="CJ28" s="56">
        <f t="shared" si="82"/>
        <v>0</v>
      </c>
      <c r="CK28" s="56">
        <f t="shared" si="82"/>
        <v>0</v>
      </c>
      <c r="CL28" s="56">
        <f t="shared" si="82"/>
        <v>0</v>
      </c>
      <c r="CM28" s="56">
        <f t="shared" si="82"/>
        <v>0</v>
      </c>
      <c r="CN28" s="56">
        <f t="shared" si="82"/>
        <v>0</v>
      </c>
      <c r="CO28" s="56">
        <f t="shared" si="82"/>
        <v>0</v>
      </c>
      <c r="CP28" s="56">
        <f t="shared" si="82"/>
        <v>0</v>
      </c>
      <c r="CQ28" s="56">
        <f t="shared" si="82"/>
        <v>0</v>
      </c>
      <c r="CR28" s="56">
        <f t="shared" si="82"/>
        <v>0</v>
      </c>
      <c r="CS28" s="56">
        <f t="shared" si="82"/>
        <v>0</v>
      </c>
      <c r="CT28" s="56">
        <f t="shared" si="82"/>
        <v>0</v>
      </c>
      <c r="CU28" s="56">
        <f t="shared" si="82"/>
        <v>0</v>
      </c>
      <c r="CV28" s="56">
        <f t="shared" si="82"/>
        <v>0</v>
      </c>
      <c r="CW28" s="56">
        <f t="shared" si="82"/>
        <v>0</v>
      </c>
      <c r="CX28" s="56">
        <f t="shared" si="82"/>
        <v>1391644000</v>
      </c>
      <c r="CY28" s="56">
        <f t="shared" si="82"/>
        <v>1391.644</v>
      </c>
      <c r="CZ28" s="56">
        <f t="shared" si="82"/>
        <v>8378389994.7799997</v>
      </c>
      <c r="DA28" s="56">
        <f t="shared" si="82"/>
        <v>8378.3899947800001</v>
      </c>
    </row>
    <row r="29" spans="1:105" ht="60.75" customHeight="1">
      <c r="B29" s="10" t="s">
        <v>56</v>
      </c>
      <c r="C29" s="7">
        <v>2301</v>
      </c>
      <c r="D29" s="24" t="s">
        <v>21</v>
      </c>
      <c r="E29" s="32">
        <v>849521994.77999997</v>
      </c>
      <c r="F29" s="67">
        <f t="shared" ref="F29:F30" si="83">E29/1000000</f>
        <v>849.52199478</v>
      </c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70"/>
      <c r="AA29" s="31">
        <f t="shared" ref="AA29:AA30" si="84">E29+G29+I29+K29+L29+M29+N29+O29+P29+Q29+S29+T29+U29+W29+Y29</f>
        <v>849521994.77999997</v>
      </c>
      <c r="AB29" s="31">
        <f t="shared" ref="AB29:AB30" si="85">F29+H29+J29+L29+M29+N29+O29+P29+R29+T29+V29+X29+Z29</f>
        <v>849.52199478</v>
      </c>
      <c r="AC29" s="32">
        <v>748440000</v>
      </c>
      <c r="AD29" s="67">
        <f t="shared" ref="AD29:AD30" si="86">AC29/1000000</f>
        <v>748.44</v>
      </c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>
        <v>3000000000</v>
      </c>
      <c r="AW29" s="67">
        <f t="shared" ref="AW29" si="87">AV29/1000000</f>
        <v>3000</v>
      </c>
      <c r="AX29" s="15"/>
      <c r="AY29" s="70"/>
      <c r="AZ29" s="31">
        <f t="shared" ref="AZ29:AZ30" si="88">AC29+AE29+AG29+AI29+AJ29+AK29+AL29+AM29+AO29+AQ29+AT29+AV29+AX29</f>
        <v>3748440000</v>
      </c>
      <c r="BA29" s="31">
        <f t="shared" ref="BA29:BA30" si="89">AD29+AF29+AH29+AP29+AR29+AU29+AW29+AY29</f>
        <v>3748.44</v>
      </c>
      <c r="BB29" s="32">
        <v>664140000</v>
      </c>
      <c r="BC29" s="67">
        <f t="shared" ref="BC29:BC30" si="90">BB29/1000000</f>
        <v>664.14</v>
      </c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70"/>
      <c r="BY29" s="31">
        <f t="shared" ref="BY29:BY30" si="91">BB29+BD29+BF29+BH29+BI29+BJ29+BK29+BL29+BN29+BP29+BS29+BU29+BW29+BR29+BM29</f>
        <v>664140000</v>
      </c>
      <c r="BZ29" s="31">
        <f t="shared" ref="BZ29:BZ30" si="92">BX29+BV29+BT29+BQ29+BO29+BG29+BE29+BC29</f>
        <v>664.14</v>
      </c>
      <c r="CA29" s="32">
        <v>684063000</v>
      </c>
      <c r="CB29" s="70">
        <f t="shared" ref="CB29:CB30" si="93">CA29/1000000</f>
        <v>684.06299999999999</v>
      </c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70"/>
      <c r="CX29" s="31">
        <f t="shared" ref="CX29:CX30" si="94">CA29+CC29+CE29+CG29+CH29+CI29+CJ29+CL29+CO29+CR29+CT29+CV29+CQ29+CK29+CM29</f>
        <v>684063000</v>
      </c>
      <c r="CY29" s="31">
        <f t="shared" ref="CY29:CY30" si="95">CB29+CD29+CF29+CS29+CU29+CW29+CN29+CP29</f>
        <v>684.06299999999999</v>
      </c>
      <c r="CZ29" s="42">
        <f>AA29+AZ29+BY29+CX29</f>
        <v>5946164994.7799997</v>
      </c>
      <c r="DA29" s="42">
        <f t="shared" ref="DA29:DA30" si="96">AB29+BA29+BZ29+CY29</f>
        <v>5946.1649947800006</v>
      </c>
    </row>
    <row r="30" spans="1:105" ht="60" customHeight="1">
      <c r="B30" s="10" t="s">
        <v>56</v>
      </c>
      <c r="C30" s="7">
        <v>2302</v>
      </c>
      <c r="D30" s="24" t="s">
        <v>22</v>
      </c>
      <c r="E30" s="32">
        <v>435000000</v>
      </c>
      <c r="F30" s="67">
        <f t="shared" si="83"/>
        <v>435</v>
      </c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70"/>
      <c r="AA30" s="31">
        <f t="shared" si="84"/>
        <v>435000000</v>
      </c>
      <c r="AB30" s="31">
        <f t="shared" si="85"/>
        <v>435</v>
      </c>
      <c r="AC30" s="32">
        <v>602672000</v>
      </c>
      <c r="AD30" s="67">
        <f t="shared" si="86"/>
        <v>602.67200000000003</v>
      </c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70"/>
      <c r="AZ30" s="31">
        <f t="shared" si="88"/>
        <v>602672000</v>
      </c>
      <c r="BA30" s="31">
        <f t="shared" si="89"/>
        <v>602.67200000000003</v>
      </c>
      <c r="BB30" s="32">
        <v>686972000</v>
      </c>
      <c r="BC30" s="67">
        <f t="shared" si="90"/>
        <v>686.97199999999998</v>
      </c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70"/>
      <c r="BY30" s="31">
        <f t="shared" si="91"/>
        <v>686972000</v>
      </c>
      <c r="BZ30" s="31">
        <f t="shared" si="92"/>
        <v>686.97199999999998</v>
      </c>
      <c r="CA30" s="32">
        <v>707581000</v>
      </c>
      <c r="CB30" s="70">
        <f t="shared" si="93"/>
        <v>707.58100000000002</v>
      </c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70"/>
      <c r="CX30" s="31">
        <f t="shared" si="94"/>
        <v>707581000</v>
      </c>
      <c r="CY30" s="31">
        <f t="shared" si="95"/>
        <v>707.58100000000002</v>
      </c>
      <c r="CZ30" s="42">
        <f>AA30+AZ30+BY30+CX30</f>
        <v>2432225000</v>
      </c>
      <c r="DA30" s="42">
        <f t="shared" si="96"/>
        <v>2432.2249999999999</v>
      </c>
    </row>
    <row r="31" spans="1:105" s="55" customFormat="1" ht="60" customHeight="1">
      <c r="A31" s="51"/>
      <c r="B31" s="52"/>
      <c r="C31" s="52">
        <v>24</v>
      </c>
      <c r="D31" s="63" t="s">
        <v>144</v>
      </c>
      <c r="E31" s="56">
        <f>SUM(E32:E34)</f>
        <v>12815686477.539999</v>
      </c>
      <c r="F31" s="56">
        <f t="shared" ref="F31:BQ31" si="97">SUM(F32:F34)</f>
        <v>12815.686477539999</v>
      </c>
      <c r="G31" s="56">
        <f t="shared" si="97"/>
        <v>0</v>
      </c>
      <c r="H31" s="56">
        <f t="shared" si="97"/>
        <v>0</v>
      </c>
      <c r="I31" s="56">
        <f t="shared" si="97"/>
        <v>0</v>
      </c>
      <c r="J31" s="56">
        <f t="shared" si="97"/>
        <v>0</v>
      </c>
      <c r="K31" s="56">
        <f t="shared" si="97"/>
        <v>0</v>
      </c>
      <c r="L31" s="56">
        <f t="shared" si="97"/>
        <v>0</v>
      </c>
      <c r="M31" s="56">
        <f t="shared" si="97"/>
        <v>0</v>
      </c>
      <c r="N31" s="56">
        <f t="shared" si="97"/>
        <v>0</v>
      </c>
      <c r="O31" s="56">
        <f t="shared" si="97"/>
        <v>0</v>
      </c>
      <c r="P31" s="56">
        <f t="shared" si="97"/>
        <v>0</v>
      </c>
      <c r="Q31" s="56">
        <f t="shared" si="97"/>
        <v>0</v>
      </c>
      <c r="R31" s="56">
        <f t="shared" si="97"/>
        <v>0</v>
      </c>
      <c r="S31" s="56">
        <f t="shared" si="97"/>
        <v>0</v>
      </c>
      <c r="T31" s="56">
        <f t="shared" si="97"/>
        <v>0</v>
      </c>
      <c r="U31" s="56">
        <f t="shared" si="97"/>
        <v>10125448251.4</v>
      </c>
      <c r="V31" s="56">
        <f t="shared" si="97"/>
        <v>10125.448251399999</v>
      </c>
      <c r="W31" s="56">
        <f t="shared" si="97"/>
        <v>44892527915.770004</v>
      </c>
      <c r="X31" s="56">
        <f t="shared" si="97"/>
        <v>44892.527915769999</v>
      </c>
      <c r="Y31" s="56">
        <f t="shared" si="97"/>
        <v>1196214669.76</v>
      </c>
      <c r="Z31" s="56">
        <f t="shared" si="97"/>
        <v>1196.2146697600001</v>
      </c>
      <c r="AA31" s="56">
        <f t="shared" si="97"/>
        <v>69029877314.470001</v>
      </c>
      <c r="AB31" s="56">
        <f t="shared" si="97"/>
        <v>69029.87731447001</v>
      </c>
      <c r="AC31" s="56">
        <f t="shared" si="97"/>
        <v>1790000000</v>
      </c>
      <c r="AD31" s="56">
        <f t="shared" si="97"/>
        <v>1790</v>
      </c>
      <c r="AE31" s="56">
        <f t="shared" si="97"/>
        <v>0</v>
      </c>
      <c r="AF31" s="56">
        <f t="shared" si="97"/>
        <v>0</v>
      </c>
      <c r="AG31" s="56">
        <f t="shared" si="97"/>
        <v>0</v>
      </c>
      <c r="AH31" s="56">
        <f t="shared" si="97"/>
        <v>0</v>
      </c>
      <c r="AI31" s="56">
        <f t="shared" si="97"/>
        <v>0</v>
      </c>
      <c r="AJ31" s="56">
        <f t="shared" si="97"/>
        <v>0</v>
      </c>
      <c r="AK31" s="56">
        <f t="shared" si="97"/>
        <v>0</v>
      </c>
      <c r="AL31" s="56">
        <f t="shared" si="97"/>
        <v>0</v>
      </c>
      <c r="AM31" s="56">
        <f t="shared" si="97"/>
        <v>0</v>
      </c>
      <c r="AN31" s="56">
        <f t="shared" si="97"/>
        <v>0</v>
      </c>
      <c r="AO31" s="56">
        <f t="shared" si="97"/>
        <v>0</v>
      </c>
      <c r="AP31" s="56">
        <f t="shared" si="97"/>
        <v>0</v>
      </c>
      <c r="AQ31" s="56">
        <f t="shared" si="97"/>
        <v>4000000000</v>
      </c>
      <c r="AR31" s="56">
        <f t="shared" si="97"/>
        <v>4000</v>
      </c>
      <c r="AS31" s="56">
        <f t="shared" si="97"/>
        <v>0</v>
      </c>
      <c r="AT31" s="56">
        <f t="shared" si="97"/>
        <v>0</v>
      </c>
      <c r="AU31" s="56">
        <f t="shared" si="97"/>
        <v>0</v>
      </c>
      <c r="AV31" s="56">
        <f t="shared" si="97"/>
        <v>35612096917</v>
      </c>
      <c r="AW31" s="56">
        <f t="shared" si="97"/>
        <v>35612.096917000003</v>
      </c>
      <c r="AX31" s="56">
        <f t="shared" si="97"/>
        <v>1166599480</v>
      </c>
      <c r="AY31" s="56">
        <f t="shared" si="97"/>
        <v>1166.5994799999999</v>
      </c>
      <c r="AZ31" s="56">
        <f t="shared" si="97"/>
        <v>42568696397</v>
      </c>
      <c r="BA31" s="56">
        <f t="shared" si="97"/>
        <v>42568.696397</v>
      </c>
      <c r="BB31" s="56">
        <f t="shared" si="97"/>
        <v>1550000000</v>
      </c>
      <c r="BC31" s="56">
        <f t="shared" si="97"/>
        <v>1550</v>
      </c>
      <c r="BD31" s="56">
        <f t="shared" si="97"/>
        <v>0</v>
      </c>
      <c r="BE31" s="56">
        <f t="shared" si="97"/>
        <v>0</v>
      </c>
      <c r="BF31" s="56">
        <f t="shared" si="97"/>
        <v>0</v>
      </c>
      <c r="BG31" s="56">
        <f t="shared" si="97"/>
        <v>0</v>
      </c>
      <c r="BH31" s="56">
        <f t="shared" si="97"/>
        <v>0</v>
      </c>
      <c r="BI31" s="56">
        <f t="shared" si="97"/>
        <v>0</v>
      </c>
      <c r="BJ31" s="56">
        <f t="shared" si="97"/>
        <v>0</v>
      </c>
      <c r="BK31" s="56">
        <f t="shared" si="97"/>
        <v>0</v>
      </c>
      <c r="BL31" s="56">
        <f t="shared" si="97"/>
        <v>0</v>
      </c>
      <c r="BM31" s="56">
        <f t="shared" si="97"/>
        <v>0</v>
      </c>
      <c r="BN31" s="56">
        <f t="shared" si="97"/>
        <v>0</v>
      </c>
      <c r="BO31" s="56">
        <f t="shared" si="97"/>
        <v>0</v>
      </c>
      <c r="BP31" s="56">
        <f t="shared" si="97"/>
        <v>11500000000</v>
      </c>
      <c r="BQ31" s="56">
        <f t="shared" si="97"/>
        <v>11500</v>
      </c>
      <c r="BR31" s="56">
        <f t="shared" ref="BR31:DA31" si="98">SUM(BR32:BR34)</f>
        <v>0</v>
      </c>
      <c r="BS31" s="56">
        <f t="shared" si="98"/>
        <v>0</v>
      </c>
      <c r="BT31" s="56">
        <f t="shared" si="98"/>
        <v>0</v>
      </c>
      <c r="BU31" s="56">
        <f t="shared" si="98"/>
        <v>46015070098</v>
      </c>
      <c r="BV31" s="56">
        <f t="shared" si="98"/>
        <v>46015.070097999997</v>
      </c>
      <c r="BW31" s="56">
        <f t="shared" si="98"/>
        <v>1276767438.4000001</v>
      </c>
      <c r="BX31" s="56">
        <f t="shared" si="98"/>
        <v>1276.7674383999999</v>
      </c>
      <c r="BY31" s="56">
        <f t="shared" si="98"/>
        <v>60341837536.400002</v>
      </c>
      <c r="BZ31" s="56">
        <f t="shared" si="98"/>
        <v>60341.837536399995</v>
      </c>
      <c r="CA31" s="56">
        <f t="shared" si="98"/>
        <v>3233275062.9699998</v>
      </c>
      <c r="CB31" s="56">
        <f t="shared" si="98"/>
        <v>3233.2750629699999</v>
      </c>
      <c r="CC31" s="56">
        <f t="shared" si="98"/>
        <v>0</v>
      </c>
      <c r="CD31" s="56">
        <f t="shared" si="98"/>
        <v>0</v>
      </c>
      <c r="CE31" s="56">
        <f t="shared" si="98"/>
        <v>0</v>
      </c>
      <c r="CF31" s="56">
        <f t="shared" si="98"/>
        <v>0</v>
      </c>
      <c r="CG31" s="56">
        <f t="shared" si="98"/>
        <v>0</v>
      </c>
      <c r="CH31" s="56">
        <f t="shared" si="98"/>
        <v>0</v>
      </c>
      <c r="CI31" s="56">
        <f t="shared" si="98"/>
        <v>0</v>
      </c>
      <c r="CJ31" s="56">
        <f t="shared" si="98"/>
        <v>0</v>
      </c>
      <c r="CK31" s="56">
        <f t="shared" si="98"/>
        <v>0</v>
      </c>
      <c r="CL31" s="56">
        <f t="shared" si="98"/>
        <v>0</v>
      </c>
      <c r="CM31" s="56">
        <f t="shared" si="98"/>
        <v>0</v>
      </c>
      <c r="CN31" s="56">
        <f t="shared" si="98"/>
        <v>0</v>
      </c>
      <c r="CO31" s="56">
        <f t="shared" si="98"/>
        <v>12000000000</v>
      </c>
      <c r="CP31" s="56">
        <f t="shared" si="98"/>
        <v>12000</v>
      </c>
      <c r="CQ31" s="56">
        <f t="shared" si="98"/>
        <v>0</v>
      </c>
      <c r="CR31" s="56">
        <f t="shared" si="98"/>
        <v>0</v>
      </c>
      <c r="CS31" s="56">
        <f t="shared" si="98"/>
        <v>0</v>
      </c>
      <c r="CT31" s="56">
        <f t="shared" si="98"/>
        <v>41636960465</v>
      </c>
      <c r="CU31" s="56">
        <f t="shared" si="98"/>
        <v>41636.960464999996</v>
      </c>
      <c r="CV31" s="56">
        <f t="shared" si="98"/>
        <v>1400868833.47</v>
      </c>
      <c r="CW31" s="56">
        <f t="shared" si="98"/>
        <v>1400.86883347</v>
      </c>
      <c r="CX31" s="56">
        <f t="shared" si="98"/>
        <v>58271104361.440002</v>
      </c>
      <c r="CY31" s="56">
        <f t="shared" si="98"/>
        <v>58271.104361439997</v>
      </c>
      <c r="CZ31" s="56">
        <f t="shared" si="98"/>
        <v>230211515609.31</v>
      </c>
      <c r="DA31" s="56">
        <f t="shared" si="98"/>
        <v>230211.51560931001</v>
      </c>
    </row>
    <row r="32" spans="1:105" ht="45" customHeight="1">
      <c r="B32" s="7" t="s">
        <v>55</v>
      </c>
      <c r="C32" s="7">
        <v>2402</v>
      </c>
      <c r="D32" s="24" t="s">
        <v>23</v>
      </c>
      <c r="E32" s="32">
        <v>12815686477.539999</v>
      </c>
      <c r="F32" s="67">
        <f t="shared" ref="F32:F34" si="99">E32/1000000</f>
        <v>12815.686477539999</v>
      </c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>
        <v>10125448251.4</v>
      </c>
      <c r="V32" s="67">
        <f>U32/1000000</f>
        <v>10125.448251399999</v>
      </c>
      <c r="W32" s="15">
        <v>27781674935.77</v>
      </c>
      <c r="X32" s="15">
        <f>W32/1000000</f>
        <v>27781.674935769999</v>
      </c>
      <c r="Y32" s="15">
        <v>1000631448.76</v>
      </c>
      <c r="Z32" s="67">
        <f>Y32/1000000</f>
        <v>1000.63144876</v>
      </c>
      <c r="AA32" s="31">
        <f t="shared" ref="AA32:AA34" si="100">E32+G32+I32+K32+L32+M32+N32+O32+P32+Q32+S32+T32+U32+W32+Y32</f>
        <v>51723441113.470001</v>
      </c>
      <c r="AB32" s="31">
        <f t="shared" ref="AB32:AB34" si="101">F32+H32+J32+L32+M32+N32+O32+P32+R32+T32+V32+X32+Z32</f>
        <v>51723.441113470006</v>
      </c>
      <c r="AC32" s="32">
        <v>1690000000</v>
      </c>
      <c r="AD32" s="67">
        <f t="shared" ref="AD32:AD33" si="102">AC32/1000000</f>
        <v>1690</v>
      </c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>
        <v>4000000000</v>
      </c>
      <c r="AR32" s="67">
        <f t="shared" ref="AR32" si="103">AQ32/1000000</f>
        <v>4000</v>
      </c>
      <c r="AS32" s="15"/>
      <c r="AT32" s="15"/>
      <c r="AU32" s="15"/>
      <c r="AV32" s="15">
        <v>35612096917</v>
      </c>
      <c r="AW32" s="67">
        <f t="shared" ref="AW32" si="104">AV32/1000000</f>
        <v>35612.096917000003</v>
      </c>
      <c r="AX32" s="15">
        <v>886599480</v>
      </c>
      <c r="AY32" s="70">
        <f>AX32/1000000</f>
        <v>886.59947999999997</v>
      </c>
      <c r="AZ32" s="31">
        <f t="shared" ref="AZ32:AZ34" si="105">AC32+AE32+AG32+AI32+AJ32+AK32+AL32+AM32+AO32+AQ32+AT32+AV32+AX32</f>
        <v>42188696397</v>
      </c>
      <c r="BA32" s="31">
        <f t="shared" ref="BA32:BA34" si="106">AD32+AF32+AH32+AP32+AR32+AU32+AW32+AY32</f>
        <v>42188.696397</v>
      </c>
      <c r="BB32" s="32">
        <v>1550000000</v>
      </c>
      <c r="BC32" s="67">
        <f>BB32/1000000</f>
        <v>1550</v>
      </c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>
        <v>11500000000</v>
      </c>
      <c r="BQ32" s="67">
        <f>BP32/1000000</f>
        <v>11500</v>
      </c>
      <c r="BR32" s="15"/>
      <c r="BS32" s="15"/>
      <c r="BT32" s="15"/>
      <c r="BU32" s="15">
        <v>46015070098</v>
      </c>
      <c r="BV32" s="67">
        <f>BU32/1000000</f>
        <v>46015.070097999997</v>
      </c>
      <c r="BW32" s="15">
        <v>963767438.39999998</v>
      </c>
      <c r="BX32" s="67">
        <f>BW32/1000000</f>
        <v>963.76743839999995</v>
      </c>
      <c r="BY32" s="31">
        <f t="shared" ref="BY32:BY34" si="107">BB32+BD32+BF32+BH32+BI32+BJ32+BK32+BL32+BN32+BP32+BS32+BU32+BW32+BR32+BM32</f>
        <v>60028837536.400002</v>
      </c>
      <c r="BZ32" s="31">
        <f t="shared" ref="BZ32:BZ34" si="108">BX32+BV32+BT32+BQ32+BO32+BG32+BE32+BC32</f>
        <v>60028.837536399995</v>
      </c>
      <c r="CA32" s="32">
        <v>3233275062.9699998</v>
      </c>
      <c r="CB32" s="70">
        <f>CA32/1000000</f>
        <v>3233.2750629699999</v>
      </c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>
        <v>12000000000</v>
      </c>
      <c r="CP32" s="70">
        <f>CO32/1000000</f>
        <v>12000</v>
      </c>
      <c r="CQ32" s="15"/>
      <c r="CR32" s="15"/>
      <c r="CS32" s="15"/>
      <c r="CT32" s="15">
        <v>41636960465</v>
      </c>
      <c r="CU32" s="70">
        <f>CT32/1000000</f>
        <v>41636.960464999996</v>
      </c>
      <c r="CV32" s="15">
        <v>1040868833.47</v>
      </c>
      <c r="CW32" s="70">
        <f>CV32/1000000</f>
        <v>1040.86883347</v>
      </c>
      <c r="CX32" s="31">
        <f t="shared" ref="CX32:CX34" si="109">CA32+CC32+CE32+CG32+CH32+CI32+CJ32+CL32+CO32+CR32+CT32+CV32+CQ32+CK32+CM32</f>
        <v>57911104361.440002</v>
      </c>
      <c r="CY32" s="31">
        <f t="shared" ref="CY32:CY34" si="110">CB32+CD32+CF32+CS32+CU32+CW32+CN32+CP32</f>
        <v>57911.104361439997</v>
      </c>
      <c r="CZ32" s="42">
        <f>AA32+AZ32+BY32+CX32</f>
        <v>211852079408.31</v>
      </c>
      <c r="DA32" s="42">
        <f t="shared" ref="DA32:DA34" si="111">AB32+BA32+BZ32+CY32</f>
        <v>211852.07940831</v>
      </c>
    </row>
    <row r="33" spans="1:105" ht="45" customHeight="1">
      <c r="B33" s="7" t="s">
        <v>55</v>
      </c>
      <c r="C33" s="7">
        <v>2408</v>
      </c>
      <c r="D33" s="26" t="s">
        <v>24</v>
      </c>
      <c r="E33" s="32"/>
      <c r="F33" s="67">
        <f t="shared" si="99"/>
        <v>0</v>
      </c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70"/>
      <c r="AA33" s="31">
        <f t="shared" si="100"/>
        <v>0</v>
      </c>
      <c r="AB33" s="31">
        <f t="shared" si="101"/>
        <v>0</v>
      </c>
      <c r="AC33" s="32">
        <v>100000000</v>
      </c>
      <c r="AD33" s="67">
        <f t="shared" si="102"/>
        <v>100</v>
      </c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70"/>
      <c r="AZ33" s="31">
        <f t="shared" si="105"/>
        <v>100000000</v>
      </c>
      <c r="BA33" s="31">
        <f t="shared" si="106"/>
        <v>100</v>
      </c>
      <c r="BB33" s="32"/>
      <c r="BC33" s="67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70"/>
      <c r="BY33" s="31">
        <f t="shared" si="107"/>
        <v>0</v>
      </c>
      <c r="BZ33" s="31">
        <f t="shared" si="108"/>
        <v>0</v>
      </c>
      <c r="CA33" s="32"/>
      <c r="CB33" s="67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70"/>
      <c r="CX33" s="31">
        <f t="shared" si="109"/>
        <v>0</v>
      </c>
      <c r="CY33" s="31">
        <f t="shared" si="110"/>
        <v>0</v>
      </c>
      <c r="CZ33" s="42">
        <f>AA33+AZ33+BY33+CX33</f>
        <v>100000000</v>
      </c>
      <c r="DA33" s="42">
        <f t="shared" si="111"/>
        <v>100</v>
      </c>
    </row>
    <row r="34" spans="1:105" ht="45" customHeight="1">
      <c r="B34" s="7" t="s">
        <v>55</v>
      </c>
      <c r="C34" s="7">
        <v>2409</v>
      </c>
      <c r="D34" s="24" t="s">
        <v>25</v>
      </c>
      <c r="E34" s="32"/>
      <c r="F34" s="67">
        <f t="shared" si="99"/>
        <v>0</v>
      </c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>
        <v>17110852980</v>
      </c>
      <c r="X34" s="67">
        <f>W34/1000000</f>
        <v>17110.85298</v>
      </c>
      <c r="Y34" s="15">
        <v>195583221</v>
      </c>
      <c r="Z34" s="67">
        <f>Y34/1000000</f>
        <v>195.58322100000001</v>
      </c>
      <c r="AA34" s="31">
        <f t="shared" si="100"/>
        <v>17306436201</v>
      </c>
      <c r="AB34" s="31">
        <f t="shared" si="101"/>
        <v>17306.436201</v>
      </c>
      <c r="AC34" s="32"/>
      <c r="AD34" s="67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>
        <v>280000000</v>
      </c>
      <c r="AY34" s="70">
        <f>AX34/1000000</f>
        <v>280</v>
      </c>
      <c r="AZ34" s="31">
        <f t="shared" si="105"/>
        <v>280000000</v>
      </c>
      <c r="BA34" s="31">
        <f t="shared" si="106"/>
        <v>280</v>
      </c>
      <c r="BB34" s="32"/>
      <c r="BC34" s="67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>
        <v>313000000</v>
      </c>
      <c r="BX34" s="67">
        <f>BW34/1000000</f>
        <v>313</v>
      </c>
      <c r="BY34" s="31">
        <f t="shared" si="107"/>
        <v>313000000</v>
      </c>
      <c r="BZ34" s="31">
        <f t="shared" si="108"/>
        <v>313</v>
      </c>
      <c r="CA34" s="32"/>
      <c r="CB34" s="67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>
        <v>360000000</v>
      </c>
      <c r="CW34" s="70">
        <f>CV34/1000000</f>
        <v>360</v>
      </c>
      <c r="CX34" s="31">
        <f t="shared" si="109"/>
        <v>360000000</v>
      </c>
      <c r="CY34" s="31">
        <f t="shared" si="110"/>
        <v>360</v>
      </c>
      <c r="CZ34" s="42">
        <f>AA34+AZ34+BY34+CX34</f>
        <v>18259436201</v>
      </c>
      <c r="DA34" s="42">
        <f t="shared" si="111"/>
        <v>18259.436201</v>
      </c>
    </row>
    <row r="35" spans="1:105" s="55" customFormat="1" ht="45" customHeight="1">
      <c r="A35" s="51"/>
      <c r="B35" s="52"/>
      <c r="C35" s="52">
        <v>32</v>
      </c>
      <c r="D35" s="63" t="s">
        <v>130</v>
      </c>
      <c r="E35" s="56">
        <f>SUM(E36:E41)</f>
        <v>4908678041.3199997</v>
      </c>
      <c r="F35" s="56">
        <f t="shared" ref="F35:BQ35" si="112">SUM(F36:F41)</f>
        <v>4908.6780413200004</v>
      </c>
      <c r="G35" s="56">
        <f t="shared" si="112"/>
        <v>0</v>
      </c>
      <c r="H35" s="56">
        <f t="shared" si="112"/>
        <v>0</v>
      </c>
      <c r="I35" s="56">
        <f t="shared" si="112"/>
        <v>0</v>
      </c>
      <c r="J35" s="56">
        <f t="shared" si="112"/>
        <v>0</v>
      </c>
      <c r="K35" s="56">
        <f t="shared" si="112"/>
        <v>0</v>
      </c>
      <c r="L35" s="56">
        <f t="shared" si="112"/>
        <v>0</v>
      </c>
      <c r="M35" s="56">
        <f t="shared" si="112"/>
        <v>0</v>
      </c>
      <c r="N35" s="56">
        <f t="shared" si="112"/>
        <v>0</v>
      </c>
      <c r="O35" s="56">
        <f t="shared" si="112"/>
        <v>0</v>
      </c>
      <c r="P35" s="56">
        <f t="shared" si="112"/>
        <v>0</v>
      </c>
      <c r="Q35" s="56">
        <f t="shared" si="112"/>
        <v>0</v>
      </c>
      <c r="R35" s="56">
        <f t="shared" si="112"/>
        <v>0</v>
      </c>
      <c r="S35" s="56">
        <f t="shared" si="112"/>
        <v>0</v>
      </c>
      <c r="T35" s="56">
        <f t="shared" si="112"/>
        <v>0</v>
      </c>
      <c r="U35" s="56">
        <f t="shared" si="112"/>
        <v>0</v>
      </c>
      <c r="V35" s="56">
        <f t="shared" si="112"/>
        <v>0</v>
      </c>
      <c r="W35" s="56">
        <f t="shared" si="112"/>
        <v>18598081340</v>
      </c>
      <c r="X35" s="56">
        <f t="shared" si="112"/>
        <v>18598.081340000001</v>
      </c>
      <c r="Y35" s="56">
        <f t="shared" si="112"/>
        <v>0</v>
      </c>
      <c r="Z35" s="56">
        <f t="shared" si="112"/>
        <v>0</v>
      </c>
      <c r="AA35" s="56">
        <f t="shared" si="112"/>
        <v>23506759381.32</v>
      </c>
      <c r="AB35" s="56">
        <f t="shared" si="112"/>
        <v>23506.75938132</v>
      </c>
      <c r="AC35" s="56">
        <f t="shared" si="112"/>
        <v>2886682530</v>
      </c>
      <c r="AD35" s="56">
        <f t="shared" si="112"/>
        <v>2886.68253</v>
      </c>
      <c r="AE35" s="56">
        <f t="shared" si="112"/>
        <v>0</v>
      </c>
      <c r="AF35" s="56">
        <f t="shared" si="112"/>
        <v>0</v>
      </c>
      <c r="AG35" s="56">
        <f t="shared" si="112"/>
        <v>0</v>
      </c>
      <c r="AH35" s="56">
        <f t="shared" si="112"/>
        <v>0</v>
      </c>
      <c r="AI35" s="56">
        <f t="shared" si="112"/>
        <v>0</v>
      </c>
      <c r="AJ35" s="56">
        <f t="shared" si="112"/>
        <v>0</v>
      </c>
      <c r="AK35" s="56">
        <f t="shared" si="112"/>
        <v>0</v>
      </c>
      <c r="AL35" s="56">
        <f t="shared" si="112"/>
        <v>0</v>
      </c>
      <c r="AM35" s="56">
        <f t="shared" si="112"/>
        <v>0</v>
      </c>
      <c r="AN35" s="56">
        <f t="shared" si="112"/>
        <v>0</v>
      </c>
      <c r="AO35" s="56">
        <f t="shared" si="112"/>
        <v>0</v>
      </c>
      <c r="AP35" s="56">
        <f t="shared" si="112"/>
        <v>0</v>
      </c>
      <c r="AQ35" s="56">
        <f t="shared" si="112"/>
        <v>0</v>
      </c>
      <c r="AR35" s="56">
        <f t="shared" si="112"/>
        <v>0</v>
      </c>
      <c r="AS35" s="56">
        <f t="shared" si="112"/>
        <v>0</v>
      </c>
      <c r="AT35" s="56">
        <f t="shared" si="112"/>
        <v>0</v>
      </c>
      <c r="AU35" s="56">
        <f t="shared" si="112"/>
        <v>0</v>
      </c>
      <c r="AV35" s="56">
        <f t="shared" si="112"/>
        <v>0</v>
      </c>
      <c r="AW35" s="56">
        <f t="shared" si="112"/>
        <v>0</v>
      </c>
      <c r="AX35" s="56">
        <f t="shared" si="112"/>
        <v>0</v>
      </c>
      <c r="AY35" s="56">
        <f t="shared" si="112"/>
        <v>0</v>
      </c>
      <c r="AZ35" s="56">
        <f t="shared" si="112"/>
        <v>2886682530</v>
      </c>
      <c r="BA35" s="56">
        <f t="shared" si="112"/>
        <v>2886.68253</v>
      </c>
      <c r="BB35" s="56">
        <f t="shared" si="112"/>
        <v>2978513355</v>
      </c>
      <c r="BC35" s="56">
        <f t="shared" si="112"/>
        <v>2978.513355</v>
      </c>
      <c r="BD35" s="56">
        <f t="shared" si="112"/>
        <v>0</v>
      </c>
      <c r="BE35" s="56">
        <f t="shared" si="112"/>
        <v>0</v>
      </c>
      <c r="BF35" s="56">
        <f t="shared" si="112"/>
        <v>0</v>
      </c>
      <c r="BG35" s="56">
        <f t="shared" si="112"/>
        <v>0</v>
      </c>
      <c r="BH35" s="56">
        <f t="shared" si="112"/>
        <v>0</v>
      </c>
      <c r="BI35" s="56">
        <f t="shared" si="112"/>
        <v>0</v>
      </c>
      <c r="BJ35" s="56">
        <f t="shared" si="112"/>
        <v>0</v>
      </c>
      <c r="BK35" s="56">
        <f t="shared" si="112"/>
        <v>0</v>
      </c>
      <c r="BL35" s="56">
        <f t="shared" si="112"/>
        <v>0</v>
      </c>
      <c r="BM35" s="56">
        <f t="shared" si="112"/>
        <v>0</v>
      </c>
      <c r="BN35" s="56">
        <f t="shared" si="112"/>
        <v>0</v>
      </c>
      <c r="BO35" s="56">
        <f t="shared" si="112"/>
        <v>0</v>
      </c>
      <c r="BP35" s="56">
        <f t="shared" si="112"/>
        <v>0</v>
      </c>
      <c r="BQ35" s="56">
        <f t="shared" si="112"/>
        <v>0</v>
      </c>
      <c r="BR35" s="56">
        <f t="shared" ref="BR35:DA35" si="113">SUM(BR36:BR41)</f>
        <v>0</v>
      </c>
      <c r="BS35" s="56">
        <f t="shared" si="113"/>
        <v>0</v>
      </c>
      <c r="BT35" s="56">
        <f t="shared" si="113"/>
        <v>0</v>
      </c>
      <c r="BU35" s="56">
        <f t="shared" si="113"/>
        <v>311547644</v>
      </c>
      <c r="BV35" s="56">
        <f t="shared" si="113"/>
        <v>311.54764399999999</v>
      </c>
      <c r="BW35" s="56">
        <f t="shared" si="113"/>
        <v>0</v>
      </c>
      <c r="BX35" s="56">
        <f t="shared" si="113"/>
        <v>0</v>
      </c>
      <c r="BY35" s="56">
        <f t="shared" si="113"/>
        <v>3290060999</v>
      </c>
      <c r="BZ35" s="56">
        <f t="shared" si="113"/>
        <v>3290.0609990000003</v>
      </c>
      <c r="CA35" s="56">
        <f t="shared" si="113"/>
        <v>3281579475</v>
      </c>
      <c r="CB35" s="56">
        <f t="shared" si="113"/>
        <v>3281.579475</v>
      </c>
      <c r="CC35" s="56">
        <f t="shared" si="113"/>
        <v>0</v>
      </c>
      <c r="CD35" s="56">
        <f t="shared" si="113"/>
        <v>0</v>
      </c>
      <c r="CE35" s="56">
        <f t="shared" si="113"/>
        <v>0</v>
      </c>
      <c r="CF35" s="56">
        <f t="shared" si="113"/>
        <v>0</v>
      </c>
      <c r="CG35" s="56">
        <f t="shared" si="113"/>
        <v>0</v>
      </c>
      <c r="CH35" s="56">
        <f t="shared" si="113"/>
        <v>0</v>
      </c>
      <c r="CI35" s="56">
        <f t="shared" si="113"/>
        <v>0</v>
      </c>
      <c r="CJ35" s="56">
        <f t="shared" si="113"/>
        <v>0</v>
      </c>
      <c r="CK35" s="56">
        <f t="shared" si="113"/>
        <v>0</v>
      </c>
      <c r="CL35" s="56">
        <f t="shared" si="113"/>
        <v>0</v>
      </c>
      <c r="CM35" s="56">
        <f t="shared" si="113"/>
        <v>0</v>
      </c>
      <c r="CN35" s="56">
        <f t="shared" si="113"/>
        <v>0</v>
      </c>
      <c r="CO35" s="56">
        <f t="shared" si="113"/>
        <v>0</v>
      </c>
      <c r="CP35" s="56">
        <f t="shared" si="113"/>
        <v>0</v>
      </c>
      <c r="CQ35" s="56">
        <f t="shared" si="113"/>
        <v>0</v>
      </c>
      <c r="CR35" s="56">
        <f t="shared" si="113"/>
        <v>0</v>
      </c>
      <c r="CS35" s="56">
        <f t="shared" si="113"/>
        <v>0</v>
      </c>
      <c r="CT35" s="56">
        <f t="shared" si="113"/>
        <v>6000000000</v>
      </c>
      <c r="CU35" s="56">
        <f t="shared" si="113"/>
        <v>6000</v>
      </c>
      <c r="CV35" s="56">
        <f t="shared" si="113"/>
        <v>0</v>
      </c>
      <c r="CW35" s="56">
        <f t="shared" si="113"/>
        <v>0</v>
      </c>
      <c r="CX35" s="56">
        <f t="shared" si="113"/>
        <v>9281579475</v>
      </c>
      <c r="CY35" s="56">
        <f t="shared" si="113"/>
        <v>9281.5794750000005</v>
      </c>
      <c r="CZ35" s="56">
        <f t="shared" si="113"/>
        <v>38965082385.319992</v>
      </c>
      <c r="DA35" s="56">
        <f t="shared" si="113"/>
        <v>38965.082385319991</v>
      </c>
    </row>
    <row r="36" spans="1:105" ht="45" customHeight="1">
      <c r="B36" s="7" t="s">
        <v>53</v>
      </c>
      <c r="C36" s="7">
        <v>3201</v>
      </c>
      <c r="D36" s="24" t="s">
        <v>26</v>
      </c>
      <c r="E36" s="32">
        <v>229900000</v>
      </c>
      <c r="F36" s="67">
        <f t="shared" ref="F36:F41" si="114">E36/1000000</f>
        <v>229.9</v>
      </c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70"/>
      <c r="AA36" s="31">
        <f t="shared" ref="AA36:AA41" si="115">E36+G36+I36+K36+L36+M36+N36+O36+P36+Q36+S36+T36+U36+W36+Y36</f>
        <v>229900000</v>
      </c>
      <c r="AB36" s="31">
        <f t="shared" ref="AB36:AB41" si="116">F36+H36+J36+L36+M36+N36+O36+P36+R36+T36+V36+X36+Z36</f>
        <v>229.9</v>
      </c>
      <c r="AC36" s="32">
        <v>234498000</v>
      </c>
      <c r="AD36" s="67">
        <f t="shared" ref="AD36:AD37" si="117">AC36/1000000</f>
        <v>234.49799999999999</v>
      </c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70"/>
      <c r="AZ36" s="31">
        <f t="shared" ref="AZ36:AZ41" si="118">AC36+AE36+AG36+AI36+AJ36+AK36+AL36+AM36+AO36+AQ36+AT36+AV36+AX36</f>
        <v>234498000</v>
      </c>
      <c r="BA36" s="31">
        <f t="shared" ref="BA36:BA41" si="119">AD36+AF36+AH36+AP36+AR36+AU36+AW36+AY36</f>
        <v>234.49799999999999</v>
      </c>
      <c r="BB36" s="32">
        <v>234498000</v>
      </c>
      <c r="BC36" s="67">
        <f t="shared" ref="BC36:BC37" si="120">BB36/1000000</f>
        <v>234.49799999999999</v>
      </c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70"/>
      <c r="BY36" s="31">
        <f t="shared" ref="BY36:BY41" si="121">BB36+BD36+BF36+BH36+BI36+BJ36+BK36+BL36+BN36+BP36+BS36+BU36+BW36+BR36+BM36</f>
        <v>234498000</v>
      </c>
      <c r="BZ36" s="31">
        <f t="shared" ref="BZ36:BZ41" si="122">BX36+BV36+BT36+BQ36+BO36+BG36+BE36+BC36</f>
        <v>234.49799999999999</v>
      </c>
      <c r="CA36" s="32">
        <v>197408000</v>
      </c>
      <c r="CB36" s="70">
        <f t="shared" ref="CB36:CB37" si="123">CA36/1000000</f>
        <v>197.40799999999999</v>
      </c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70"/>
      <c r="CX36" s="31">
        <f t="shared" ref="CX36:CX41" si="124">CA36+CC36+CE36+CG36+CH36+CI36+CJ36+CL36+CO36+CR36+CT36+CV36+CQ36+CK36+CM36</f>
        <v>197408000</v>
      </c>
      <c r="CY36" s="31">
        <f t="shared" ref="CY36:CY41" si="125">CB36+CD36+CF36+CS36+CU36+CW36+CN36+CP36</f>
        <v>197.40799999999999</v>
      </c>
      <c r="CZ36" s="42">
        <f t="shared" ref="CZ36:CZ41" si="126">AA36+AZ36+BY36+CX36</f>
        <v>896304000</v>
      </c>
      <c r="DA36" s="42">
        <f t="shared" ref="DA36:DA41" si="127">AB36+BA36+BZ36+CY36</f>
        <v>896.30399999999997</v>
      </c>
    </row>
    <row r="37" spans="1:105" ht="45" customHeight="1">
      <c r="B37" s="7" t="s">
        <v>53</v>
      </c>
      <c r="C37" s="7">
        <v>3202</v>
      </c>
      <c r="D37" s="24" t="s">
        <v>27</v>
      </c>
      <c r="E37" s="32">
        <v>3393078040.3699999</v>
      </c>
      <c r="F37" s="67">
        <f t="shared" si="114"/>
        <v>3393.0780403700001</v>
      </c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>
        <v>6488622247</v>
      </c>
      <c r="X37" s="15">
        <f>W37/1000000</f>
        <v>6488.6222470000002</v>
      </c>
      <c r="Y37" s="15"/>
      <c r="Z37" s="70"/>
      <c r="AA37" s="31">
        <f t="shared" si="115"/>
        <v>9881700287.3699989</v>
      </c>
      <c r="AB37" s="31">
        <f t="shared" si="116"/>
        <v>9881.7002873700003</v>
      </c>
      <c r="AC37" s="32">
        <v>1473144530</v>
      </c>
      <c r="AD37" s="67">
        <f t="shared" si="117"/>
        <v>1473.14453</v>
      </c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70"/>
      <c r="AZ37" s="31">
        <f t="shared" si="118"/>
        <v>1473144530</v>
      </c>
      <c r="BA37" s="31">
        <f t="shared" si="119"/>
        <v>1473.14453</v>
      </c>
      <c r="BB37" s="32">
        <v>1564975355</v>
      </c>
      <c r="BC37" s="67">
        <f t="shared" si="120"/>
        <v>1564.975355</v>
      </c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70"/>
      <c r="BY37" s="31">
        <f t="shared" si="121"/>
        <v>1564975355</v>
      </c>
      <c r="BZ37" s="31">
        <f t="shared" si="122"/>
        <v>1564.975355</v>
      </c>
      <c r="CA37" s="32">
        <v>1668178265</v>
      </c>
      <c r="CB37" s="70">
        <f t="shared" si="123"/>
        <v>1668.178265</v>
      </c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>
        <v>6000000000</v>
      </c>
      <c r="CU37" s="70">
        <f>CT37/1000000</f>
        <v>6000</v>
      </c>
      <c r="CV37" s="15"/>
      <c r="CW37" s="70"/>
      <c r="CX37" s="31">
        <f t="shared" si="124"/>
        <v>7668178265</v>
      </c>
      <c r="CY37" s="31">
        <f t="shared" si="125"/>
        <v>7668.1782650000005</v>
      </c>
      <c r="CZ37" s="42">
        <f t="shared" si="126"/>
        <v>20587998437.369999</v>
      </c>
      <c r="DA37" s="42">
        <f t="shared" si="127"/>
        <v>20587.998437369999</v>
      </c>
    </row>
    <row r="38" spans="1:105" ht="45" customHeight="1">
      <c r="B38" s="7" t="s">
        <v>53</v>
      </c>
      <c r="C38" s="7">
        <v>3204</v>
      </c>
      <c r="D38" s="24" t="s">
        <v>28</v>
      </c>
      <c r="E38" s="32">
        <v>40100000</v>
      </c>
      <c r="F38" s="67">
        <f t="shared" si="114"/>
        <v>40.1</v>
      </c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70"/>
      <c r="AA38" s="31">
        <f t="shared" si="115"/>
        <v>40100000</v>
      </c>
      <c r="AB38" s="31">
        <f t="shared" si="116"/>
        <v>40.1</v>
      </c>
      <c r="AC38" s="32"/>
      <c r="AD38" s="67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70"/>
      <c r="AZ38" s="31">
        <f t="shared" si="118"/>
        <v>0</v>
      </c>
      <c r="BA38" s="31">
        <f t="shared" si="119"/>
        <v>0</v>
      </c>
      <c r="BB38" s="32"/>
      <c r="BC38" s="67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70"/>
      <c r="BY38" s="31">
        <f t="shared" si="121"/>
        <v>0</v>
      </c>
      <c r="BZ38" s="31">
        <f t="shared" si="122"/>
        <v>0</v>
      </c>
      <c r="CA38" s="32"/>
      <c r="CB38" s="67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70"/>
      <c r="CX38" s="31">
        <f t="shared" si="124"/>
        <v>0</v>
      </c>
      <c r="CY38" s="31">
        <f t="shared" si="125"/>
        <v>0</v>
      </c>
      <c r="CZ38" s="42">
        <f t="shared" si="126"/>
        <v>40100000</v>
      </c>
      <c r="DA38" s="42">
        <f t="shared" si="127"/>
        <v>40.1</v>
      </c>
    </row>
    <row r="39" spans="1:105" ht="45" customHeight="1">
      <c r="B39" s="7" t="s">
        <v>53</v>
      </c>
      <c r="C39" s="7">
        <v>3205</v>
      </c>
      <c r="D39" s="24" t="s">
        <v>29</v>
      </c>
      <c r="E39" s="32">
        <v>735000000</v>
      </c>
      <c r="F39" s="67">
        <f t="shared" si="114"/>
        <v>735</v>
      </c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>
        <v>12109459093</v>
      </c>
      <c r="X39" s="15">
        <f>W39/1000000</f>
        <v>12109.459092999999</v>
      </c>
      <c r="Y39" s="15"/>
      <c r="Z39" s="70"/>
      <c r="AA39" s="31">
        <f t="shared" si="115"/>
        <v>12844459093</v>
      </c>
      <c r="AB39" s="31">
        <f t="shared" si="116"/>
        <v>12844.459092999999</v>
      </c>
      <c r="AC39" s="32">
        <v>607700000</v>
      </c>
      <c r="AD39" s="67">
        <f t="shared" ref="AD39:AD41" si="128">AC39/1000000</f>
        <v>607.70000000000005</v>
      </c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70"/>
      <c r="AZ39" s="31">
        <f t="shared" si="118"/>
        <v>607700000</v>
      </c>
      <c r="BA39" s="31">
        <f t="shared" si="119"/>
        <v>607.70000000000005</v>
      </c>
      <c r="BB39" s="32">
        <v>607700000</v>
      </c>
      <c r="BC39" s="67">
        <f t="shared" ref="BC39:BC41" si="129">BB39/1000000</f>
        <v>607.70000000000005</v>
      </c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>
        <v>311547644</v>
      </c>
      <c r="BV39" s="67">
        <f>BU39/1000000</f>
        <v>311.54764399999999</v>
      </c>
      <c r="BW39" s="15"/>
      <c r="BX39" s="70"/>
      <c r="BY39" s="31">
        <f t="shared" si="121"/>
        <v>919247644</v>
      </c>
      <c r="BZ39" s="31">
        <f t="shared" si="122"/>
        <v>919.24764400000004</v>
      </c>
      <c r="CA39" s="32">
        <v>827513210</v>
      </c>
      <c r="CB39" s="70">
        <f t="shared" ref="CB39:CB41" si="130">CA39/1000000</f>
        <v>827.51320999999996</v>
      </c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70"/>
      <c r="CX39" s="31">
        <f t="shared" si="124"/>
        <v>827513210</v>
      </c>
      <c r="CY39" s="31">
        <f t="shared" si="125"/>
        <v>827.51320999999996</v>
      </c>
      <c r="CZ39" s="42">
        <f t="shared" si="126"/>
        <v>15198919947</v>
      </c>
      <c r="DA39" s="42">
        <f t="shared" si="127"/>
        <v>15198.919947</v>
      </c>
    </row>
    <row r="40" spans="1:105" ht="45" customHeight="1">
      <c r="B40" s="7" t="s">
        <v>53</v>
      </c>
      <c r="C40" s="7">
        <v>3206</v>
      </c>
      <c r="D40" s="24" t="s">
        <v>30</v>
      </c>
      <c r="E40" s="32">
        <v>487000000.94999999</v>
      </c>
      <c r="F40" s="67">
        <f t="shared" si="114"/>
        <v>487.00000095000001</v>
      </c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70"/>
      <c r="AA40" s="31">
        <f t="shared" si="115"/>
        <v>487000000.94999999</v>
      </c>
      <c r="AB40" s="31">
        <f t="shared" si="116"/>
        <v>487.00000095000001</v>
      </c>
      <c r="AC40" s="32">
        <v>526340000</v>
      </c>
      <c r="AD40" s="67">
        <f t="shared" si="128"/>
        <v>526.34</v>
      </c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70"/>
      <c r="AZ40" s="31">
        <f t="shared" si="118"/>
        <v>526340000</v>
      </c>
      <c r="BA40" s="31">
        <f t="shared" si="119"/>
        <v>526.34</v>
      </c>
      <c r="BB40" s="32">
        <v>526340000</v>
      </c>
      <c r="BC40" s="67">
        <f t="shared" si="129"/>
        <v>526.34</v>
      </c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70"/>
      <c r="BY40" s="31">
        <f t="shared" si="121"/>
        <v>526340000</v>
      </c>
      <c r="BZ40" s="31">
        <f t="shared" si="122"/>
        <v>526.34</v>
      </c>
      <c r="CA40" s="32">
        <v>542130000</v>
      </c>
      <c r="CB40" s="70">
        <f t="shared" si="130"/>
        <v>542.13</v>
      </c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70"/>
      <c r="CX40" s="31">
        <f t="shared" si="124"/>
        <v>542130000</v>
      </c>
      <c r="CY40" s="31">
        <f t="shared" si="125"/>
        <v>542.13</v>
      </c>
      <c r="CZ40" s="42">
        <f t="shared" si="126"/>
        <v>2081810000.95</v>
      </c>
      <c r="DA40" s="42">
        <f t="shared" si="127"/>
        <v>2081.8100009500004</v>
      </c>
    </row>
    <row r="41" spans="1:105" ht="45" customHeight="1">
      <c r="B41" s="7" t="s">
        <v>53</v>
      </c>
      <c r="C41" s="7">
        <v>3208</v>
      </c>
      <c r="D41" s="24" t="s">
        <v>31</v>
      </c>
      <c r="E41" s="32">
        <v>23600000</v>
      </c>
      <c r="F41" s="67">
        <f t="shared" si="114"/>
        <v>23.6</v>
      </c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70"/>
      <c r="AA41" s="31">
        <f t="shared" si="115"/>
        <v>23600000</v>
      </c>
      <c r="AB41" s="31">
        <f t="shared" si="116"/>
        <v>23.6</v>
      </c>
      <c r="AC41" s="32">
        <v>45000000</v>
      </c>
      <c r="AD41" s="67">
        <f t="shared" si="128"/>
        <v>45</v>
      </c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70"/>
      <c r="AZ41" s="31">
        <f t="shared" si="118"/>
        <v>45000000</v>
      </c>
      <c r="BA41" s="31">
        <f t="shared" si="119"/>
        <v>45</v>
      </c>
      <c r="BB41" s="32">
        <v>45000000</v>
      </c>
      <c r="BC41" s="67">
        <f t="shared" si="129"/>
        <v>45</v>
      </c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70"/>
      <c r="BY41" s="31">
        <f t="shared" si="121"/>
        <v>45000000</v>
      </c>
      <c r="BZ41" s="31">
        <f t="shared" si="122"/>
        <v>45</v>
      </c>
      <c r="CA41" s="32">
        <v>46350000</v>
      </c>
      <c r="CB41" s="70">
        <f t="shared" si="130"/>
        <v>46.35</v>
      </c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70"/>
      <c r="CX41" s="31">
        <f t="shared" si="124"/>
        <v>46350000</v>
      </c>
      <c r="CY41" s="31">
        <f t="shared" si="125"/>
        <v>46.35</v>
      </c>
      <c r="CZ41" s="42">
        <f t="shared" si="126"/>
        <v>159950000</v>
      </c>
      <c r="DA41" s="42">
        <f t="shared" si="127"/>
        <v>159.94999999999999</v>
      </c>
    </row>
    <row r="42" spans="1:105" s="55" customFormat="1" ht="45" customHeight="1">
      <c r="A42" s="51"/>
      <c r="B42" s="52"/>
      <c r="C42" s="52">
        <v>33</v>
      </c>
      <c r="D42" s="63" t="s">
        <v>131</v>
      </c>
      <c r="E42" s="56">
        <f>SUM(E43:E44)</f>
        <v>6267145511.3900003</v>
      </c>
      <c r="F42" s="56">
        <f t="shared" ref="F42:BQ42" si="131">SUM(F43:F44)</f>
        <v>6267.1455113900001</v>
      </c>
      <c r="G42" s="56">
        <f t="shared" si="131"/>
        <v>0</v>
      </c>
      <c r="H42" s="56">
        <f t="shared" si="131"/>
        <v>0</v>
      </c>
      <c r="I42" s="56">
        <f t="shared" si="131"/>
        <v>0</v>
      </c>
      <c r="J42" s="56">
        <f t="shared" si="131"/>
        <v>0</v>
      </c>
      <c r="K42" s="56">
        <f t="shared" si="131"/>
        <v>0</v>
      </c>
      <c r="L42" s="56">
        <f t="shared" si="131"/>
        <v>0</v>
      </c>
      <c r="M42" s="56">
        <f t="shared" si="131"/>
        <v>0</v>
      </c>
      <c r="N42" s="56">
        <f t="shared" si="131"/>
        <v>0</v>
      </c>
      <c r="O42" s="56">
        <f t="shared" si="131"/>
        <v>0</v>
      </c>
      <c r="P42" s="56">
        <f t="shared" si="131"/>
        <v>0</v>
      </c>
      <c r="Q42" s="56">
        <f t="shared" si="131"/>
        <v>0</v>
      </c>
      <c r="R42" s="56">
        <f t="shared" si="131"/>
        <v>0</v>
      </c>
      <c r="S42" s="56">
        <f t="shared" si="131"/>
        <v>0</v>
      </c>
      <c r="T42" s="56">
        <f t="shared" si="131"/>
        <v>0</v>
      </c>
      <c r="U42" s="56">
        <f t="shared" si="131"/>
        <v>0</v>
      </c>
      <c r="V42" s="56">
        <f t="shared" si="131"/>
        <v>0</v>
      </c>
      <c r="W42" s="56">
        <f t="shared" si="131"/>
        <v>2550764289</v>
      </c>
      <c r="X42" s="56">
        <f t="shared" si="131"/>
        <v>2550.7642890000002</v>
      </c>
      <c r="Y42" s="56">
        <f t="shared" si="131"/>
        <v>0</v>
      </c>
      <c r="Z42" s="56">
        <f t="shared" si="131"/>
        <v>0</v>
      </c>
      <c r="AA42" s="56">
        <f t="shared" si="131"/>
        <v>8817909800.3899994</v>
      </c>
      <c r="AB42" s="56">
        <f t="shared" si="131"/>
        <v>8817.9098003899999</v>
      </c>
      <c r="AC42" s="56">
        <f t="shared" si="131"/>
        <v>5372231542</v>
      </c>
      <c r="AD42" s="56">
        <f t="shared" si="131"/>
        <v>5372.2315419999995</v>
      </c>
      <c r="AE42" s="56">
        <f t="shared" si="131"/>
        <v>0</v>
      </c>
      <c r="AF42" s="56">
        <f t="shared" si="131"/>
        <v>0</v>
      </c>
      <c r="AG42" s="56">
        <f t="shared" si="131"/>
        <v>0</v>
      </c>
      <c r="AH42" s="56">
        <f t="shared" si="131"/>
        <v>0</v>
      </c>
      <c r="AI42" s="56">
        <f t="shared" si="131"/>
        <v>0</v>
      </c>
      <c r="AJ42" s="56">
        <f t="shared" si="131"/>
        <v>0</v>
      </c>
      <c r="AK42" s="56">
        <f t="shared" si="131"/>
        <v>0</v>
      </c>
      <c r="AL42" s="56">
        <f t="shared" si="131"/>
        <v>0</v>
      </c>
      <c r="AM42" s="56">
        <f t="shared" si="131"/>
        <v>0</v>
      </c>
      <c r="AN42" s="56">
        <f t="shared" si="131"/>
        <v>0</v>
      </c>
      <c r="AO42" s="56">
        <f t="shared" si="131"/>
        <v>0</v>
      </c>
      <c r="AP42" s="56">
        <f t="shared" si="131"/>
        <v>0</v>
      </c>
      <c r="AQ42" s="56">
        <f t="shared" si="131"/>
        <v>6000000000</v>
      </c>
      <c r="AR42" s="56">
        <f t="shared" si="131"/>
        <v>6000</v>
      </c>
      <c r="AS42" s="56">
        <f t="shared" si="131"/>
        <v>0</v>
      </c>
      <c r="AT42" s="56">
        <f t="shared" si="131"/>
        <v>0</v>
      </c>
      <c r="AU42" s="56">
        <f t="shared" si="131"/>
        <v>0</v>
      </c>
      <c r="AV42" s="56">
        <f t="shared" si="131"/>
        <v>600000000</v>
      </c>
      <c r="AW42" s="56">
        <f t="shared" si="131"/>
        <v>600</v>
      </c>
      <c r="AX42" s="56">
        <f t="shared" si="131"/>
        <v>0</v>
      </c>
      <c r="AY42" s="56">
        <f t="shared" si="131"/>
        <v>0</v>
      </c>
      <c r="AZ42" s="56">
        <f t="shared" si="131"/>
        <v>11972231542</v>
      </c>
      <c r="BA42" s="56">
        <f t="shared" si="131"/>
        <v>11972.231542</v>
      </c>
      <c r="BB42" s="56">
        <f t="shared" si="131"/>
        <v>5850906721.9799995</v>
      </c>
      <c r="BC42" s="56">
        <f t="shared" si="131"/>
        <v>5850.9067219799999</v>
      </c>
      <c r="BD42" s="56">
        <f t="shared" si="131"/>
        <v>0</v>
      </c>
      <c r="BE42" s="56">
        <f t="shared" si="131"/>
        <v>0</v>
      </c>
      <c r="BF42" s="56">
        <f t="shared" si="131"/>
        <v>0</v>
      </c>
      <c r="BG42" s="56">
        <f t="shared" si="131"/>
        <v>0</v>
      </c>
      <c r="BH42" s="56">
        <f t="shared" si="131"/>
        <v>0</v>
      </c>
      <c r="BI42" s="56">
        <f t="shared" si="131"/>
        <v>0</v>
      </c>
      <c r="BJ42" s="56">
        <f t="shared" si="131"/>
        <v>0</v>
      </c>
      <c r="BK42" s="56">
        <f t="shared" si="131"/>
        <v>0</v>
      </c>
      <c r="BL42" s="56">
        <f t="shared" si="131"/>
        <v>0</v>
      </c>
      <c r="BM42" s="56">
        <f t="shared" si="131"/>
        <v>0</v>
      </c>
      <c r="BN42" s="56">
        <f t="shared" si="131"/>
        <v>0</v>
      </c>
      <c r="BO42" s="56">
        <f t="shared" si="131"/>
        <v>0</v>
      </c>
      <c r="BP42" s="56">
        <f t="shared" si="131"/>
        <v>0</v>
      </c>
      <c r="BQ42" s="56">
        <f t="shared" si="131"/>
        <v>0</v>
      </c>
      <c r="BR42" s="56">
        <f t="shared" ref="BR42:CZ42" si="132">SUM(BR43:BR44)</f>
        <v>0</v>
      </c>
      <c r="BS42" s="56">
        <f t="shared" si="132"/>
        <v>0</v>
      </c>
      <c r="BT42" s="56">
        <f t="shared" si="132"/>
        <v>0</v>
      </c>
      <c r="BU42" s="56">
        <f t="shared" si="132"/>
        <v>0</v>
      </c>
      <c r="BV42" s="56">
        <f t="shared" si="132"/>
        <v>0</v>
      </c>
      <c r="BW42" s="56">
        <f t="shared" si="132"/>
        <v>0</v>
      </c>
      <c r="BX42" s="56">
        <f t="shared" si="132"/>
        <v>0</v>
      </c>
      <c r="BY42" s="56">
        <f t="shared" si="132"/>
        <v>5850906721.9799995</v>
      </c>
      <c r="BZ42" s="56">
        <f t="shared" si="132"/>
        <v>5850.9067219799999</v>
      </c>
      <c r="CA42" s="56">
        <f t="shared" si="132"/>
        <v>6579316702.5022993</v>
      </c>
      <c r="CB42" s="56">
        <f t="shared" si="132"/>
        <v>6579.3167025022994</v>
      </c>
      <c r="CC42" s="56">
        <f t="shared" si="132"/>
        <v>0</v>
      </c>
      <c r="CD42" s="56">
        <f t="shared" si="132"/>
        <v>0</v>
      </c>
      <c r="CE42" s="56">
        <f t="shared" si="132"/>
        <v>0</v>
      </c>
      <c r="CF42" s="56">
        <f t="shared" si="132"/>
        <v>0</v>
      </c>
      <c r="CG42" s="56">
        <f t="shared" si="132"/>
        <v>0</v>
      </c>
      <c r="CH42" s="56">
        <f t="shared" si="132"/>
        <v>0</v>
      </c>
      <c r="CI42" s="56">
        <f t="shared" si="132"/>
        <v>0</v>
      </c>
      <c r="CJ42" s="56">
        <f t="shared" si="132"/>
        <v>0</v>
      </c>
      <c r="CK42" s="56">
        <f t="shared" si="132"/>
        <v>0</v>
      </c>
      <c r="CL42" s="56">
        <f t="shared" si="132"/>
        <v>0</v>
      </c>
      <c r="CM42" s="56">
        <f t="shared" si="132"/>
        <v>0</v>
      </c>
      <c r="CN42" s="56">
        <f t="shared" si="132"/>
        <v>0</v>
      </c>
      <c r="CO42" s="56">
        <f t="shared" si="132"/>
        <v>0</v>
      </c>
      <c r="CP42" s="56">
        <f t="shared" si="132"/>
        <v>0</v>
      </c>
      <c r="CQ42" s="56">
        <f t="shared" si="132"/>
        <v>0</v>
      </c>
      <c r="CR42" s="56">
        <f t="shared" si="132"/>
        <v>0</v>
      </c>
      <c r="CS42" s="56">
        <f t="shared" si="132"/>
        <v>0</v>
      </c>
      <c r="CT42" s="56">
        <f t="shared" si="132"/>
        <v>10000000000</v>
      </c>
      <c r="CU42" s="56">
        <f t="shared" si="132"/>
        <v>10000</v>
      </c>
      <c r="CV42" s="56">
        <f t="shared" si="132"/>
        <v>0</v>
      </c>
      <c r="CW42" s="56">
        <f t="shared" si="132"/>
        <v>0</v>
      </c>
      <c r="CX42" s="56">
        <f t="shared" si="132"/>
        <v>16579316702.5023</v>
      </c>
      <c r="CY42" s="56">
        <f t="shared" si="132"/>
        <v>16579.316702502299</v>
      </c>
      <c r="CZ42" s="56">
        <f t="shared" si="132"/>
        <v>43220364766.872299</v>
      </c>
      <c r="DA42" s="56">
        <f>SUM(DA43:DA44)</f>
        <v>43220.364766872299</v>
      </c>
    </row>
    <row r="43" spans="1:105" ht="45" customHeight="1">
      <c r="B43" s="7" t="s">
        <v>54</v>
      </c>
      <c r="C43" s="7">
        <v>3301</v>
      </c>
      <c r="D43" s="24" t="s">
        <v>32</v>
      </c>
      <c r="E43" s="32">
        <v>5942277089.0900002</v>
      </c>
      <c r="F43" s="67">
        <f t="shared" ref="F43:F44" si="133">E43/1000000</f>
        <v>5942.2770890900001</v>
      </c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>
        <v>2550764289</v>
      </c>
      <c r="X43" s="15">
        <f>W43/1000000</f>
        <v>2550.7642890000002</v>
      </c>
      <c r="Y43" s="15"/>
      <c r="Z43" s="70"/>
      <c r="AA43" s="31">
        <f t="shared" ref="AA43:AA44" si="134">E43+G43+I43+K43+L43+M43+N43+O43+P43+Q43+S43+T43+U43+W43+Y43</f>
        <v>8493041378.0900002</v>
      </c>
      <c r="AB43" s="31">
        <f t="shared" ref="AB43:AB44" si="135">F43+H43+J43+L43+M43+N43+O43+P43+R43+T43+V43+X43+Z43</f>
        <v>8493.0413780899999</v>
      </c>
      <c r="AC43" s="32">
        <v>5038779592</v>
      </c>
      <c r="AD43" s="67">
        <f t="shared" ref="AD43:AD44" si="136">AC43/1000000</f>
        <v>5038.7795919999999</v>
      </c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>
        <v>6000000000</v>
      </c>
      <c r="AR43" s="67">
        <f t="shared" ref="AR43" si="137">AQ43/1000000</f>
        <v>6000</v>
      </c>
      <c r="AS43" s="15"/>
      <c r="AT43" s="15"/>
      <c r="AU43" s="15"/>
      <c r="AV43" s="15">
        <v>600000000</v>
      </c>
      <c r="AW43" s="67">
        <f t="shared" ref="AW43" si="138">AV43/1000000</f>
        <v>600</v>
      </c>
      <c r="AX43" s="15"/>
      <c r="AY43" s="70"/>
      <c r="AZ43" s="31">
        <f t="shared" ref="AZ43:AZ44" si="139">AC43+AE43+AG43+AI43+AJ43+AK43+AL43+AM43+AO43+AQ43+AT43+AV43+AX43</f>
        <v>11638779592</v>
      </c>
      <c r="BA43" s="31">
        <f t="shared" ref="BA43:BA44" si="140">AD43+AF43+AH43+AP43+AR43+AU43+AW43+AY43</f>
        <v>11638.779591999999</v>
      </c>
      <c r="BB43" s="32">
        <v>5532002174.4799995</v>
      </c>
      <c r="BC43" s="67">
        <f t="shared" ref="BC43:BC44" si="141">BB43/1000000</f>
        <v>5532.0021744799997</v>
      </c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70"/>
      <c r="BY43" s="31">
        <f t="shared" ref="BY43:BY44" si="142">BB43+BD43+BF43+BH43+BI43+BJ43+BK43+BL43+BN43+BP43+BS43+BU43+BW43+BR43+BM43</f>
        <v>5532002174.4799995</v>
      </c>
      <c r="BZ43" s="31">
        <f t="shared" ref="BZ43:BZ44" si="143">BX43+BV43+BT43+BQ43+BO43+BG43+BE43+BC43</f>
        <v>5532.0021744799997</v>
      </c>
      <c r="CA43" s="32">
        <v>6227954927.6272993</v>
      </c>
      <c r="CB43" s="70">
        <f t="shared" ref="CB43:CB44" si="144">CA43/1000000</f>
        <v>6227.9549276272992</v>
      </c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>
        <v>10000000000</v>
      </c>
      <c r="CU43" s="70">
        <f>CT43/1000000</f>
        <v>10000</v>
      </c>
      <c r="CV43" s="15"/>
      <c r="CW43" s="70"/>
      <c r="CX43" s="31">
        <f t="shared" ref="CX43:CX44" si="145">CA43+CC43+CE43+CG43+CH43+CI43+CJ43+CL43+CO43+CR43+CT43+CV43+CQ43+CK43+CM43</f>
        <v>16227954927.6273</v>
      </c>
      <c r="CY43" s="31">
        <f t="shared" ref="CY43:CY44" si="146">CB43+CD43+CF43+CS43+CU43+CW43+CN43+CP43</f>
        <v>16227.954927627299</v>
      </c>
      <c r="CZ43" s="42">
        <f>AA43+AZ43+BY43+CX43</f>
        <v>41891778072.197296</v>
      </c>
      <c r="DA43" s="42">
        <f t="shared" ref="DA43:DA44" si="147">AB43+BA43+BZ43+CY43</f>
        <v>41891.778072197296</v>
      </c>
    </row>
    <row r="44" spans="1:105" ht="45" customHeight="1">
      <c r="B44" s="7" t="s">
        <v>54</v>
      </c>
      <c r="C44" s="7">
        <v>3302</v>
      </c>
      <c r="D44" s="24" t="s">
        <v>33</v>
      </c>
      <c r="E44" s="32">
        <v>324868422.30000001</v>
      </c>
      <c r="F44" s="67">
        <f t="shared" si="133"/>
        <v>324.86842230000002</v>
      </c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70"/>
      <c r="AA44" s="31">
        <f t="shared" si="134"/>
        <v>324868422.30000001</v>
      </c>
      <c r="AB44" s="31">
        <f t="shared" si="135"/>
        <v>324.86842230000002</v>
      </c>
      <c r="AC44" s="32">
        <v>333451950</v>
      </c>
      <c r="AD44" s="67">
        <f t="shared" si="136"/>
        <v>333.45195000000001</v>
      </c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70"/>
      <c r="AZ44" s="31">
        <f t="shared" si="139"/>
        <v>333451950</v>
      </c>
      <c r="BA44" s="31">
        <f t="shared" si="140"/>
        <v>333.45195000000001</v>
      </c>
      <c r="BB44" s="32">
        <v>318904547.5</v>
      </c>
      <c r="BC44" s="67">
        <f t="shared" si="141"/>
        <v>318.90454749999998</v>
      </c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70"/>
      <c r="BY44" s="31">
        <f t="shared" si="142"/>
        <v>318904547.5</v>
      </c>
      <c r="BZ44" s="31">
        <f t="shared" si="143"/>
        <v>318.90454749999998</v>
      </c>
      <c r="CA44" s="32">
        <v>351361774.875</v>
      </c>
      <c r="CB44" s="70">
        <f t="shared" si="144"/>
        <v>351.36177487499998</v>
      </c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70"/>
      <c r="CX44" s="31">
        <f t="shared" si="145"/>
        <v>351361774.875</v>
      </c>
      <c r="CY44" s="31">
        <f t="shared" si="146"/>
        <v>351.36177487499998</v>
      </c>
      <c r="CZ44" s="42">
        <f>AA44+AZ44+BY44+CX44</f>
        <v>1328586694.675</v>
      </c>
      <c r="DA44" s="42">
        <f t="shared" si="147"/>
        <v>1328.586694675</v>
      </c>
    </row>
    <row r="45" spans="1:105" s="55" customFormat="1" ht="45" customHeight="1">
      <c r="A45" s="51"/>
      <c r="B45" s="52"/>
      <c r="C45" s="52">
        <v>35</v>
      </c>
      <c r="D45" s="63" t="s">
        <v>142</v>
      </c>
      <c r="E45" s="56">
        <f>E46</f>
        <v>7300120951.4499998</v>
      </c>
      <c r="F45" s="56">
        <f t="shared" ref="F45:BQ45" si="148">F46</f>
        <v>7300.1209514499997</v>
      </c>
      <c r="G45" s="56">
        <f t="shared" si="148"/>
        <v>0</v>
      </c>
      <c r="H45" s="56">
        <f t="shared" si="148"/>
        <v>0</v>
      </c>
      <c r="I45" s="56">
        <f t="shared" si="148"/>
        <v>0</v>
      </c>
      <c r="J45" s="56">
        <f t="shared" si="148"/>
        <v>0</v>
      </c>
      <c r="K45" s="56">
        <f t="shared" si="148"/>
        <v>0</v>
      </c>
      <c r="L45" s="56">
        <f t="shared" si="148"/>
        <v>0</v>
      </c>
      <c r="M45" s="56">
        <f t="shared" si="148"/>
        <v>0</v>
      </c>
      <c r="N45" s="56">
        <f t="shared" si="148"/>
        <v>0</v>
      </c>
      <c r="O45" s="56">
        <f t="shared" si="148"/>
        <v>0</v>
      </c>
      <c r="P45" s="56">
        <f t="shared" si="148"/>
        <v>0</v>
      </c>
      <c r="Q45" s="56">
        <f t="shared" si="148"/>
        <v>0</v>
      </c>
      <c r="R45" s="56">
        <f t="shared" si="148"/>
        <v>0</v>
      </c>
      <c r="S45" s="56">
        <f t="shared" si="148"/>
        <v>0</v>
      </c>
      <c r="T45" s="56">
        <f t="shared" si="148"/>
        <v>0</v>
      </c>
      <c r="U45" s="56">
        <f t="shared" si="148"/>
        <v>0</v>
      </c>
      <c r="V45" s="56">
        <f t="shared" si="148"/>
        <v>0</v>
      </c>
      <c r="W45" s="56">
        <f t="shared" si="148"/>
        <v>4400000000</v>
      </c>
      <c r="X45" s="56">
        <f t="shared" si="148"/>
        <v>4400</v>
      </c>
      <c r="Y45" s="56">
        <f t="shared" si="148"/>
        <v>0</v>
      </c>
      <c r="Z45" s="56">
        <f t="shared" si="148"/>
        <v>0</v>
      </c>
      <c r="AA45" s="56">
        <f t="shared" si="148"/>
        <v>11700120951.450001</v>
      </c>
      <c r="AB45" s="56">
        <f t="shared" si="148"/>
        <v>11700.120951450001</v>
      </c>
      <c r="AC45" s="56">
        <f t="shared" si="148"/>
        <v>2309062960</v>
      </c>
      <c r="AD45" s="56">
        <f t="shared" si="148"/>
        <v>2309.0629600000002</v>
      </c>
      <c r="AE45" s="56">
        <f t="shared" si="148"/>
        <v>0</v>
      </c>
      <c r="AF45" s="56">
        <f t="shared" si="148"/>
        <v>0</v>
      </c>
      <c r="AG45" s="56">
        <f t="shared" si="148"/>
        <v>0</v>
      </c>
      <c r="AH45" s="56">
        <f t="shared" si="148"/>
        <v>0</v>
      </c>
      <c r="AI45" s="56">
        <f t="shared" si="148"/>
        <v>0</v>
      </c>
      <c r="AJ45" s="56">
        <f t="shared" si="148"/>
        <v>0</v>
      </c>
      <c r="AK45" s="56">
        <f t="shared" si="148"/>
        <v>0</v>
      </c>
      <c r="AL45" s="56">
        <f t="shared" si="148"/>
        <v>0</v>
      </c>
      <c r="AM45" s="56">
        <f t="shared" si="148"/>
        <v>0</v>
      </c>
      <c r="AN45" s="56">
        <f t="shared" si="148"/>
        <v>0</v>
      </c>
      <c r="AO45" s="56">
        <f t="shared" si="148"/>
        <v>0</v>
      </c>
      <c r="AP45" s="56">
        <f t="shared" si="148"/>
        <v>0</v>
      </c>
      <c r="AQ45" s="56">
        <f t="shared" si="148"/>
        <v>0</v>
      </c>
      <c r="AR45" s="56">
        <f t="shared" si="148"/>
        <v>0</v>
      </c>
      <c r="AS45" s="56">
        <f t="shared" si="148"/>
        <v>0</v>
      </c>
      <c r="AT45" s="56">
        <f t="shared" si="148"/>
        <v>0</v>
      </c>
      <c r="AU45" s="56">
        <f t="shared" si="148"/>
        <v>0</v>
      </c>
      <c r="AV45" s="56">
        <f t="shared" si="148"/>
        <v>34277827288</v>
      </c>
      <c r="AW45" s="56">
        <f t="shared" si="148"/>
        <v>34277.827288</v>
      </c>
      <c r="AX45" s="56">
        <f t="shared" si="148"/>
        <v>0</v>
      </c>
      <c r="AY45" s="56">
        <f t="shared" si="148"/>
        <v>0</v>
      </c>
      <c r="AZ45" s="56">
        <f t="shared" si="148"/>
        <v>36586890248</v>
      </c>
      <c r="BA45" s="56">
        <f t="shared" si="148"/>
        <v>36586.890248000003</v>
      </c>
      <c r="BB45" s="56">
        <f t="shared" si="148"/>
        <v>2368508236.8000002</v>
      </c>
      <c r="BC45" s="56">
        <f t="shared" si="148"/>
        <v>2368.5082368000003</v>
      </c>
      <c r="BD45" s="56">
        <f t="shared" si="148"/>
        <v>0</v>
      </c>
      <c r="BE45" s="56">
        <f t="shared" si="148"/>
        <v>0</v>
      </c>
      <c r="BF45" s="56">
        <f t="shared" si="148"/>
        <v>0</v>
      </c>
      <c r="BG45" s="56">
        <f t="shared" si="148"/>
        <v>0</v>
      </c>
      <c r="BH45" s="56">
        <f t="shared" si="148"/>
        <v>0</v>
      </c>
      <c r="BI45" s="56">
        <f t="shared" si="148"/>
        <v>0</v>
      </c>
      <c r="BJ45" s="56">
        <f t="shared" si="148"/>
        <v>0</v>
      </c>
      <c r="BK45" s="56">
        <f t="shared" si="148"/>
        <v>0</v>
      </c>
      <c r="BL45" s="56">
        <f t="shared" si="148"/>
        <v>0</v>
      </c>
      <c r="BM45" s="56">
        <f t="shared" si="148"/>
        <v>0</v>
      </c>
      <c r="BN45" s="56">
        <f t="shared" si="148"/>
        <v>0</v>
      </c>
      <c r="BO45" s="56">
        <f t="shared" si="148"/>
        <v>0</v>
      </c>
      <c r="BP45" s="56">
        <f t="shared" si="148"/>
        <v>0</v>
      </c>
      <c r="BQ45" s="56">
        <f t="shared" si="148"/>
        <v>0</v>
      </c>
      <c r="BR45" s="56">
        <f t="shared" ref="BR45:DA45" si="149">BR46</f>
        <v>0</v>
      </c>
      <c r="BS45" s="56">
        <f t="shared" si="149"/>
        <v>0</v>
      </c>
      <c r="BT45" s="56">
        <f t="shared" si="149"/>
        <v>0</v>
      </c>
      <c r="BU45" s="56">
        <f t="shared" si="149"/>
        <v>0</v>
      </c>
      <c r="BV45" s="56">
        <f t="shared" si="149"/>
        <v>0</v>
      </c>
      <c r="BW45" s="56">
        <f t="shared" si="149"/>
        <v>0</v>
      </c>
      <c r="BX45" s="56">
        <f t="shared" si="149"/>
        <v>0</v>
      </c>
      <c r="BY45" s="56">
        <f t="shared" si="149"/>
        <v>2368508236.8000002</v>
      </c>
      <c r="BZ45" s="56">
        <f t="shared" si="149"/>
        <v>2368.5082368000003</v>
      </c>
      <c r="CA45" s="56">
        <f t="shared" si="149"/>
        <v>2475789135.7399998</v>
      </c>
      <c r="CB45" s="56">
        <f t="shared" si="149"/>
        <v>2475.7891357399999</v>
      </c>
      <c r="CC45" s="56">
        <f t="shared" si="149"/>
        <v>0</v>
      </c>
      <c r="CD45" s="56">
        <f t="shared" si="149"/>
        <v>0</v>
      </c>
      <c r="CE45" s="56">
        <f t="shared" si="149"/>
        <v>0</v>
      </c>
      <c r="CF45" s="56">
        <f t="shared" si="149"/>
        <v>0</v>
      </c>
      <c r="CG45" s="56">
        <f t="shared" si="149"/>
        <v>0</v>
      </c>
      <c r="CH45" s="56">
        <f t="shared" si="149"/>
        <v>0</v>
      </c>
      <c r="CI45" s="56">
        <f t="shared" si="149"/>
        <v>0</v>
      </c>
      <c r="CJ45" s="56">
        <f t="shared" si="149"/>
        <v>0</v>
      </c>
      <c r="CK45" s="56">
        <f t="shared" si="149"/>
        <v>0</v>
      </c>
      <c r="CL45" s="56">
        <f t="shared" si="149"/>
        <v>0</v>
      </c>
      <c r="CM45" s="56">
        <f t="shared" si="149"/>
        <v>0</v>
      </c>
      <c r="CN45" s="56">
        <f t="shared" si="149"/>
        <v>0</v>
      </c>
      <c r="CO45" s="56">
        <f t="shared" si="149"/>
        <v>0</v>
      </c>
      <c r="CP45" s="56">
        <f t="shared" si="149"/>
        <v>0</v>
      </c>
      <c r="CQ45" s="56">
        <f t="shared" si="149"/>
        <v>0</v>
      </c>
      <c r="CR45" s="56">
        <f t="shared" si="149"/>
        <v>0</v>
      </c>
      <c r="CS45" s="56">
        <f t="shared" si="149"/>
        <v>0</v>
      </c>
      <c r="CT45" s="56">
        <f t="shared" si="149"/>
        <v>0</v>
      </c>
      <c r="CU45" s="56">
        <f t="shared" si="149"/>
        <v>0</v>
      </c>
      <c r="CV45" s="56">
        <f t="shared" si="149"/>
        <v>0</v>
      </c>
      <c r="CW45" s="56">
        <f t="shared" si="149"/>
        <v>0</v>
      </c>
      <c r="CX45" s="56">
        <f t="shared" si="149"/>
        <v>2475789135.7399998</v>
      </c>
      <c r="CY45" s="56">
        <f t="shared" si="149"/>
        <v>2475.7891357399999</v>
      </c>
      <c r="CZ45" s="56">
        <f t="shared" si="149"/>
        <v>53131308571.989998</v>
      </c>
      <c r="DA45" s="56">
        <f t="shared" si="149"/>
        <v>53131.308571990005</v>
      </c>
    </row>
    <row r="46" spans="1:105" ht="45" customHeight="1">
      <c r="B46" s="10" t="s">
        <v>57</v>
      </c>
      <c r="C46" s="7">
        <v>3502</v>
      </c>
      <c r="D46" s="24" t="s">
        <v>34</v>
      </c>
      <c r="E46" s="32">
        <v>7300120951.4499998</v>
      </c>
      <c r="F46" s="67">
        <f>E46/1000000</f>
        <v>7300.1209514499997</v>
      </c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>
        <v>4400000000</v>
      </c>
      <c r="X46" s="15">
        <f>W46/1000000</f>
        <v>4400</v>
      </c>
      <c r="Y46" s="15"/>
      <c r="Z46" s="70"/>
      <c r="AA46" s="31">
        <f>E46+G46+I46+K46+L46+M46+N46+O46+P46+Q46+S46+T46+U46+W46+Y46</f>
        <v>11700120951.450001</v>
      </c>
      <c r="AB46" s="31">
        <f>F46+H46+J46+L46+M46+N46+O46+P46+R46+T46+V46+X46+Z46</f>
        <v>11700.120951450001</v>
      </c>
      <c r="AC46" s="32">
        <v>2309062960</v>
      </c>
      <c r="AD46" s="67">
        <f>AC46/1000000</f>
        <v>2309.0629600000002</v>
      </c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>
        <v>34277827288</v>
      </c>
      <c r="AW46" s="67">
        <f t="shared" ref="AW46" si="150">AV46/1000000</f>
        <v>34277.827288</v>
      </c>
      <c r="AX46" s="15"/>
      <c r="AY46" s="70"/>
      <c r="AZ46" s="31">
        <f>AC46+AE46+AG46+AI46+AJ46+AK46+AL46+AM46+AO46+AQ46+AT46+AV46+AX46</f>
        <v>36586890248</v>
      </c>
      <c r="BA46" s="31">
        <f>AD46+AF46+AH46+AP46+AR46+AU46+AW46+AY46</f>
        <v>36586.890248000003</v>
      </c>
      <c r="BB46" s="32">
        <v>2368508236.8000002</v>
      </c>
      <c r="BC46" s="67">
        <f>BB46/1000000</f>
        <v>2368.5082368000003</v>
      </c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70"/>
      <c r="BY46" s="31">
        <f>BB46+BD46+BF46+BH46+BI46+BJ46+BK46+BL46+BN46+BP46+BS46+BU46+BW46+BR46+BM46</f>
        <v>2368508236.8000002</v>
      </c>
      <c r="BZ46" s="31">
        <f>BX46+BV46+BT46+BQ46+BO46+BG46+BE46+BC46</f>
        <v>2368.5082368000003</v>
      </c>
      <c r="CA46" s="32">
        <v>2475789135.7399998</v>
      </c>
      <c r="CB46" s="70">
        <f>CA46/1000000</f>
        <v>2475.7891357399999</v>
      </c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70"/>
      <c r="CX46" s="31">
        <f>CA46+CC46+CE46+CG46+CH46+CI46+CJ46+CL46+CO46+CR46+CT46+CV46+CQ46+CK46+CM46</f>
        <v>2475789135.7399998</v>
      </c>
      <c r="CY46" s="31">
        <f>CB46+CD46+CF46+CS46+CU46+CW46+CN46+CP46</f>
        <v>2475.7891357399999</v>
      </c>
      <c r="CZ46" s="42">
        <f>AA46+AZ46+BY46+CX46</f>
        <v>53131308571.989998</v>
      </c>
      <c r="DA46" s="42">
        <f>AB46+BA46+BZ46+CY46</f>
        <v>53131.308571990005</v>
      </c>
    </row>
    <row r="47" spans="1:105" s="55" customFormat="1" ht="45" customHeight="1">
      <c r="A47" s="51"/>
      <c r="B47" s="52"/>
      <c r="C47" s="52">
        <v>36</v>
      </c>
      <c r="D47" s="63" t="s">
        <v>141</v>
      </c>
      <c r="E47" s="56">
        <f>E48</f>
        <v>870000000</v>
      </c>
      <c r="F47" s="56">
        <f t="shared" ref="F47:BQ47" si="151">F48</f>
        <v>870</v>
      </c>
      <c r="G47" s="56">
        <f t="shared" si="151"/>
        <v>0</v>
      </c>
      <c r="H47" s="56">
        <f t="shared" si="151"/>
        <v>0</v>
      </c>
      <c r="I47" s="56">
        <f t="shared" si="151"/>
        <v>0</v>
      </c>
      <c r="J47" s="56">
        <f t="shared" si="151"/>
        <v>0</v>
      </c>
      <c r="K47" s="56">
        <f t="shared" si="151"/>
        <v>0</v>
      </c>
      <c r="L47" s="56">
        <f t="shared" si="151"/>
        <v>0</v>
      </c>
      <c r="M47" s="56">
        <f t="shared" si="151"/>
        <v>0</v>
      </c>
      <c r="N47" s="56">
        <f t="shared" si="151"/>
        <v>0</v>
      </c>
      <c r="O47" s="56">
        <f t="shared" si="151"/>
        <v>0</v>
      </c>
      <c r="P47" s="56">
        <f t="shared" si="151"/>
        <v>0</v>
      </c>
      <c r="Q47" s="56">
        <f t="shared" si="151"/>
        <v>0</v>
      </c>
      <c r="R47" s="56">
        <f t="shared" si="151"/>
        <v>0</v>
      </c>
      <c r="S47" s="56">
        <f t="shared" si="151"/>
        <v>0</v>
      </c>
      <c r="T47" s="56">
        <f t="shared" si="151"/>
        <v>0</v>
      </c>
      <c r="U47" s="56">
        <f t="shared" si="151"/>
        <v>0</v>
      </c>
      <c r="V47" s="56">
        <f t="shared" si="151"/>
        <v>0</v>
      </c>
      <c r="W47" s="56">
        <f t="shared" si="151"/>
        <v>1502229096</v>
      </c>
      <c r="X47" s="56">
        <f t="shared" si="151"/>
        <v>1502.229096</v>
      </c>
      <c r="Y47" s="56">
        <f t="shared" si="151"/>
        <v>0</v>
      </c>
      <c r="Z47" s="56">
        <f t="shared" si="151"/>
        <v>0</v>
      </c>
      <c r="AA47" s="56">
        <f t="shared" si="151"/>
        <v>2372229096</v>
      </c>
      <c r="AB47" s="56">
        <f t="shared" si="151"/>
        <v>2372.229096</v>
      </c>
      <c r="AC47" s="56">
        <f t="shared" si="151"/>
        <v>377400000</v>
      </c>
      <c r="AD47" s="56">
        <f t="shared" si="151"/>
        <v>377.4</v>
      </c>
      <c r="AE47" s="56">
        <f t="shared" si="151"/>
        <v>0</v>
      </c>
      <c r="AF47" s="56">
        <f t="shared" si="151"/>
        <v>0</v>
      </c>
      <c r="AG47" s="56">
        <f t="shared" si="151"/>
        <v>0</v>
      </c>
      <c r="AH47" s="56">
        <f t="shared" si="151"/>
        <v>0</v>
      </c>
      <c r="AI47" s="56">
        <f t="shared" si="151"/>
        <v>0</v>
      </c>
      <c r="AJ47" s="56">
        <f t="shared" si="151"/>
        <v>0</v>
      </c>
      <c r="AK47" s="56">
        <f t="shared" si="151"/>
        <v>0</v>
      </c>
      <c r="AL47" s="56">
        <f t="shared" si="151"/>
        <v>0</v>
      </c>
      <c r="AM47" s="56">
        <f t="shared" si="151"/>
        <v>0</v>
      </c>
      <c r="AN47" s="56">
        <f t="shared" si="151"/>
        <v>0</v>
      </c>
      <c r="AO47" s="56">
        <f t="shared" si="151"/>
        <v>0</v>
      </c>
      <c r="AP47" s="56">
        <f t="shared" si="151"/>
        <v>0</v>
      </c>
      <c r="AQ47" s="56">
        <f t="shared" si="151"/>
        <v>0</v>
      </c>
      <c r="AR47" s="56">
        <f t="shared" si="151"/>
        <v>0</v>
      </c>
      <c r="AS47" s="56">
        <f t="shared" si="151"/>
        <v>0</v>
      </c>
      <c r="AT47" s="56">
        <f t="shared" si="151"/>
        <v>0</v>
      </c>
      <c r="AU47" s="56">
        <f t="shared" si="151"/>
        <v>0</v>
      </c>
      <c r="AV47" s="56">
        <f t="shared" si="151"/>
        <v>0</v>
      </c>
      <c r="AW47" s="56">
        <f t="shared" si="151"/>
        <v>0</v>
      </c>
      <c r="AX47" s="56">
        <f t="shared" si="151"/>
        <v>0</v>
      </c>
      <c r="AY47" s="56">
        <f t="shared" si="151"/>
        <v>0</v>
      </c>
      <c r="AZ47" s="56">
        <f t="shared" si="151"/>
        <v>377400000</v>
      </c>
      <c r="BA47" s="56">
        <f t="shared" si="151"/>
        <v>377.4</v>
      </c>
      <c r="BB47" s="56">
        <f t="shared" si="151"/>
        <v>377400000</v>
      </c>
      <c r="BC47" s="56">
        <f t="shared" si="151"/>
        <v>377.4</v>
      </c>
      <c r="BD47" s="56">
        <f t="shared" si="151"/>
        <v>0</v>
      </c>
      <c r="BE47" s="56">
        <f t="shared" si="151"/>
        <v>0</v>
      </c>
      <c r="BF47" s="56">
        <f t="shared" si="151"/>
        <v>0</v>
      </c>
      <c r="BG47" s="56">
        <f t="shared" si="151"/>
        <v>0</v>
      </c>
      <c r="BH47" s="56">
        <f t="shared" si="151"/>
        <v>0</v>
      </c>
      <c r="BI47" s="56">
        <f t="shared" si="151"/>
        <v>0</v>
      </c>
      <c r="BJ47" s="56">
        <f t="shared" si="151"/>
        <v>0</v>
      </c>
      <c r="BK47" s="56">
        <f t="shared" si="151"/>
        <v>0</v>
      </c>
      <c r="BL47" s="56">
        <f t="shared" si="151"/>
        <v>0</v>
      </c>
      <c r="BM47" s="56">
        <f t="shared" si="151"/>
        <v>0</v>
      </c>
      <c r="BN47" s="56">
        <f t="shared" si="151"/>
        <v>0</v>
      </c>
      <c r="BO47" s="56">
        <f t="shared" si="151"/>
        <v>0</v>
      </c>
      <c r="BP47" s="56">
        <f t="shared" si="151"/>
        <v>0</v>
      </c>
      <c r="BQ47" s="56">
        <f t="shared" si="151"/>
        <v>0</v>
      </c>
      <c r="BR47" s="56">
        <f t="shared" ref="BR47:DA47" si="152">BR48</f>
        <v>0</v>
      </c>
      <c r="BS47" s="56">
        <f t="shared" si="152"/>
        <v>0</v>
      </c>
      <c r="BT47" s="56">
        <f t="shared" si="152"/>
        <v>0</v>
      </c>
      <c r="BU47" s="56">
        <f t="shared" si="152"/>
        <v>0</v>
      </c>
      <c r="BV47" s="56">
        <f t="shared" si="152"/>
        <v>0</v>
      </c>
      <c r="BW47" s="56">
        <f t="shared" si="152"/>
        <v>0</v>
      </c>
      <c r="BX47" s="56">
        <f t="shared" si="152"/>
        <v>0</v>
      </c>
      <c r="BY47" s="56">
        <f t="shared" si="152"/>
        <v>377400000</v>
      </c>
      <c r="BZ47" s="56">
        <f t="shared" si="152"/>
        <v>377.4</v>
      </c>
      <c r="CA47" s="56">
        <f t="shared" si="152"/>
        <v>388722000</v>
      </c>
      <c r="CB47" s="56">
        <f t="shared" si="152"/>
        <v>388.72199999999998</v>
      </c>
      <c r="CC47" s="56">
        <f t="shared" si="152"/>
        <v>0</v>
      </c>
      <c r="CD47" s="56">
        <f t="shared" si="152"/>
        <v>0</v>
      </c>
      <c r="CE47" s="56">
        <f t="shared" si="152"/>
        <v>0</v>
      </c>
      <c r="CF47" s="56">
        <f t="shared" si="152"/>
        <v>0</v>
      </c>
      <c r="CG47" s="56">
        <f t="shared" si="152"/>
        <v>0</v>
      </c>
      <c r="CH47" s="56">
        <f t="shared" si="152"/>
        <v>0</v>
      </c>
      <c r="CI47" s="56">
        <f t="shared" si="152"/>
        <v>0</v>
      </c>
      <c r="CJ47" s="56">
        <f t="shared" si="152"/>
        <v>0</v>
      </c>
      <c r="CK47" s="56">
        <f t="shared" si="152"/>
        <v>0</v>
      </c>
      <c r="CL47" s="56">
        <f t="shared" si="152"/>
        <v>0</v>
      </c>
      <c r="CM47" s="56">
        <f t="shared" si="152"/>
        <v>0</v>
      </c>
      <c r="CN47" s="56">
        <f t="shared" si="152"/>
        <v>0</v>
      </c>
      <c r="CO47" s="56">
        <f t="shared" si="152"/>
        <v>0</v>
      </c>
      <c r="CP47" s="56">
        <f t="shared" si="152"/>
        <v>0</v>
      </c>
      <c r="CQ47" s="56">
        <f t="shared" si="152"/>
        <v>0</v>
      </c>
      <c r="CR47" s="56">
        <f t="shared" si="152"/>
        <v>0</v>
      </c>
      <c r="CS47" s="56">
        <f t="shared" si="152"/>
        <v>0</v>
      </c>
      <c r="CT47" s="56">
        <f t="shared" si="152"/>
        <v>1500000000</v>
      </c>
      <c r="CU47" s="56">
        <f t="shared" si="152"/>
        <v>1500</v>
      </c>
      <c r="CV47" s="56">
        <f t="shared" si="152"/>
        <v>0</v>
      </c>
      <c r="CW47" s="56">
        <f t="shared" si="152"/>
        <v>0</v>
      </c>
      <c r="CX47" s="56">
        <f t="shared" si="152"/>
        <v>1888722000</v>
      </c>
      <c r="CY47" s="56">
        <f t="shared" si="152"/>
        <v>1888.722</v>
      </c>
      <c r="CZ47" s="56">
        <f t="shared" si="152"/>
        <v>5015751096</v>
      </c>
      <c r="DA47" s="56">
        <f t="shared" si="152"/>
        <v>5015.751096</v>
      </c>
    </row>
    <row r="48" spans="1:105" ht="45" customHeight="1">
      <c r="B48" s="7" t="s">
        <v>53</v>
      </c>
      <c r="C48" s="7">
        <v>3602</v>
      </c>
      <c r="D48" s="24" t="s">
        <v>35</v>
      </c>
      <c r="E48" s="32">
        <v>870000000</v>
      </c>
      <c r="F48" s="67">
        <f>E48/1000000</f>
        <v>870</v>
      </c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>
        <v>1502229096</v>
      </c>
      <c r="X48" s="15">
        <f>W48/1000000</f>
        <v>1502.229096</v>
      </c>
      <c r="Y48" s="15"/>
      <c r="Z48" s="70"/>
      <c r="AA48" s="31">
        <f>E48+G48+I48+K48+L48+M48+N48+O48+P48+Q48+S48+T48+U48+W48+Y48</f>
        <v>2372229096</v>
      </c>
      <c r="AB48" s="31">
        <f>F48+H48+J48+L48+M48+N48+O48+P48+R48+T48+V48+X48+Z48</f>
        <v>2372.229096</v>
      </c>
      <c r="AC48" s="32">
        <v>377400000</v>
      </c>
      <c r="AD48" s="67">
        <f>AC48/1000000</f>
        <v>377.4</v>
      </c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70"/>
      <c r="AZ48" s="31">
        <f>AC48+AE48+AG48+AI48+AJ48+AK48+AL48+AM48+AO48+AQ48+AT48+AV48+AX48</f>
        <v>377400000</v>
      </c>
      <c r="BA48" s="31">
        <f>AD48+AF48+AH48+AP48+AR48+AU48+AW48+AY48</f>
        <v>377.4</v>
      </c>
      <c r="BB48" s="32">
        <v>377400000</v>
      </c>
      <c r="BC48" s="67">
        <f>BB48/1000000</f>
        <v>377.4</v>
      </c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70"/>
      <c r="BY48" s="31">
        <f>BB48+BD48+BF48+BH48+BI48+BJ48+BK48+BL48+BN48+BP48+BS48+BU48+BW48+BR48+BM48</f>
        <v>377400000</v>
      </c>
      <c r="BZ48" s="31">
        <f>BX48+BV48+BT48+BQ48+BO48+BG48+BE48+BC48</f>
        <v>377.4</v>
      </c>
      <c r="CA48" s="32">
        <v>388722000</v>
      </c>
      <c r="CB48" s="70">
        <f>CA48/1000000</f>
        <v>388.72199999999998</v>
      </c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  <c r="CP48" s="15"/>
      <c r="CQ48" s="15"/>
      <c r="CR48" s="15"/>
      <c r="CS48" s="15"/>
      <c r="CT48" s="15">
        <v>1500000000</v>
      </c>
      <c r="CU48" s="70">
        <f>CT48/1000000</f>
        <v>1500</v>
      </c>
      <c r="CV48" s="15"/>
      <c r="CW48" s="70"/>
      <c r="CX48" s="31">
        <f>CA48+CC48+CE48+CG48+CH48+CI48+CJ48+CL48+CO48+CR48+CT48+CV48+CQ48+CK48+CM48</f>
        <v>1888722000</v>
      </c>
      <c r="CY48" s="31">
        <f>CB48+CD48+CF48+CS48+CU48+CW48+CN48+CP48</f>
        <v>1888.722</v>
      </c>
      <c r="CZ48" s="42">
        <f>AA48+AZ48+BY48+CX48</f>
        <v>5015751096</v>
      </c>
      <c r="DA48" s="42">
        <f>AB48+BA48+BZ48+CY48</f>
        <v>5015.751096</v>
      </c>
    </row>
    <row r="49" spans="1:105" s="55" customFormat="1" ht="45" customHeight="1">
      <c r="A49" s="51"/>
      <c r="B49" s="52"/>
      <c r="C49" s="52" t="s">
        <v>139</v>
      </c>
      <c r="D49" s="63" t="s">
        <v>140</v>
      </c>
      <c r="E49" s="56">
        <f>E50</f>
        <v>30000000</v>
      </c>
      <c r="F49" s="56">
        <f t="shared" ref="F49:BQ49" si="153">F50</f>
        <v>30</v>
      </c>
      <c r="G49" s="56">
        <f t="shared" si="153"/>
        <v>0</v>
      </c>
      <c r="H49" s="56">
        <f t="shared" si="153"/>
        <v>0</v>
      </c>
      <c r="I49" s="56">
        <f t="shared" si="153"/>
        <v>0</v>
      </c>
      <c r="J49" s="56">
        <f t="shared" si="153"/>
        <v>0</v>
      </c>
      <c r="K49" s="56">
        <f t="shared" si="153"/>
        <v>0</v>
      </c>
      <c r="L49" s="56">
        <f t="shared" si="153"/>
        <v>0</v>
      </c>
      <c r="M49" s="56">
        <f t="shared" si="153"/>
        <v>0</v>
      </c>
      <c r="N49" s="56">
        <f t="shared" si="153"/>
        <v>0</v>
      </c>
      <c r="O49" s="56">
        <f t="shared" si="153"/>
        <v>0</v>
      </c>
      <c r="P49" s="56">
        <f t="shared" si="153"/>
        <v>0</v>
      </c>
      <c r="Q49" s="56">
        <f t="shared" si="153"/>
        <v>0</v>
      </c>
      <c r="R49" s="56">
        <f t="shared" si="153"/>
        <v>0</v>
      </c>
      <c r="S49" s="56">
        <f t="shared" si="153"/>
        <v>0</v>
      </c>
      <c r="T49" s="56">
        <f t="shared" si="153"/>
        <v>0</v>
      </c>
      <c r="U49" s="56">
        <f t="shared" si="153"/>
        <v>0</v>
      </c>
      <c r="V49" s="56">
        <f t="shared" si="153"/>
        <v>0</v>
      </c>
      <c r="W49" s="56">
        <f t="shared" si="153"/>
        <v>48356151.100000001</v>
      </c>
      <c r="X49" s="56">
        <f t="shared" si="153"/>
        <v>48.356151099999998</v>
      </c>
      <c r="Y49" s="56">
        <f t="shared" si="153"/>
        <v>0</v>
      </c>
      <c r="Z49" s="56">
        <f t="shared" si="153"/>
        <v>0</v>
      </c>
      <c r="AA49" s="56">
        <f t="shared" si="153"/>
        <v>78356151.099999994</v>
      </c>
      <c r="AB49" s="56">
        <f t="shared" si="153"/>
        <v>78.356151100000005</v>
      </c>
      <c r="AC49" s="56">
        <f t="shared" si="153"/>
        <v>89700000</v>
      </c>
      <c r="AD49" s="56">
        <f t="shared" si="153"/>
        <v>89.7</v>
      </c>
      <c r="AE49" s="56">
        <f t="shared" si="153"/>
        <v>0</v>
      </c>
      <c r="AF49" s="56">
        <f t="shared" si="153"/>
        <v>0</v>
      </c>
      <c r="AG49" s="56">
        <f t="shared" si="153"/>
        <v>0</v>
      </c>
      <c r="AH49" s="56">
        <f t="shared" si="153"/>
        <v>0</v>
      </c>
      <c r="AI49" s="56">
        <f t="shared" si="153"/>
        <v>0</v>
      </c>
      <c r="AJ49" s="56">
        <f t="shared" si="153"/>
        <v>0</v>
      </c>
      <c r="AK49" s="56">
        <f t="shared" si="153"/>
        <v>0</v>
      </c>
      <c r="AL49" s="56">
        <f t="shared" si="153"/>
        <v>0</v>
      </c>
      <c r="AM49" s="56">
        <f t="shared" si="153"/>
        <v>0</v>
      </c>
      <c r="AN49" s="56">
        <f t="shared" si="153"/>
        <v>0</v>
      </c>
      <c r="AO49" s="56">
        <f t="shared" si="153"/>
        <v>0</v>
      </c>
      <c r="AP49" s="56">
        <f t="shared" si="153"/>
        <v>0</v>
      </c>
      <c r="AQ49" s="56">
        <f t="shared" si="153"/>
        <v>0</v>
      </c>
      <c r="AR49" s="56">
        <f t="shared" si="153"/>
        <v>0</v>
      </c>
      <c r="AS49" s="56">
        <f t="shared" si="153"/>
        <v>0</v>
      </c>
      <c r="AT49" s="56">
        <f t="shared" si="153"/>
        <v>0</v>
      </c>
      <c r="AU49" s="56">
        <f t="shared" si="153"/>
        <v>0</v>
      </c>
      <c r="AV49" s="56">
        <f t="shared" si="153"/>
        <v>0</v>
      </c>
      <c r="AW49" s="56">
        <f t="shared" si="153"/>
        <v>0</v>
      </c>
      <c r="AX49" s="56">
        <f t="shared" si="153"/>
        <v>0</v>
      </c>
      <c r="AY49" s="56">
        <f t="shared" si="153"/>
        <v>0</v>
      </c>
      <c r="AZ49" s="56">
        <f t="shared" si="153"/>
        <v>89700000</v>
      </c>
      <c r="BA49" s="56">
        <f t="shared" si="153"/>
        <v>89.7</v>
      </c>
      <c r="BB49" s="56">
        <f t="shared" si="153"/>
        <v>119700000</v>
      </c>
      <c r="BC49" s="56">
        <f t="shared" si="153"/>
        <v>119.7</v>
      </c>
      <c r="BD49" s="56">
        <f t="shared" si="153"/>
        <v>0</v>
      </c>
      <c r="BE49" s="56">
        <f t="shared" si="153"/>
        <v>0</v>
      </c>
      <c r="BF49" s="56">
        <f t="shared" si="153"/>
        <v>0</v>
      </c>
      <c r="BG49" s="56">
        <f t="shared" si="153"/>
        <v>0</v>
      </c>
      <c r="BH49" s="56">
        <f t="shared" si="153"/>
        <v>0</v>
      </c>
      <c r="BI49" s="56">
        <f t="shared" si="153"/>
        <v>0</v>
      </c>
      <c r="BJ49" s="56">
        <f t="shared" si="153"/>
        <v>0</v>
      </c>
      <c r="BK49" s="56">
        <f t="shared" si="153"/>
        <v>0</v>
      </c>
      <c r="BL49" s="56">
        <f t="shared" si="153"/>
        <v>0</v>
      </c>
      <c r="BM49" s="56">
        <f t="shared" si="153"/>
        <v>0</v>
      </c>
      <c r="BN49" s="56">
        <f t="shared" si="153"/>
        <v>0</v>
      </c>
      <c r="BO49" s="56">
        <f t="shared" si="153"/>
        <v>0</v>
      </c>
      <c r="BP49" s="56">
        <f t="shared" si="153"/>
        <v>0</v>
      </c>
      <c r="BQ49" s="56">
        <f t="shared" si="153"/>
        <v>0</v>
      </c>
      <c r="BR49" s="56">
        <f t="shared" ref="BR49:DA49" si="154">BR50</f>
        <v>0</v>
      </c>
      <c r="BS49" s="56">
        <f t="shared" si="154"/>
        <v>0</v>
      </c>
      <c r="BT49" s="56">
        <f t="shared" si="154"/>
        <v>0</v>
      </c>
      <c r="BU49" s="56">
        <f t="shared" si="154"/>
        <v>0</v>
      </c>
      <c r="BV49" s="56">
        <f t="shared" si="154"/>
        <v>0</v>
      </c>
      <c r="BW49" s="56">
        <f t="shared" si="154"/>
        <v>0</v>
      </c>
      <c r="BX49" s="56">
        <f t="shared" si="154"/>
        <v>0</v>
      </c>
      <c r="BY49" s="56">
        <f t="shared" si="154"/>
        <v>119700000</v>
      </c>
      <c r="BZ49" s="56">
        <f t="shared" si="154"/>
        <v>119.7</v>
      </c>
      <c r="CA49" s="56">
        <f t="shared" si="154"/>
        <v>123291000</v>
      </c>
      <c r="CB49" s="56">
        <f t="shared" si="154"/>
        <v>123.291</v>
      </c>
      <c r="CC49" s="56">
        <f t="shared" si="154"/>
        <v>0</v>
      </c>
      <c r="CD49" s="56">
        <f t="shared" si="154"/>
        <v>0</v>
      </c>
      <c r="CE49" s="56">
        <f t="shared" si="154"/>
        <v>0</v>
      </c>
      <c r="CF49" s="56">
        <f t="shared" si="154"/>
        <v>0</v>
      </c>
      <c r="CG49" s="56">
        <f t="shared" si="154"/>
        <v>0</v>
      </c>
      <c r="CH49" s="56">
        <f t="shared" si="154"/>
        <v>0</v>
      </c>
      <c r="CI49" s="56">
        <f t="shared" si="154"/>
        <v>0</v>
      </c>
      <c r="CJ49" s="56">
        <f t="shared" si="154"/>
        <v>0</v>
      </c>
      <c r="CK49" s="56">
        <f t="shared" si="154"/>
        <v>0</v>
      </c>
      <c r="CL49" s="56">
        <f t="shared" si="154"/>
        <v>0</v>
      </c>
      <c r="CM49" s="56">
        <f t="shared" si="154"/>
        <v>0</v>
      </c>
      <c r="CN49" s="56">
        <f t="shared" si="154"/>
        <v>0</v>
      </c>
      <c r="CO49" s="56">
        <f t="shared" si="154"/>
        <v>0</v>
      </c>
      <c r="CP49" s="56">
        <f t="shared" si="154"/>
        <v>0</v>
      </c>
      <c r="CQ49" s="56">
        <f t="shared" si="154"/>
        <v>0</v>
      </c>
      <c r="CR49" s="56">
        <f t="shared" si="154"/>
        <v>0</v>
      </c>
      <c r="CS49" s="56">
        <f t="shared" si="154"/>
        <v>0</v>
      </c>
      <c r="CT49" s="56">
        <f t="shared" si="154"/>
        <v>0</v>
      </c>
      <c r="CU49" s="56">
        <f t="shared" si="154"/>
        <v>0</v>
      </c>
      <c r="CV49" s="56">
        <f t="shared" si="154"/>
        <v>0</v>
      </c>
      <c r="CW49" s="56">
        <f t="shared" si="154"/>
        <v>0</v>
      </c>
      <c r="CX49" s="56">
        <f t="shared" si="154"/>
        <v>123291000</v>
      </c>
      <c r="CY49" s="56">
        <f t="shared" si="154"/>
        <v>123.291</v>
      </c>
      <c r="CZ49" s="56">
        <f t="shared" si="154"/>
        <v>411047151.10000002</v>
      </c>
      <c r="DA49" s="56">
        <f t="shared" si="154"/>
        <v>411.04715110000001</v>
      </c>
    </row>
    <row r="50" spans="1:105" ht="67.5" customHeight="1">
      <c r="B50" s="7" t="s">
        <v>53</v>
      </c>
      <c r="C50" s="7">
        <v>3906</v>
      </c>
      <c r="D50" s="24" t="s">
        <v>37</v>
      </c>
      <c r="E50" s="32">
        <v>30000000</v>
      </c>
      <c r="F50" s="67">
        <f>E50/1000000</f>
        <v>30</v>
      </c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>
        <v>48356151.100000001</v>
      </c>
      <c r="X50" s="15">
        <f>W50/1000000</f>
        <v>48.356151099999998</v>
      </c>
      <c r="Y50" s="15"/>
      <c r="Z50" s="70"/>
      <c r="AA50" s="31">
        <f>E50+G50+I50+K50+L50+M50+N50+O50+P50+Q50+S50+T50+U50+W50+Y50</f>
        <v>78356151.099999994</v>
      </c>
      <c r="AB50" s="31">
        <f>F50+H50+J50+L50+M50+N50+O50+P50+R50+T50+V50+X50+Z50</f>
        <v>78.356151100000005</v>
      </c>
      <c r="AC50" s="32">
        <v>89700000</v>
      </c>
      <c r="AD50" s="67">
        <f>AC50/1000000</f>
        <v>89.7</v>
      </c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70"/>
      <c r="AZ50" s="31">
        <f>AC50+AE50+AG50+AI50+AJ50+AK50+AL50+AM50+AO50+AQ50+AT50+AV50+AX50</f>
        <v>89700000</v>
      </c>
      <c r="BA50" s="31">
        <f>AD50+AF50+AH50+AP50+AR50+AU50+AW50+AY50</f>
        <v>89.7</v>
      </c>
      <c r="BB50" s="32">
        <v>119700000</v>
      </c>
      <c r="BC50" s="67">
        <f>BB50/1000000</f>
        <v>119.7</v>
      </c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70"/>
      <c r="BY50" s="31">
        <f>BB50+BD50+BF50+BH50+BI50+BJ50+BK50+BL50+BN50+BP50+BS50+BU50+BW50+BR50+BM50</f>
        <v>119700000</v>
      </c>
      <c r="BZ50" s="31">
        <f>BX50+BV50+BT50+BQ50+BO50+BG50+BE50+BC50</f>
        <v>119.7</v>
      </c>
      <c r="CA50" s="32">
        <v>123291000</v>
      </c>
      <c r="CB50" s="70">
        <f>CA50/1000000</f>
        <v>123.291</v>
      </c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  <c r="CO50" s="15"/>
      <c r="CP50" s="15"/>
      <c r="CQ50" s="15"/>
      <c r="CR50" s="15"/>
      <c r="CS50" s="15"/>
      <c r="CT50" s="15"/>
      <c r="CU50" s="15"/>
      <c r="CV50" s="15"/>
      <c r="CW50" s="70"/>
      <c r="CX50" s="31">
        <f>CA50+CC50+CE50+CG50+CH50+CI50+CJ50+CL50+CO50+CR50+CT50+CV50+CQ50+CK50+CM50</f>
        <v>123291000</v>
      </c>
      <c r="CY50" s="31">
        <f>CB50+CD50+CF50+CS50+CU50+CW50+CN50+CP50</f>
        <v>123.291</v>
      </c>
      <c r="CZ50" s="42">
        <f>AA50+AZ50+BY50+CX50</f>
        <v>411047151.10000002</v>
      </c>
      <c r="DA50" s="42">
        <f>AB50+BA50+BZ50+CY50</f>
        <v>411.04715110000001</v>
      </c>
    </row>
    <row r="51" spans="1:105" s="55" customFormat="1" ht="67.5" customHeight="1">
      <c r="A51" s="51"/>
      <c r="B51" s="52"/>
      <c r="C51" s="52" t="s">
        <v>137</v>
      </c>
      <c r="D51" s="63" t="s">
        <v>138</v>
      </c>
      <c r="E51" s="56">
        <f>SUM(E52:E54)</f>
        <v>3335795909.3800001</v>
      </c>
      <c r="F51" s="56">
        <f t="shared" ref="F51:BQ51" si="155">SUM(F52:F54)</f>
        <v>3335.79590938</v>
      </c>
      <c r="G51" s="56">
        <f t="shared" si="155"/>
        <v>0</v>
      </c>
      <c r="H51" s="56">
        <f t="shared" si="155"/>
        <v>0</v>
      </c>
      <c r="I51" s="56">
        <f t="shared" si="155"/>
        <v>0</v>
      </c>
      <c r="J51" s="56">
        <f t="shared" si="155"/>
        <v>0</v>
      </c>
      <c r="K51" s="56">
        <f t="shared" si="155"/>
        <v>0</v>
      </c>
      <c r="L51" s="56">
        <f t="shared" si="155"/>
        <v>0</v>
      </c>
      <c r="M51" s="56">
        <f t="shared" si="155"/>
        <v>0</v>
      </c>
      <c r="N51" s="56">
        <f t="shared" si="155"/>
        <v>0</v>
      </c>
      <c r="O51" s="56">
        <f t="shared" si="155"/>
        <v>0</v>
      </c>
      <c r="P51" s="56">
        <f t="shared" si="155"/>
        <v>0</v>
      </c>
      <c r="Q51" s="56">
        <f t="shared" si="155"/>
        <v>4105090661.21</v>
      </c>
      <c r="R51" s="56">
        <f t="shared" si="155"/>
        <v>4105.0906612099998</v>
      </c>
      <c r="S51" s="56">
        <f t="shared" si="155"/>
        <v>0</v>
      </c>
      <c r="T51" s="56">
        <f t="shared" si="155"/>
        <v>0</v>
      </c>
      <c r="U51" s="56">
        <f t="shared" si="155"/>
        <v>0</v>
      </c>
      <c r="V51" s="56">
        <f t="shared" si="155"/>
        <v>0</v>
      </c>
      <c r="W51" s="56">
        <f t="shared" si="155"/>
        <v>0</v>
      </c>
      <c r="X51" s="56">
        <f t="shared" si="155"/>
        <v>0</v>
      </c>
      <c r="Y51" s="56">
        <f t="shared" si="155"/>
        <v>1976000000</v>
      </c>
      <c r="Z51" s="56">
        <f t="shared" si="155"/>
        <v>1976</v>
      </c>
      <c r="AA51" s="56">
        <f t="shared" si="155"/>
        <v>9416886570.5900002</v>
      </c>
      <c r="AB51" s="56">
        <f t="shared" si="155"/>
        <v>9416.8865705899989</v>
      </c>
      <c r="AC51" s="56">
        <f t="shared" si="155"/>
        <v>2211188299.0926881</v>
      </c>
      <c r="AD51" s="56">
        <f t="shared" si="155"/>
        <v>2211.1882990926879</v>
      </c>
      <c r="AE51" s="56">
        <f t="shared" si="155"/>
        <v>0</v>
      </c>
      <c r="AF51" s="56">
        <f t="shared" si="155"/>
        <v>0</v>
      </c>
      <c r="AG51" s="56">
        <f t="shared" si="155"/>
        <v>0</v>
      </c>
      <c r="AH51" s="56">
        <f t="shared" si="155"/>
        <v>0</v>
      </c>
      <c r="AI51" s="56">
        <f t="shared" si="155"/>
        <v>0</v>
      </c>
      <c r="AJ51" s="56">
        <f t="shared" si="155"/>
        <v>0</v>
      </c>
      <c r="AK51" s="56">
        <f t="shared" si="155"/>
        <v>0</v>
      </c>
      <c r="AL51" s="56">
        <f t="shared" si="155"/>
        <v>0</v>
      </c>
      <c r="AM51" s="56">
        <f t="shared" si="155"/>
        <v>0</v>
      </c>
      <c r="AN51" s="56">
        <f t="shared" si="155"/>
        <v>0</v>
      </c>
      <c r="AO51" s="56">
        <f t="shared" si="155"/>
        <v>4262387850</v>
      </c>
      <c r="AP51" s="56">
        <f t="shared" si="155"/>
        <v>4262.3878500000001</v>
      </c>
      <c r="AQ51" s="56">
        <f t="shared" si="155"/>
        <v>0</v>
      </c>
      <c r="AR51" s="56">
        <f t="shared" si="155"/>
        <v>0</v>
      </c>
      <c r="AS51" s="56">
        <f t="shared" si="155"/>
        <v>0</v>
      </c>
      <c r="AT51" s="56">
        <f t="shared" si="155"/>
        <v>0</v>
      </c>
      <c r="AU51" s="56">
        <f t="shared" si="155"/>
        <v>0</v>
      </c>
      <c r="AV51" s="56">
        <f t="shared" si="155"/>
        <v>0</v>
      </c>
      <c r="AW51" s="56">
        <f t="shared" si="155"/>
        <v>0</v>
      </c>
      <c r="AX51" s="56">
        <f t="shared" si="155"/>
        <v>2572000000</v>
      </c>
      <c r="AY51" s="56">
        <f t="shared" si="155"/>
        <v>2572</v>
      </c>
      <c r="AZ51" s="56">
        <f t="shared" si="155"/>
        <v>9045576149.0926876</v>
      </c>
      <c r="BA51" s="56">
        <f t="shared" si="155"/>
        <v>9045.5761490926889</v>
      </c>
      <c r="BB51" s="56">
        <f t="shared" si="155"/>
        <v>2547332247.1581488</v>
      </c>
      <c r="BC51" s="56">
        <f t="shared" si="155"/>
        <v>2547.3322471581487</v>
      </c>
      <c r="BD51" s="56">
        <f t="shared" si="155"/>
        <v>0</v>
      </c>
      <c r="BE51" s="56">
        <f t="shared" si="155"/>
        <v>0</v>
      </c>
      <c r="BF51" s="56">
        <f t="shared" si="155"/>
        <v>0</v>
      </c>
      <c r="BG51" s="56">
        <f t="shared" si="155"/>
        <v>0</v>
      </c>
      <c r="BH51" s="56">
        <f t="shared" si="155"/>
        <v>0</v>
      </c>
      <c r="BI51" s="56">
        <f t="shared" si="155"/>
        <v>0</v>
      </c>
      <c r="BJ51" s="56">
        <f t="shared" si="155"/>
        <v>0</v>
      </c>
      <c r="BK51" s="56">
        <f t="shared" si="155"/>
        <v>0</v>
      </c>
      <c r="BL51" s="56">
        <f t="shared" si="155"/>
        <v>0</v>
      </c>
      <c r="BM51" s="56">
        <f t="shared" si="155"/>
        <v>0</v>
      </c>
      <c r="BN51" s="56">
        <f t="shared" si="155"/>
        <v>4475507242.5</v>
      </c>
      <c r="BO51" s="56">
        <f t="shared" si="155"/>
        <v>4475.5072424999998</v>
      </c>
      <c r="BP51" s="56">
        <f t="shared" si="155"/>
        <v>0</v>
      </c>
      <c r="BQ51" s="56">
        <f t="shared" si="155"/>
        <v>0</v>
      </c>
      <c r="BR51" s="56">
        <f t="shared" ref="BR51:DA51" si="156">SUM(BR52:BR54)</f>
        <v>0</v>
      </c>
      <c r="BS51" s="56">
        <f t="shared" si="156"/>
        <v>0</v>
      </c>
      <c r="BT51" s="56">
        <f t="shared" si="156"/>
        <v>0</v>
      </c>
      <c r="BU51" s="56">
        <f t="shared" si="156"/>
        <v>0</v>
      </c>
      <c r="BV51" s="56">
        <f t="shared" si="156"/>
        <v>0</v>
      </c>
      <c r="BW51" s="56">
        <f t="shared" si="156"/>
        <v>3033207844.1799998</v>
      </c>
      <c r="BX51" s="56">
        <f t="shared" si="156"/>
        <v>3033.2078441799999</v>
      </c>
      <c r="BY51" s="56">
        <f t="shared" si="156"/>
        <v>10056047333.83815</v>
      </c>
      <c r="BZ51" s="56">
        <f t="shared" si="156"/>
        <v>10056.047333838149</v>
      </c>
      <c r="CA51" s="56">
        <f t="shared" si="156"/>
        <v>3030609453.9179506</v>
      </c>
      <c r="CB51" s="56">
        <f t="shared" si="156"/>
        <v>3030.6094539179508</v>
      </c>
      <c r="CC51" s="56">
        <f t="shared" si="156"/>
        <v>0</v>
      </c>
      <c r="CD51" s="56">
        <f t="shared" si="156"/>
        <v>0</v>
      </c>
      <c r="CE51" s="56">
        <f t="shared" si="156"/>
        <v>0</v>
      </c>
      <c r="CF51" s="56">
        <f t="shared" si="156"/>
        <v>0</v>
      </c>
      <c r="CG51" s="56">
        <f t="shared" si="156"/>
        <v>0</v>
      </c>
      <c r="CH51" s="56">
        <f t="shared" si="156"/>
        <v>0</v>
      </c>
      <c r="CI51" s="56">
        <f t="shared" si="156"/>
        <v>0</v>
      </c>
      <c r="CJ51" s="56">
        <f t="shared" si="156"/>
        <v>0</v>
      </c>
      <c r="CK51" s="56">
        <f t="shared" si="156"/>
        <v>0</v>
      </c>
      <c r="CL51" s="56">
        <f t="shared" si="156"/>
        <v>0</v>
      </c>
      <c r="CM51" s="56">
        <f t="shared" si="156"/>
        <v>4699282604.625</v>
      </c>
      <c r="CN51" s="56">
        <f t="shared" si="156"/>
        <v>4699.2826046250002</v>
      </c>
      <c r="CO51" s="56">
        <f t="shared" si="156"/>
        <v>0</v>
      </c>
      <c r="CP51" s="56">
        <f t="shared" si="156"/>
        <v>0</v>
      </c>
      <c r="CQ51" s="56">
        <f t="shared" si="156"/>
        <v>0</v>
      </c>
      <c r="CR51" s="56">
        <f t="shared" si="156"/>
        <v>0</v>
      </c>
      <c r="CS51" s="56">
        <f t="shared" si="156"/>
        <v>0</v>
      </c>
      <c r="CT51" s="56">
        <f t="shared" si="156"/>
        <v>0</v>
      </c>
      <c r="CU51" s="56">
        <f t="shared" si="156"/>
        <v>0</v>
      </c>
      <c r="CV51" s="56">
        <f t="shared" si="156"/>
        <v>3554517334.5700002</v>
      </c>
      <c r="CW51" s="56">
        <f t="shared" si="156"/>
        <v>3554.51733457</v>
      </c>
      <c r="CX51" s="56">
        <f t="shared" si="156"/>
        <v>11284409393.112949</v>
      </c>
      <c r="CY51" s="56">
        <f t="shared" si="156"/>
        <v>11284.40939311295</v>
      </c>
      <c r="CZ51" s="56">
        <f t="shared" si="156"/>
        <v>39802919446.633789</v>
      </c>
      <c r="DA51" s="56">
        <f t="shared" si="156"/>
        <v>39802.919446633787</v>
      </c>
    </row>
    <row r="52" spans="1:105" ht="45" customHeight="1">
      <c r="B52" s="7" t="s">
        <v>55</v>
      </c>
      <c r="C52" s="7">
        <v>4001</v>
      </c>
      <c r="D52" s="24" t="s">
        <v>39</v>
      </c>
      <c r="E52" s="32"/>
      <c r="F52" s="67">
        <f t="shared" ref="F52:F54" si="157">E52/1000000</f>
        <v>0</v>
      </c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>
        <v>1226000000</v>
      </c>
      <c r="Z52" s="67">
        <f>Y52/1000000</f>
        <v>1226</v>
      </c>
      <c r="AA52" s="31">
        <f t="shared" ref="AA52:AA53" si="158">E52+G52+I52+K52+L52+M52+N52+O52+P52+Q52+S52+T52+U52+W52+Y52</f>
        <v>1226000000</v>
      </c>
      <c r="AB52" s="31">
        <f t="shared" ref="AB52:AB54" si="159">F52+H52+J52+L52+M52+N52+O52+P52+R52+T52+V52+X52+Z52</f>
        <v>1226</v>
      </c>
      <c r="AC52" s="32">
        <v>356864716.51544797</v>
      </c>
      <c r="AD52" s="67">
        <f t="shared" ref="AD52:AD54" si="160">AC52/1000000</f>
        <v>356.86471651544798</v>
      </c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>
        <v>1722000000</v>
      </c>
      <c r="AY52" s="70">
        <f>AX52/1000000</f>
        <v>1722</v>
      </c>
      <c r="AZ52" s="31">
        <f t="shared" ref="AZ52:AZ54" si="161">AC52+AE52+AG52+AI52+AJ52+AK52+AL52+AM52+AO52+AQ52+AT52+AV52+AX52</f>
        <v>2078864716.5154481</v>
      </c>
      <c r="BA52" s="31">
        <f t="shared" ref="BA52:BA54" si="162">AD52+AF52+AH52+AP52+AR52+AU52+AW52+AY52</f>
        <v>2078.864716515448</v>
      </c>
      <c r="BB52" s="32">
        <v>424555374.52635896</v>
      </c>
      <c r="BC52" s="67">
        <f>BB52/1000000</f>
        <v>424.55537452635895</v>
      </c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>
        <v>2483207844.1799998</v>
      </c>
      <c r="BX52" s="67">
        <f>BW52/1000000</f>
        <v>2483.2078441799999</v>
      </c>
      <c r="BY52" s="31">
        <f t="shared" ref="BY52:BY54" si="163">BB52+BD52+BF52+BH52+BI52+BJ52+BK52+BL52+BN52+BP52+BS52+BU52+BW52+BR52+BM52</f>
        <v>2907763218.7063589</v>
      </c>
      <c r="BZ52" s="31">
        <f t="shared" ref="BZ52:BZ54" si="164">BX52+BV52+BT52+BQ52+BO52+BG52+BE52+BC52</f>
        <v>2907.7632187063591</v>
      </c>
      <c r="CA52" s="32">
        <v>505101575.652991</v>
      </c>
      <c r="CB52" s="70">
        <f>CA52/1000000</f>
        <v>505.10157565299102</v>
      </c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15"/>
      <c r="CN52" s="15"/>
      <c r="CO52" s="15"/>
      <c r="CP52" s="15"/>
      <c r="CQ52" s="15"/>
      <c r="CR52" s="15"/>
      <c r="CS52" s="15"/>
      <c r="CT52" s="15"/>
      <c r="CU52" s="15"/>
      <c r="CV52" s="15">
        <v>2900017334.5700002</v>
      </c>
      <c r="CW52" s="70">
        <f>CV52/1000000</f>
        <v>2900.01733457</v>
      </c>
      <c r="CX52" s="31">
        <f t="shared" ref="CX52:CX54" si="165">CA52+CC52+CE52+CG52+CH52+CI52+CJ52+CL52+CO52+CR52+CT52+CV52+CQ52+CK52+CM52</f>
        <v>3405118910.222991</v>
      </c>
      <c r="CY52" s="31">
        <f t="shared" ref="CY52:CY54" si="166">CB52+CD52+CF52+CS52+CU52+CW52+CN52+CP52</f>
        <v>3405.118910222991</v>
      </c>
      <c r="CZ52" s="42">
        <f>AA52+AZ52+BY52+CX52</f>
        <v>9617746845.4447975</v>
      </c>
      <c r="DA52" s="42">
        <f t="shared" ref="DA52:DA54" si="167">AB52+BA52+BZ52+CY52</f>
        <v>9617.746845444799</v>
      </c>
    </row>
    <row r="53" spans="1:105" ht="45" customHeight="1">
      <c r="B53" s="7" t="s">
        <v>55</v>
      </c>
      <c r="C53" s="7">
        <v>4002</v>
      </c>
      <c r="D53" s="24" t="s">
        <v>40</v>
      </c>
      <c r="E53" s="32">
        <v>35795909.380000003</v>
      </c>
      <c r="F53" s="67">
        <f t="shared" si="157"/>
        <v>35.795909380000005</v>
      </c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70"/>
      <c r="AA53" s="31">
        <f t="shared" si="158"/>
        <v>35795909.380000003</v>
      </c>
      <c r="AB53" s="31">
        <f t="shared" si="159"/>
        <v>35.795909380000005</v>
      </c>
      <c r="AC53" s="32">
        <v>70000000</v>
      </c>
      <c r="AD53" s="67">
        <f t="shared" si="160"/>
        <v>70</v>
      </c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70"/>
      <c r="AZ53" s="31">
        <f t="shared" si="161"/>
        <v>70000000</v>
      </c>
      <c r="BA53" s="31">
        <f t="shared" si="162"/>
        <v>70</v>
      </c>
      <c r="BB53" s="32"/>
      <c r="BC53" s="67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70"/>
      <c r="BY53" s="31">
        <f t="shared" si="163"/>
        <v>0</v>
      </c>
      <c r="BZ53" s="31">
        <f t="shared" si="164"/>
        <v>0</v>
      </c>
      <c r="CA53" s="32"/>
      <c r="CB53" s="67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  <c r="CQ53" s="15"/>
      <c r="CR53" s="15"/>
      <c r="CS53" s="15"/>
      <c r="CT53" s="15"/>
      <c r="CU53" s="15"/>
      <c r="CV53" s="15"/>
      <c r="CW53" s="70"/>
      <c r="CX53" s="31">
        <f t="shared" si="165"/>
        <v>0</v>
      </c>
      <c r="CY53" s="31">
        <f t="shared" si="166"/>
        <v>0</v>
      </c>
      <c r="CZ53" s="42">
        <f>AA53+AZ53+BY53+CX53</f>
        <v>105795909.38</v>
      </c>
      <c r="DA53" s="42">
        <f t="shared" si="167"/>
        <v>105.79590938000001</v>
      </c>
    </row>
    <row r="54" spans="1:105" ht="45" customHeight="1">
      <c r="B54" s="7" t="s">
        <v>55</v>
      </c>
      <c r="C54" s="7">
        <v>4003</v>
      </c>
      <c r="D54" s="24" t="s">
        <v>38</v>
      </c>
      <c r="E54" s="32">
        <v>3300000000</v>
      </c>
      <c r="F54" s="67">
        <f t="shared" si="157"/>
        <v>3300</v>
      </c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>
        <v>4105090661.21</v>
      </c>
      <c r="R54" s="67">
        <f>Q54/1000000</f>
        <v>4105.0906612099998</v>
      </c>
      <c r="S54" s="15"/>
      <c r="T54" s="15"/>
      <c r="U54" s="15"/>
      <c r="V54" s="15"/>
      <c r="W54" s="15"/>
      <c r="X54" s="15"/>
      <c r="Y54" s="15">
        <v>750000000</v>
      </c>
      <c r="Z54" s="67">
        <f>Y54/1000000</f>
        <v>750</v>
      </c>
      <c r="AA54" s="31">
        <f>E54+G54+I54+K54+L54+M54+N54+O54+P54+Q54+S54+T54+U54+W54+Y54</f>
        <v>8155090661.21</v>
      </c>
      <c r="AB54" s="31">
        <f t="shared" si="159"/>
        <v>8155.0906612099998</v>
      </c>
      <c r="AC54" s="32">
        <v>1784323582.57724</v>
      </c>
      <c r="AD54" s="67">
        <f t="shared" si="160"/>
        <v>1784.3235825772399</v>
      </c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>
        <v>4262387850</v>
      </c>
      <c r="AP54" s="67">
        <f t="shared" ref="AP54" si="168">AO54/1000000</f>
        <v>4262.3878500000001</v>
      </c>
      <c r="AQ54" s="15"/>
      <c r="AR54" s="15"/>
      <c r="AS54" s="15"/>
      <c r="AT54" s="15"/>
      <c r="AU54" s="15"/>
      <c r="AV54" s="15"/>
      <c r="AW54" s="15"/>
      <c r="AX54" s="15">
        <v>850000000</v>
      </c>
      <c r="AY54" s="70">
        <f>AX54/1000000</f>
        <v>850</v>
      </c>
      <c r="AZ54" s="31">
        <f t="shared" si="161"/>
        <v>6896711432.57724</v>
      </c>
      <c r="BA54" s="31">
        <f t="shared" si="162"/>
        <v>6896.71143257724</v>
      </c>
      <c r="BB54" s="32">
        <v>2122776872.6317899</v>
      </c>
      <c r="BC54" s="67">
        <f>BB54/1000000</f>
        <v>2122.77687263179</v>
      </c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>
        <v>4475507242.5</v>
      </c>
      <c r="BO54" s="67">
        <f>BN54/1000000</f>
        <v>4475.5072424999998</v>
      </c>
      <c r="BP54" s="15"/>
      <c r="BQ54" s="15"/>
      <c r="BR54" s="15"/>
      <c r="BS54" s="15"/>
      <c r="BT54" s="15"/>
      <c r="BU54" s="15"/>
      <c r="BV54" s="15"/>
      <c r="BW54" s="15">
        <v>550000000</v>
      </c>
      <c r="BX54" s="67">
        <f>BW54/1000000</f>
        <v>550</v>
      </c>
      <c r="BY54" s="31">
        <f t="shared" si="163"/>
        <v>7148284115.1317902</v>
      </c>
      <c r="BZ54" s="31">
        <f t="shared" si="164"/>
        <v>7148.2841151317898</v>
      </c>
      <c r="CA54" s="32">
        <v>2525507878.2649598</v>
      </c>
      <c r="CB54" s="70">
        <f>CA54/1000000</f>
        <v>2525.5078782649598</v>
      </c>
      <c r="CC54" s="15"/>
      <c r="CD54" s="15"/>
      <c r="CE54" s="15"/>
      <c r="CF54" s="15"/>
      <c r="CG54" s="15"/>
      <c r="CH54" s="15"/>
      <c r="CI54" s="15"/>
      <c r="CJ54" s="15"/>
      <c r="CK54" s="15"/>
      <c r="CL54" s="15"/>
      <c r="CM54" s="15">
        <v>4699282604.625</v>
      </c>
      <c r="CN54" s="70">
        <f>CM54/1000000</f>
        <v>4699.2826046250002</v>
      </c>
      <c r="CO54" s="15"/>
      <c r="CP54" s="15"/>
      <c r="CQ54" s="15"/>
      <c r="CR54" s="15"/>
      <c r="CS54" s="15"/>
      <c r="CT54" s="15"/>
      <c r="CU54" s="15"/>
      <c r="CV54" s="15">
        <v>654500000</v>
      </c>
      <c r="CW54" s="70">
        <f>CV54/1000000</f>
        <v>654.5</v>
      </c>
      <c r="CX54" s="31">
        <f t="shared" si="165"/>
        <v>7879290482.8899593</v>
      </c>
      <c r="CY54" s="31">
        <f t="shared" si="166"/>
        <v>7879.29048288996</v>
      </c>
      <c r="CZ54" s="42">
        <f>AA54+AZ54+BY54+CX54</f>
        <v>30079376691.80899</v>
      </c>
      <c r="DA54" s="42">
        <f t="shared" si="167"/>
        <v>30079.376691808986</v>
      </c>
    </row>
    <row r="55" spans="1:105" s="55" customFormat="1" ht="45" customHeight="1">
      <c r="A55" s="51"/>
      <c r="B55" s="52"/>
      <c r="C55" s="52">
        <v>41</v>
      </c>
      <c r="D55" s="63" t="s">
        <v>136</v>
      </c>
      <c r="E55" s="56">
        <f>SUM(E56:E59)</f>
        <v>10385673038.4</v>
      </c>
      <c r="F55" s="56">
        <f t="shared" ref="F55:BQ55" si="169">SUM(F56:F59)</f>
        <v>10385.6730384</v>
      </c>
      <c r="G55" s="56">
        <f t="shared" si="169"/>
        <v>0</v>
      </c>
      <c r="H55" s="56">
        <f t="shared" si="169"/>
        <v>0</v>
      </c>
      <c r="I55" s="56">
        <f t="shared" si="169"/>
        <v>0</v>
      </c>
      <c r="J55" s="56">
        <f t="shared" si="169"/>
        <v>0</v>
      </c>
      <c r="K55" s="56">
        <f t="shared" si="169"/>
        <v>0</v>
      </c>
      <c r="L55" s="56">
        <f t="shared" si="169"/>
        <v>0</v>
      </c>
      <c r="M55" s="56">
        <f t="shared" si="169"/>
        <v>0</v>
      </c>
      <c r="N55" s="56">
        <f t="shared" si="169"/>
        <v>0</v>
      </c>
      <c r="O55" s="56">
        <f t="shared" si="169"/>
        <v>0</v>
      </c>
      <c r="P55" s="56">
        <f t="shared" si="169"/>
        <v>0</v>
      </c>
      <c r="Q55" s="56">
        <f t="shared" si="169"/>
        <v>0</v>
      </c>
      <c r="R55" s="56">
        <f t="shared" si="169"/>
        <v>0</v>
      </c>
      <c r="S55" s="56">
        <f t="shared" si="169"/>
        <v>0</v>
      </c>
      <c r="T55" s="56">
        <f t="shared" si="169"/>
        <v>0</v>
      </c>
      <c r="U55" s="56">
        <f t="shared" si="169"/>
        <v>0</v>
      </c>
      <c r="V55" s="56">
        <f t="shared" si="169"/>
        <v>0</v>
      </c>
      <c r="W55" s="56">
        <f t="shared" si="169"/>
        <v>500000000</v>
      </c>
      <c r="X55" s="56">
        <f t="shared" si="169"/>
        <v>500</v>
      </c>
      <c r="Y55" s="56">
        <f t="shared" si="169"/>
        <v>0</v>
      </c>
      <c r="Z55" s="56">
        <f t="shared" si="169"/>
        <v>0</v>
      </c>
      <c r="AA55" s="56">
        <f t="shared" si="169"/>
        <v>10885673038.4</v>
      </c>
      <c r="AB55" s="56">
        <f t="shared" si="169"/>
        <v>10885.6730384</v>
      </c>
      <c r="AC55" s="56">
        <f t="shared" si="169"/>
        <v>10475392904</v>
      </c>
      <c r="AD55" s="56">
        <f t="shared" si="169"/>
        <v>10475.392904</v>
      </c>
      <c r="AE55" s="56">
        <f t="shared" si="169"/>
        <v>0</v>
      </c>
      <c r="AF55" s="56">
        <f t="shared" si="169"/>
        <v>0</v>
      </c>
      <c r="AG55" s="56">
        <f t="shared" si="169"/>
        <v>0</v>
      </c>
      <c r="AH55" s="56">
        <f t="shared" si="169"/>
        <v>0</v>
      </c>
      <c r="AI55" s="56">
        <f t="shared" si="169"/>
        <v>0</v>
      </c>
      <c r="AJ55" s="56">
        <f t="shared" si="169"/>
        <v>0</v>
      </c>
      <c r="AK55" s="56">
        <f t="shared" si="169"/>
        <v>0</v>
      </c>
      <c r="AL55" s="56">
        <f t="shared" si="169"/>
        <v>0</v>
      </c>
      <c r="AM55" s="56">
        <f t="shared" si="169"/>
        <v>0</v>
      </c>
      <c r="AN55" s="56">
        <f t="shared" si="169"/>
        <v>0</v>
      </c>
      <c r="AO55" s="56">
        <f t="shared" si="169"/>
        <v>0</v>
      </c>
      <c r="AP55" s="56">
        <f t="shared" si="169"/>
        <v>0</v>
      </c>
      <c r="AQ55" s="56">
        <f t="shared" si="169"/>
        <v>5000000000</v>
      </c>
      <c r="AR55" s="56">
        <f t="shared" si="169"/>
        <v>5000</v>
      </c>
      <c r="AS55" s="56">
        <f t="shared" si="169"/>
        <v>0</v>
      </c>
      <c r="AT55" s="56">
        <f t="shared" si="169"/>
        <v>0</v>
      </c>
      <c r="AU55" s="56">
        <f t="shared" si="169"/>
        <v>0</v>
      </c>
      <c r="AV55" s="56">
        <f t="shared" si="169"/>
        <v>0</v>
      </c>
      <c r="AW55" s="56">
        <f t="shared" si="169"/>
        <v>0</v>
      </c>
      <c r="AX55" s="56">
        <f t="shared" si="169"/>
        <v>0</v>
      </c>
      <c r="AY55" s="56">
        <f t="shared" si="169"/>
        <v>0</v>
      </c>
      <c r="AZ55" s="56">
        <f t="shared" si="169"/>
        <v>15475392904</v>
      </c>
      <c r="BA55" s="56">
        <f t="shared" si="169"/>
        <v>15475.392904</v>
      </c>
      <c r="BB55" s="56">
        <f t="shared" si="169"/>
        <v>11782402795.76</v>
      </c>
      <c r="BC55" s="56">
        <f t="shared" si="169"/>
        <v>11782.402795760001</v>
      </c>
      <c r="BD55" s="56">
        <f t="shared" si="169"/>
        <v>0</v>
      </c>
      <c r="BE55" s="56">
        <f t="shared" si="169"/>
        <v>0</v>
      </c>
      <c r="BF55" s="56">
        <f t="shared" si="169"/>
        <v>0</v>
      </c>
      <c r="BG55" s="56">
        <f t="shared" si="169"/>
        <v>0</v>
      </c>
      <c r="BH55" s="56">
        <f t="shared" si="169"/>
        <v>0</v>
      </c>
      <c r="BI55" s="56">
        <f t="shared" si="169"/>
        <v>0</v>
      </c>
      <c r="BJ55" s="56">
        <f t="shared" si="169"/>
        <v>0</v>
      </c>
      <c r="BK55" s="56">
        <f t="shared" si="169"/>
        <v>0</v>
      </c>
      <c r="BL55" s="56">
        <f t="shared" si="169"/>
        <v>0</v>
      </c>
      <c r="BM55" s="56">
        <f t="shared" si="169"/>
        <v>0</v>
      </c>
      <c r="BN55" s="56">
        <f t="shared" si="169"/>
        <v>0</v>
      </c>
      <c r="BO55" s="56">
        <f t="shared" si="169"/>
        <v>0</v>
      </c>
      <c r="BP55" s="56">
        <f t="shared" si="169"/>
        <v>0</v>
      </c>
      <c r="BQ55" s="56">
        <f t="shared" si="169"/>
        <v>0</v>
      </c>
      <c r="BR55" s="56">
        <f t="shared" ref="BR55:DA55" si="170">SUM(BR56:BR59)</f>
        <v>0</v>
      </c>
      <c r="BS55" s="56">
        <f t="shared" si="170"/>
        <v>0</v>
      </c>
      <c r="BT55" s="56">
        <f t="shared" si="170"/>
        <v>0</v>
      </c>
      <c r="BU55" s="56">
        <f t="shared" si="170"/>
        <v>0</v>
      </c>
      <c r="BV55" s="56">
        <f t="shared" si="170"/>
        <v>0</v>
      </c>
      <c r="BW55" s="56">
        <f t="shared" si="170"/>
        <v>0</v>
      </c>
      <c r="BX55" s="56">
        <f t="shared" si="170"/>
        <v>0</v>
      </c>
      <c r="BY55" s="56">
        <f t="shared" si="170"/>
        <v>11782402795.76</v>
      </c>
      <c r="BZ55" s="56">
        <f t="shared" si="170"/>
        <v>11782.402795760001</v>
      </c>
      <c r="CA55" s="56">
        <f t="shared" si="170"/>
        <v>12964653886.950001</v>
      </c>
      <c r="CB55" s="56">
        <f t="shared" si="170"/>
        <v>12964.653886950002</v>
      </c>
      <c r="CC55" s="56">
        <f t="shared" si="170"/>
        <v>0</v>
      </c>
      <c r="CD55" s="56">
        <f t="shared" si="170"/>
        <v>0</v>
      </c>
      <c r="CE55" s="56">
        <f t="shared" si="170"/>
        <v>0</v>
      </c>
      <c r="CF55" s="56">
        <f t="shared" si="170"/>
        <v>0</v>
      </c>
      <c r="CG55" s="56">
        <f t="shared" si="170"/>
        <v>0</v>
      </c>
      <c r="CH55" s="56">
        <f t="shared" si="170"/>
        <v>0</v>
      </c>
      <c r="CI55" s="56">
        <f t="shared" si="170"/>
        <v>0</v>
      </c>
      <c r="CJ55" s="56">
        <f t="shared" si="170"/>
        <v>0</v>
      </c>
      <c r="CK55" s="56">
        <f t="shared" si="170"/>
        <v>0</v>
      </c>
      <c r="CL55" s="56">
        <f t="shared" si="170"/>
        <v>0</v>
      </c>
      <c r="CM55" s="56">
        <f t="shared" si="170"/>
        <v>0</v>
      </c>
      <c r="CN55" s="56">
        <f t="shared" si="170"/>
        <v>0</v>
      </c>
      <c r="CO55" s="56">
        <f t="shared" si="170"/>
        <v>0</v>
      </c>
      <c r="CP55" s="56">
        <f t="shared" si="170"/>
        <v>0</v>
      </c>
      <c r="CQ55" s="56">
        <f t="shared" si="170"/>
        <v>0</v>
      </c>
      <c r="CR55" s="56">
        <f t="shared" si="170"/>
        <v>0</v>
      </c>
      <c r="CS55" s="56">
        <f t="shared" si="170"/>
        <v>0</v>
      </c>
      <c r="CT55" s="56">
        <f t="shared" si="170"/>
        <v>0</v>
      </c>
      <c r="CU55" s="56">
        <f t="shared" si="170"/>
        <v>0</v>
      </c>
      <c r="CV55" s="56">
        <f t="shared" si="170"/>
        <v>0</v>
      </c>
      <c r="CW55" s="56">
        <f t="shared" si="170"/>
        <v>0</v>
      </c>
      <c r="CX55" s="56">
        <f t="shared" si="170"/>
        <v>12964653886.950001</v>
      </c>
      <c r="CY55" s="56">
        <f t="shared" si="170"/>
        <v>12964.653886950002</v>
      </c>
      <c r="CZ55" s="56">
        <f t="shared" si="170"/>
        <v>51108122625.110001</v>
      </c>
      <c r="DA55" s="56">
        <f t="shared" si="170"/>
        <v>51108.122625110002</v>
      </c>
    </row>
    <row r="56" spans="1:105" ht="45" customHeight="1">
      <c r="B56" s="7" t="s">
        <v>54</v>
      </c>
      <c r="C56" s="7">
        <v>4101</v>
      </c>
      <c r="D56" s="24" t="s">
        <v>41</v>
      </c>
      <c r="E56" s="32">
        <v>343200000</v>
      </c>
      <c r="F56" s="67">
        <f t="shared" ref="F56:F59" si="171">E56/1000000</f>
        <v>343.2</v>
      </c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70"/>
      <c r="AA56" s="31">
        <f t="shared" ref="AA56:AA59" si="172">E56+G56+I56+K56+L56+M56+N56+O56+P56+Q56+S56+T56+U56+W56+Y56</f>
        <v>343200000</v>
      </c>
      <c r="AB56" s="31">
        <f t="shared" ref="AB56:AB59" si="173">F56+H56+J56+L56+M56+N56+O56+P56+R56+T56+V56+X56+Z56</f>
        <v>343.2</v>
      </c>
      <c r="AC56" s="32">
        <v>353000000</v>
      </c>
      <c r="AD56" s="67">
        <f t="shared" ref="AD56:AD59" si="174">AC56/1000000</f>
        <v>353</v>
      </c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70"/>
      <c r="AZ56" s="31">
        <f t="shared" ref="AZ56:AZ59" si="175">AC56+AE56+AG56+AI56+AJ56+AK56+AL56+AM56+AO56+AQ56+AT56+AV56+AX56</f>
        <v>353000000</v>
      </c>
      <c r="BA56" s="31">
        <f t="shared" ref="BA56:BA59" si="176">AD56+AF56+AH56+AP56+AR56+AU56+AW56+AY56</f>
        <v>353</v>
      </c>
      <c r="BB56" s="32">
        <v>353000000</v>
      </c>
      <c r="BC56" s="67">
        <f t="shared" ref="BC56:BC59" si="177">BB56/1000000</f>
        <v>353</v>
      </c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70"/>
      <c r="BY56" s="31">
        <f t="shared" ref="BY56:BY59" si="178">BB56+BD56+BF56+BH56+BI56+BJ56+BK56+BL56+BN56+BP56+BS56+BU56+BW56+BR56+BM56</f>
        <v>353000000</v>
      </c>
      <c r="BZ56" s="31">
        <f t="shared" ref="BZ56:BZ59" si="179">BX56+BV56+BT56+BQ56+BO56+BG56+BE56+BC56</f>
        <v>353</v>
      </c>
      <c r="CA56" s="32">
        <v>363590000</v>
      </c>
      <c r="CB56" s="70">
        <f t="shared" ref="CB56:CB59" si="180">CA56/1000000</f>
        <v>363.59</v>
      </c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70"/>
      <c r="CX56" s="31">
        <f t="shared" ref="CX56:CX59" si="181">CA56+CC56+CE56+CG56+CH56+CI56+CJ56+CL56+CO56+CR56+CT56+CV56+CQ56+CK56+CM56</f>
        <v>363590000</v>
      </c>
      <c r="CY56" s="31">
        <f t="shared" ref="CY56:CY59" si="182">CB56+CD56+CF56+CS56+CU56+CW56+CN56+CP56</f>
        <v>363.59</v>
      </c>
      <c r="CZ56" s="42">
        <f>AA56+AZ56+BY56+CX56</f>
        <v>1412790000</v>
      </c>
      <c r="DA56" s="42">
        <f t="shared" ref="DA56:DA59" si="183">AB56+BA56+BZ56+CY56</f>
        <v>1412.79</v>
      </c>
    </row>
    <row r="57" spans="1:105" ht="58.5" customHeight="1">
      <c r="B57" s="7" t="s">
        <v>54</v>
      </c>
      <c r="C57" s="7">
        <v>4102</v>
      </c>
      <c r="D57" s="24" t="s">
        <v>42</v>
      </c>
      <c r="E57" s="32">
        <v>967200000</v>
      </c>
      <c r="F57" s="67">
        <f t="shared" si="171"/>
        <v>967.2</v>
      </c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70"/>
      <c r="AA57" s="31">
        <f t="shared" si="172"/>
        <v>967200000</v>
      </c>
      <c r="AB57" s="31">
        <f t="shared" si="173"/>
        <v>967.2</v>
      </c>
      <c r="AC57" s="32">
        <v>1447404000</v>
      </c>
      <c r="AD57" s="67">
        <f t="shared" si="174"/>
        <v>1447.404</v>
      </c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70"/>
      <c r="AZ57" s="31">
        <f t="shared" si="175"/>
        <v>1447404000</v>
      </c>
      <c r="BA57" s="31">
        <f t="shared" si="176"/>
        <v>1447.404</v>
      </c>
      <c r="BB57" s="32">
        <v>1447404000</v>
      </c>
      <c r="BC57" s="67">
        <f t="shared" si="177"/>
        <v>1447.404</v>
      </c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70"/>
      <c r="BY57" s="31">
        <f t="shared" si="178"/>
        <v>1447404000</v>
      </c>
      <c r="BZ57" s="31">
        <f t="shared" si="179"/>
        <v>1447.404</v>
      </c>
      <c r="CA57" s="32">
        <v>1177326120</v>
      </c>
      <c r="CB57" s="70">
        <f t="shared" si="180"/>
        <v>1177.3261199999999</v>
      </c>
      <c r="CC57" s="15"/>
      <c r="CD57" s="15"/>
      <c r="CE57" s="15"/>
      <c r="CF57" s="15"/>
      <c r="CG57" s="15"/>
      <c r="CH57" s="15"/>
      <c r="CI57" s="15"/>
      <c r="CJ57" s="15"/>
      <c r="CK57" s="15"/>
      <c r="CL57" s="15"/>
      <c r="CM57" s="15"/>
      <c r="CN57" s="15"/>
      <c r="CO57" s="15"/>
      <c r="CP57" s="15"/>
      <c r="CQ57" s="15"/>
      <c r="CR57" s="15"/>
      <c r="CS57" s="15"/>
      <c r="CT57" s="15"/>
      <c r="CU57" s="15"/>
      <c r="CV57" s="15"/>
      <c r="CW57" s="70"/>
      <c r="CX57" s="31">
        <f t="shared" si="181"/>
        <v>1177326120</v>
      </c>
      <c r="CY57" s="31">
        <f t="shared" si="182"/>
        <v>1177.3261199999999</v>
      </c>
      <c r="CZ57" s="42">
        <f>AA57+AZ57+BY57+CX57</f>
        <v>5039334120</v>
      </c>
      <c r="DA57" s="42">
        <f t="shared" si="183"/>
        <v>5039.3341200000004</v>
      </c>
    </row>
    <row r="58" spans="1:105" ht="45" customHeight="1">
      <c r="B58" s="7" t="s">
        <v>54</v>
      </c>
      <c r="C58" s="7">
        <v>4103</v>
      </c>
      <c r="D58" s="24" t="s">
        <v>43</v>
      </c>
      <c r="E58" s="32">
        <v>715400000</v>
      </c>
      <c r="F58" s="67">
        <f t="shared" si="171"/>
        <v>715.4</v>
      </c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>
        <v>500000000</v>
      </c>
      <c r="X58" s="67">
        <f>W58/1000000</f>
        <v>500</v>
      </c>
      <c r="Y58" s="15"/>
      <c r="Z58" s="70"/>
      <c r="AA58" s="31">
        <f t="shared" si="172"/>
        <v>1215400000</v>
      </c>
      <c r="AB58" s="31">
        <f t="shared" si="173"/>
        <v>1215.4000000000001</v>
      </c>
      <c r="AC58" s="32">
        <v>662600000</v>
      </c>
      <c r="AD58" s="67">
        <f t="shared" si="174"/>
        <v>662.6</v>
      </c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>
        <v>5000000000</v>
      </c>
      <c r="AR58" s="67">
        <f t="shared" ref="AR58" si="184">AQ58/1000000</f>
        <v>5000</v>
      </c>
      <c r="AS58" s="15"/>
      <c r="AT58" s="15"/>
      <c r="AU58" s="15"/>
      <c r="AV58" s="15"/>
      <c r="AW58" s="15"/>
      <c r="AX58" s="15"/>
      <c r="AY58" s="70"/>
      <c r="AZ58" s="31">
        <f t="shared" si="175"/>
        <v>5662600000</v>
      </c>
      <c r="BA58" s="31">
        <f t="shared" si="176"/>
        <v>5662.6</v>
      </c>
      <c r="BB58" s="32">
        <v>612600000</v>
      </c>
      <c r="BC58" s="67">
        <f t="shared" si="177"/>
        <v>612.6</v>
      </c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70"/>
      <c r="BY58" s="31">
        <f t="shared" si="178"/>
        <v>612600000</v>
      </c>
      <c r="BZ58" s="31">
        <f t="shared" si="179"/>
        <v>612.6</v>
      </c>
      <c r="CA58" s="32">
        <v>507378000</v>
      </c>
      <c r="CB58" s="70">
        <f t="shared" si="180"/>
        <v>507.37799999999999</v>
      </c>
      <c r="CC58" s="15"/>
      <c r="CD58" s="15"/>
      <c r="CE58" s="15"/>
      <c r="CF58" s="15"/>
      <c r="CG58" s="15"/>
      <c r="CH58" s="15"/>
      <c r="CI58" s="15"/>
      <c r="CJ58" s="15"/>
      <c r="CK58" s="15"/>
      <c r="CL58" s="15"/>
      <c r="CM58" s="15"/>
      <c r="CN58" s="15"/>
      <c r="CO58" s="15"/>
      <c r="CP58" s="15"/>
      <c r="CQ58" s="15"/>
      <c r="CR58" s="15"/>
      <c r="CS58" s="15"/>
      <c r="CT58" s="15"/>
      <c r="CU58" s="15"/>
      <c r="CV58" s="15"/>
      <c r="CW58" s="70"/>
      <c r="CX58" s="31">
        <f t="shared" si="181"/>
        <v>507378000</v>
      </c>
      <c r="CY58" s="31">
        <f t="shared" si="182"/>
        <v>507.37799999999999</v>
      </c>
      <c r="CZ58" s="42">
        <f>AA58+AZ58+BY58+CX58</f>
        <v>7997978000</v>
      </c>
      <c r="DA58" s="42">
        <f t="shared" si="183"/>
        <v>7997.9780000000001</v>
      </c>
    </row>
    <row r="59" spans="1:105" ht="45" customHeight="1">
      <c r="B59" s="7" t="s">
        <v>54</v>
      </c>
      <c r="C59" s="7">
        <v>4104</v>
      </c>
      <c r="D59" s="24" t="s">
        <v>44</v>
      </c>
      <c r="E59" s="32">
        <v>8359873038.3999996</v>
      </c>
      <c r="F59" s="67">
        <f t="shared" si="171"/>
        <v>8359.8730383999991</v>
      </c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70"/>
      <c r="AA59" s="31">
        <f t="shared" si="172"/>
        <v>8359873038.3999996</v>
      </c>
      <c r="AB59" s="31">
        <f t="shared" si="173"/>
        <v>8359.8730383999991</v>
      </c>
      <c r="AC59" s="32">
        <v>8012388904</v>
      </c>
      <c r="AD59" s="67">
        <f t="shared" si="174"/>
        <v>8012.3889040000004</v>
      </c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70"/>
      <c r="AZ59" s="31">
        <f t="shared" si="175"/>
        <v>8012388904</v>
      </c>
      <c r="BA59" s="31">
        <f t="shared" si="176"/>
        <v>8012.3889040000004</v>
      </c>
      <c r="BB59" s="32">
        <v>9369398795.7600002</v>
      </c>
      <c r="BC59" s="67">
        <f t="shared" si="177"/>
        <v>9369.3987957600002</v>
      </c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70"/>
      <c r="BY59" s="31">
        <f t="shared" si="178"/>
        <v>9369398795.7600002</v>
      </c>
      <c r="BZ59" s="31">
        <f t="shared" si="179"/>
        <v>9369.3987957600002</v>
      </c>
      <c r="CA59" s="32">
        <v>10916359766.950001</v>
      </c>
      <c r="CB59" s="70">
        <f t="shared" si="180"/>
        <v>10916.359766950001</v>
      </c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70"/>
      <c r="CX59" s="31">
        <f t="shared" si="181"/>
        <v>10916359766.950001</v>
      </c>
      <c r="CY59" s="31">
        <f t="shared" si="182"/>
        <v>10916.359766950001</v>
      </c>
      <c r="CZ59" s="42">
        <f>AA59+AZ59+BY59+CX59</f>
        <v>36658020505.110001</v>
      </c>
      <c r="DA59" s="42">
        <f t="shared" si="183"/>
        <v>36658.020505110006</v>
      </c>
    </row>
    <row r="60" spans="1:105" s="55" customFormat="1" ht="45" customHeight="1">
      <c r="A60" s="51"/>
      <c r="B60" s="52"/>
      <c r="C60" s="52" t="s">
        <v>134</v>
      </c>
      <c r="D60" s="63" t="s">
        <v>135</v>
      </c>
      <c r="E60" s="56">
        <f>SUM(E61:E62)</f>
        <v>5985000000</v>
      </c>
      <c r="F60" s="56">
        <f t="shared" ref="F60:BQ60" si="185">SUM(F61:F62)</f>
        <v>5985</v>
      </c>
      <c r="G60" s="56">
        <f t="shared" si="185"/>
        <v>0</v>
      </c>
      <c r="H60" s="56">
        <f t="shared" si="185"/>
        <v>0</v>
      </c>
      <c r="I60" s="56">
        <f t="shared" si="185"/>
        <v>0</v>
      </c>
      <c r="J60" s="56">
        <f t="shared" si="185"/>
        <v>0</v>
      </c>
      <c r="K60" s="56">
        <f t="shared" si="185"/>
        <v>0</v>
      </c>
      <c r="L60" s="56">
        <f t="shared" si="185"/>
        <v>0</v>
      </c>
      <c r="M60" s="56">
        <f t="shared" si="185"/>
        <v>0</v>
      </c>
      <c r="N60" s="56">
        <f t="shared" si="185"/>
        <v>0</v>
      </c>
      <c r="O60" s="56">
        <f t="shared" si="185"/>
        <v>0</v>
      </c>
      <c r="P60" s="56">
        <f t="shared" si="185"/>
        <v>0</v>
      </c>
      <c r="Q60" s="56">
        <f t="shared" si="185"/>
        <v>0</v>
      </c>
      <c r="R60" s="56">
        <f t="shared" si="185"/>
        <v>0</v>
      </c>
      <c r="S60" s="56">
        <f t="shared" si="185"/>
        <v>0</v>
      </c>
      <c r="T60" s="56">
        <f t="shared" si="185"/>
        <v>0</v>
      </c>
      <c r="U60" s="56">
        <f t="shared" si="185"/>
        <v>0</v>
      </c>
      <c r="V60" s="56">
        <f t="shared" si="185"/>
        <v>0</v>
      </c>
      <c r="W60" s="56">
        <f t="shared" si="185"/>
        <v>25300000000</v>
      </c>
      <c r="X60" s="56">
        <f t="shared" si="185"/>
        <v>25300</v>
      </c>
      <c r="Y60" s="56">
        <f t="shared" si="185"/>
        <v>42891221688.869995</v>
      </c>
      <c r="Z60" s="56">
        <f t="shared" si="185"/>
        <v>42891.221688869999</v>
      </c>
      <c r="AA60" s="56">
        <f t="shared" si="185"/>
        <v>74176221688.869995</v>
      </c>
      <c r="AB60" s="56">
        <f t="shared" si="185"/>
        <v>74176.221688869991</v>
      </c>
      <c r="AC60" s="56">
        <f t="shared" si="185"/>
        <v>2857007921.1132803</v>
      </c>
      <c r="AD60" s="56">
        <f t="shared" si="185"/>
        <v>2857.0079211132802</v>
      </c>
      <c r="AE60" s="56">
        <f t="shared" si="185"/>
        <v>0</v>
      </c>
      <c r="AF60" s="56">
        <f t="shared" si="185"/>
        <v>0</v>
      </c>
      <c r="AG60" s="56">
        <f t="shared" si="185"/>
        <v>0</v>
      </c>
      <c r="AH60" s="56">
        <f t="shared" si="185"/>
        <v>0</v>
      </c>
      <c r="AI60" s="56">
        <f t="shared" si="185"/>
        <v>0</v>
      </c>
      <c r="AJ60" s="56">
        <f t="shared" si="185"/>
        <v>0</v>
      </c>
      <c r="AK60" s="56">
        <f t="shared" si="185"/>
        <v>0</v>
      </c>
      <c r="AL60" s="56">
        <f t="shared" si="185"/>
        <v>0</v>
      </c>
      <c r="AM60" s="56">
        <f t="shared" si="185"/>
        <v>0</v>
      </c>
      <c r="AN60" s="56">
        <f t="shared" si="185"/>
        <v>0</v>
      </c>
      <c r="AO60" s="56">
        <f t="shared" si="185"/>
        <v>0</v>
      </c>
      <c r="AP60" s="56">
        <f t="shared" si="185"/>
        <v>0</v>
      </c>
      <c r="AQ60" s="56">
        <f t="shared" si="185"/>
        <v>0</v>
      </c>
      <c r="AR60" s="56">
        <f t="shared" si="185"/>
        <v>0</v>
      </c>
      <c r="AS60" s="56">
        <f t="shared" si="185"/>
        <v>0</v>
      </c>
      <c r="AT60" s="56">
        <f t="shared" si="185"/>
        <v>0</v>
      </c>
      <c r="AU60" s="56">
        <f t="shared" si="185"/>
        <v>0</v>
      </c>
      <c r="AV60" s="56">
        <f t="shared" si="185"/>
        <v>0</v>
      </c>
      <c r="AW60" s="56">
        <f t="shared" si="185"/>
        <v>0</v>
      </c>
      <c r="AX60" s="56">
        <f t="shared" si="185"/>
        <v>7411765903.5500002</v>
      </c>
      <c r="AY60" s="56">
        <f t="shared" si="185"/>
        <v>7411.7659035500001</v>
      </c>
      <c r="AZ60" s="56">
        <f t="shared" si="185"/>
        <v>10268773824.66328</v>
      </c>
      <c r="BA60" s="56">
        <f t="shared" si="185"/>
        <v>10268.77382466328</v>
      </c>
      <c r="BB60" s="56">
        <f t="shared" si="185"/>
        <v>3213406079.8599601</v>
      </c>
      <c r="BC60" s="56">
        <f t="shared" si="185"/>
        <v>3213.4060798599603</v>
      </c>
      <c r="BD60" s="56">
        <f t="shared" si="185"/>
        <v>0</v>
      </c>
      <c r="BE60" s="56">
        <f t="shared" si="185"/>
        <v>0</v>
      </c>
      <c r="BF60" s="56">
        <f t="shared" si="185"/>
        <v>0</v>
      </c>
      <c r="BG60" s="56">
        <f t="shared" si="185"/>
        <v>0</v>
      </c>
      <c r="BH60" s="56">
        <f t="shared" si="185"/>
        <v>0</v>
      </c>
      <c r="BI60" s="56">
        <f t="shared" si="185"/>
        <v>0</v>
      </c>
      <c r="BJ60" s="56">
        <f t="shared" si="185"/>
        <v>0</v>
      </c>
      <c r="BK60" s="56">
        <f t="shared" si="185"/>
        <v>0</v>
      </c>
      <c r="BL60" s="56">
        <f t="shared" si="185"/>
        <v>0</v>
      </c>
      <c r="BM60" s="56">
        <f t="shared" si="185"/>
        <v>0</v>
      </c>
      <c r="BN60" s="56">
        <f t="shared" si="185"/>
        <v>0</v>
      </c>
      <c r="BO60" s="56">
        <f t="shared" si="185"/>
        <v>0</v>
      </c>
      <c r="BP60" s="56">
        <f t="shared" si="185"/>
        <v>0</v>
      </c>
      <c r="BQ60" s="56">
        <f t="shared" si="185"/>
        <v>0</v>
      </c>
      <c r="BR60" s="56">
        <f t="shared" ref="BR60:DA60" si="186">SUM(BR61:BR62)</f>
        <v>0</v>
      </c>
      <c r="BS60" s="56">
        <f t="shared" si="186"/>
        <v>0</v>
      </c>
      <c r="BT60" s="56">
        <f t="shared" si="186"/>
        <v>0</v>
      </c>
      <c r="BU60" s="56">
        <f t="shared" si="186"/>
        <v>0</v>
      </c>
      <c r="BV60" s="56">
        <f t="shared" si="186"/>
        <v>0</v>
      </c>
      <c r="BW60" s="56">
        <f t="shared" si="186"/>
        <v>8356044880.1700001</v>
      </c>
      <c r="BX60" s="56">
        <f t="shared" si="186"/>
        <v>8356.0448801700004</v>
      </c>
      <c r="BY60" s="56">
        <f t="shared" si="186"/>
        <v>11569450960.029961</v>
      </c>
      <c r="BZ60" s="56">
        <f t="shared" si="186"/>
        <v>11569.450960029961</v>
      </c>
      <c r="CA60" s="56">
        <f t="shared" si="186"/>
        <v>3804078221.4552698</v>
      </c>
      <c r="CB60" s="56">
        <f t="shared" si="186"/>
        <v>3804.0782214552696</v>
      </c>
      <c r="CC60" s="56">
        <f t="shared" si="186"/>
        <v>0</v>
      </c>
      <c r="CD60" s="56">
        <f t="shared" si="186"/>
        <v>0</v>
      </c>
      <c r="CE60" s="56">
        <f t="shared" si="186"/>
        <v>0</v>
      </c>
      <c r="CF60" s="56">
        <f t="shared" si="186"/>
        <v>0</v>
      </c>
      <c r="CG60" s="56">
        <f t="shared" si="186"/>
        <v>0</v>
      </c>
      <c r="CH60" s="56">
        <f t="shared" si="186"/>
        <v>0</v>
      </c>
      <c r="CI60" s="56">
        <f t="shared" si="186"/>
        <v>0</v>
      </c>
      <c r="CJ60" s="56">
        <f t="shared" si="186"/>
        <v>0</v>
      </c>
      <c r="CK60" s="56">
        <f t="shared" si="186"/>
        <v>0</v>
      </c>
      <c r="CL60" s="56">
        <f t="shared" si="186"/>
        <v>0</v>
      </c>
      <c r="CM60" s="56">
        <f t="shared" si="186"/>
        <v>0</v>
      </c>
      <c r="CN60" s="56">
        <f t="shared" si="186"/>
        <v>0</v>
      </c>
      <c r="CO60" s="56">
        <f t="shared" si="186"/>
        <v>0</v>
      </c>
      <c r="CP60" s="56">
        <f t="shared" si="186"/>
        <v>0</v>
      </c>
      <c r="CQ60" s="56">
        <f t="shared" si="186"/>
        <v>0</v>
      </c>
      <c r="CR60" s="56">
        <f t="shared" si="186"/>
        <v>0</v>
      </c>
      <c r="CS60" s="56">
        <f t="shared" si="186"/>
        <v>0</v>
      </c>
      <c r="CT60" s="56">
        <f t="shared" si="186"/>
        <v>10804265863</v>
      </c>
      <c r="CU60" s="56">
        <f t="shared" si="186"/>
        <v>10804.265863000001</v>
      </c>
      <c r="CV60" s="56">
        <f t="shared" si="186"/>
        <v>9486325216.8299999</v>
      </c>
      <c r="CW60" s="56">
        <f t="shared" si="186"/>
        <v>9486.3252168299987</v>
      </c>
      <c r="CX60" s="56">
        <f t="shared" si="186"/>
        <v>24094669301.285271</v>
      </c>
      <c r="CY60" s="56">
        <f t="shared" si="186"/>
        <v>24094.66930128527</v>
      </c>
      <c r="CZ60" s="56">
        <f t="shared" si="186"/>
        <v>120109115774.84851</v>
      </c>
      <c r="DA60" s="56">
        <f t="shared" si="186"/>
        <v>120109.11577484851</v>
      </c>
    </row>
    <row r="61" spans="1:105" ht="45" customHeight="1">
      <c r="B61" s="7" t="s">
        <v>54</v>
      </c>
      <c r="C61" s="7">
        <v>4301</v>
      </c>
      <c r="D61" s="24" t="s">
        <v>45</v>
      </c>
      <c r="E61" s="32">
        <v>5985000000</v>
      </c>
      <c r="F61" s="67">
        <f t="shared" ref="F61:F62" si="187">E61/1000000</f>
        <v>5985</v>
      </c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>
        <v>10300000000</v>
      </c>
      <c r="X61" s="67">
        <f>W61/1000000</f>
        <v>10300</v>
      </c>
      <c r="Y61" s="15">
        <v>5576540892.3500004</v>
      </c>
      <c r="Z61" s="67">
        <f>Y61/1000000</f>
        <v>5576.5408923500008</v>
      </c>
      <c r="AA61" s="31">
        <f t="shared" ref="AA61:AA62" si="188">E61+G61+I61+K61+L61+M61+N61+O61+P61+Q61+S61+T61+U61+W61+Y61</f>
        <v>21861540892.349998</v>
      </c>
      <c r="AB61" s="31">
        <f t="shared" ref="AB61:AB62" si="189">F61+H61+J61+L61+M61+N61+O61+P61+R61+T61+V61+X61+Z61</f>
        <v>21861.54089235</v>
      </c>
      <c r="AC61" s="32">
        <v>2787007921.1132803</v>
      </c>
      <c r="AD61" s="67">
        <f t="shared" ref="AD61:AD62" si="190">AC61/1000000</f>
        <v>2787.0079211132802</v>
      </c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>
        <v>3778602582.5500002</v>
      </c>
      <c r="AY61" s="70">
        <f t="shared" ref="AY61:AY62" si="191">AX61/1000000</f>
        <v>3778.6025825500001</v>
      </c>
      <c r="AZ61" s="31">
        <f t="shared" ref="AZ61:AZ62" si="192">AC61+AE61+AG61+AI61+AJ61+AK61+AL61+AM61+AO61+AQ61+AT61+AV61+AX61</f>
        <v>6565610503.6632805</v>
      </c>
      <c r="BA61" s="31">
        <f t="shared" ref="BA61:BA62" si="193">AD61+AF61+AH61+AP61+AR61+AU61+AW61+AY61</f>
        <v>6565.6105036632798</v>
      </c>
      <c r="BB61" s="32">
        <v>3213406079.8599601</v>
      </c>
      <c r="BC61" s="67">
        <f>BB61/1000000</f>
        <v>3213.4060798599603</v>
      </c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>
        <v>4302414865.6700001</v>
      </c>
      <c r="BX61" s="67">
        <f>BW61/1000000</f>
        <v>4302.4148656699999</v>
      </c>
      <c r="BY61" s="31">
        <f t="shared" ref="BY61:BY62" si="194">BB61+BD61+BF61+BH61+BI61+BJ61+BK61+BL61+BN61+BP61+BS61+BU61+BW61+BR61+BM61</f>
        <v>7515820945.5299606</v>
      </c>
      <c r="BZ61" s="31">
        <f t="shared" ref="BZ61:BZ62" si="195">BX61+BV61+BT61+BQ61+BO61+BG61+BE61+BC61</f>
        <v>7515.8209455299602</v>
      </c>
      <c r="CA61" s="32">
        <v>3804078221.4552698</v>
      </c>
      <c r="CB61" s="70">
        <f>CA61/1000000</f>
        <v>3804.0782214552696</v>
      </c>
      <c r="CC61" s="15"/>
      <c r="CD61" s="15"/>
      <c r="CE61" s="15"/>
      <c r="CF61" s="15"/>
      <c r="CG61" s="15"/>
      <c r="CH61" s="15"/>
      <c r="CI61" s="15"/>
      <c r="CJ61" s="15"/>
      <c r="CK61" s="15"/>
      <c r="CL61" s="15"/>
      <c r="CM61" s="15"/>
      <c r="CN61" s="15"/>
      <c r="CO61" s="15"/>
      <c r="CP61" s="15"/>
      <c r="CQ61" s="15"/>
      <c r="CR61" s="15"/>
      <c r="CS61" s="15"/>
      <c r="CT61" s="15"/>
      <c r="CU61" s="15"/>
      <c r="CV61" s="15">
        <v>4960673027</v>
      </c>
      <c r="CW61" s="70">
        <f t="shared" ref="CW61:CW62" si="196">CV61/1000000</f>
        <v>4960.6730269999998</v>
      </c>
      <c r="CX61" s="31">
        <f t="shared" ref="CX61:CX62" si="197">CA61+CC61+CE61+CG61+CH61+CI61+CJ61+CL61+CO61+CR61+CT61+CV61+CQ61+CK61+CM61</f>
        <v>8764751248.4552689</v>
      </c>
      <c r="CY61" s="31">
        <f t="shared" ref="CY61:CY62" si="198">CB61+CD61+CF61+CS61+CU61+CW61+CN61+CP61</f>
        <v>8764.7512484552699</v>
      </c>
      <c r="CZ61" s="42">
        <f>AA61+AZ61+BY61+CX61</f>
        <v>44707723589.998512</v>
      </c>
      <c r="DA61" s="42">
        <f t="shared" ref="DA61:DA62" si="199">AB61+BA61+BZ61+CY61</f>
        <v>44707.72358999851</v>
      </c>
    </row>
    <row r="62" spans="1:105" ht="45" customHeight="1">
      <c r="B62" s="7" t="s">
        <v>54</v>
      </c>
      <c r="C62" s="7">
        <v>4302</v>
      </c>
      <c r="D62" s="24" t="s">
        <v>46</v>
      </c>
      <c r="E62" s="32"/>
      <c r="F62" s="67">
        <f t="shared" si="187"/>
        <v>0</v>
      </c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>
        <v>15000000000</v>
      </c>
      <c r="X62" s="67">
        <f>W62/1000000</f>
        <v>15000</v>
      </c>
      <c r="Y62" s="15">
        <v>37314680796.519997</v>
      </c>
      <c r="Z62" s="67">
        <f>Y62/1000000</f>
        <v>37314.680796519999</v>
      </c>
      <c r="AA62" s="31">
        <f t="shared" si="188"/>
        <v>52314680796.519997</v>
      </c>
      <c r="AB62" s="31">
        <f t="shared" si="189"/>
        <v>52314.680796519999</v>
      </c>
      <c r="AC62" s="32">
        <v>70000000</v>
      </c>
      <c r="AD62" s="67">
        <f t="shared" si="190"/>
        <v>70</v>
      </c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>
        <v>3633163321</v>
      </c>
      <c r="AY62" s="70">
        <f t="shared" si="191"/>
        <v>3633.163321</v>
      </c>
      <c r="AZ62" s="31">
        <f t="shared" si="192"/>
        <v>3703163321</v>
      </c>
      <c r="BA62" s="31">
        <f t="shared" si="193"/>
        <v>3703.163321</v>
      </c>
      <c r="BB62" s="32"/>
      <c r="BC62" s="67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>
        <v>4053630014.5</v>
      </c>
      <c r="BX62" s="70">
        <f>BW62/1000000</f>
        <v>4053.6300145</v>
      </c>
      <c r="BY62" s="31">
        <f t="shared" si="194"/>
        <v>4053630014.5</v>
      </c>
      <c r="BZ62" s="31">
        <f t="shared" si="195"/>
        <v>4053.6300145</v>
      </c>
      <c r="CA62" s="32"/>
      <c r="CB62" s="67"/>
      <c r="CC62" s="15"/>
      <c r="CD62" s="15"/>
      <c r="CE62" s="15"/>
      <c r="CF62" s="15"/>
      <c r="CG62" s="15"/>
      <c r="CH62" s="15"/>
      <c r="CI62" s="15"/>
      <c r="CJ62" s="15"/>
      <c r="CK62" s="15"/>
      <c r="CL62" s="15"/>
      <c r="CM62" s="15"/>
      <c r="CN62" s="15"/>
      <c r="CO62" s="15"/>
      <c r="CP62" s="15"/>
      <c r="CQ62" s="15"/>
      <c r="CR62" s="15"/>
      <c r="CS62" s="15"/>
      <c r="CT62" s="15">
        <v>10804265863</v>
      </c>
      <c r="CU62" s="70">
        <f>CT62/1000000</f>
        <v>10804.265863000001</v>
      </c>
      <c r="CV62" s="15">
        <v>4525652189.8299999</v>
      </c>
      <c r="CW62" s="70">
        <f t="shared" si="196"/>
        <v>4525.6521898299998</v>
      </c>
      <c r="CX62" s="31">
        <f t="shared" si="197"/>
        <v>15329918052.83</v>
      </c>
      <c r="CY62" s="31">
        <f t="shared" si="198"/>
        <v>15329.91805283</v>
      </c>
      <c r="CZ62" s="42">
        <f>AA62+AZ62+BY62+CX62</f>
        <v>75401392184.849991</v>
      </c>
      <c r="DA62" s="42">
        <f t="shared" si="199"/>
        <v>75401.392184850003</v>
      </c>
    </row>
    <row r="63" spans="1:105" s="55" customFormat="1" ht="45" customHeight="1">
      <c r="A63" s="51"/>
      <c r="B63" s="52"/>
      <c r="C63" s="52" t="s">
        <v>132</v>
      </c>
      <c r="D63" s="63" t="s">
        <v>133</v>
      </c>
      <c r="E63" s="56">
        <f>SUM(E64:E67)</f>
        <v>21359447040.290001</v>
      </c>
      <c r="F63" s="56">
        <f t="shared" ref="F63:BQ63" si="200">SUM(F64:F67)</f>
        <v>21359.447040290001</v>
      </c>
      <c r="G63" s="56">
        <f t="shared" si="200"/>
        <v>0</v>
      </c>
      <c r="H63" s="56">
        <f t="shared" si="200"/>
        <v>0</v>
      </c>
      <c r="I63" s="56">
        <f t="shared" si="200"/>
        <v>0</v>
      </c>
      <c r="J63" s="56">
        <f t="shared" si="200"/>
        <v>0</v>
      </c>
      <c r="K63" s="56">
        <f t="shared" si="200"/>
        <v>0</v>
      </c>
      <c r="L63" s="56">
        <f t="shared" si="200"/>
        <v>0</v>
      </c>
      <c r="M63" s="56">
        <f t="shared" si="200"/>
        <v>0</v>
      </c>
      <c r="N63" s="56">
        <f t="shared" si="200"/>
        <v>0</v>
      </c>
      <c r="O63" s="56">
        <f t="shared" si="200"/>
        <v>0</v>
      </c>
      <c r="P63" s="56">
        <f t="shared" si="200"/>
        <v>0</v>
      </c>
      <c r="Q63" s="56">
        <f t="shared" si="200"/>
        <v>0</v>
      </c>
      <c r="R63" s="56">
        <f t="shared" si="200"/>
        <v>0</v>
      </c>
      <c r="S63" s="56">
        <f t="shared" si="200"/>
        <v>0</v>
      </c>
      <c r="T63" s="56">
        <f t="shared" si="200"/>
        <v>0</v>
      </c>
      <c r="U63" s="56">
        <f t="shared" si="200"/>
        <v>0</v>
      </c>
      <c r="V63" s="56">
        <f t="shared" si="200"/>
        <v>0</v>
      </c>
      <c r="W63" s="56">
        <f t="shared" si="200"/>
        <v>300000000</v>
      </c>
      <c r="X63" s="56">
        <f t="shared" si="200"/>
        <v>300</v>
      </c>
      <c r="Y63" s="56">
        <f t="shared" si="200"/>
        <v>934108111.01999986</v>
      </c>
      <c r="Z63" s="56">
        <f t="shared" si="200"/>
        <v>934.10811101999991</v>
      </c>
      <c r="AA63" s="56">
        <f t="shared" si="200"/>
        <v>22593555151.310001</v>
      </c>
      <c r="AB63" s="56">
        <f t="shared" si="200"/>
        <v>22593.55515131</v>
      </c>
      <c r="AC63" s="56">
        <f t="shared" si="200"/>
        <v>12101598450</v>
      </c>
      <c r="AD63" s="56">
        <f t="shared" si="200"/>
        <v>12101.598450000001</v>
      </c>
      <c r="AE63" s="56">
        <f t="shared" si="200"/>
        <v>0</v>
      </c>
      <c r="AF63" s="56">
        <f t="shared" si="200"/>
        <v>0</v>
      </c>
      <c r="AG63" s="56">
        <f t="shared" si="200"/>
        <v>0</v>
      </c>
      <c r="AH63" s="56">
        <f t="shared" si="200"/>
        <v>0</v>
      </c>
      <c r="AI63" s="56">
        <f t="shared" si="200"/>
        <v>0</v>
      </c>
      <c r="AJ63" s="56">
        <f t="shared" si="200"/>
        <v>0</v>
      </c>
      <c r="AK63" s="56">
        <f t="shared" si="200"/>
        <v>0</v>
      </c>
      <c r="AL63" s="56">
        <f t="shared" si="200"/>
        <v>0</v>
      </c>
      <c r="AM63" s="56">
        <f t="shared" si="200"/>
        <v>0</v>
      </c>
      <c r="AN63" s="56">
        <f t="shared" si="200"/>
        <v>0</v>
      </c>
      <c r="AO63" s="56">
        <f t="shared" si="200"/>
        <v>0</v>
      </c>
      <c r="AP63" s="56">
        <f t="shared" si="200"/>
        <v>0</v>
      </c>
      <c r="AQ63" s="56">
        <f t="shared" si="200"/>
        <v>0</v>
      </c>
      <c r="AR63" s="56">
        <f t="shared" si="200"/>
        <v>0</v>
      </c>
      <c r="AS63" s="56">
        <f t="shared" si="200"/>
        <v>0</v>
      </c>
      <c r="AT63" s="56">
        <f t="shared" si="200"/>
        <v>0</v>
      </c>
      <c r="AU63" s="56">
        <f t="shared" si="200"/>
        <v>0</v>
      </c>
      <c r="AV63" s="56">
        <f t="shared" si="200"/>
        <v>0</v>
      </c>
      <c r="AW63" s="56">
        <f t="shared" si="200"/>
        <v>0</v>
      </c>
      <c r="AX63" s="56">
        <f t="shared" si="200"/>
        <v>1056000000</v>
      </c>
      <c r="AY63" s="56">
        <f t="shared" si="200"/>
        <v>1056</v>
      </c>
      <c r="AZ63" s="56">
        <f t="shared" si="200"/>
        <v>13157598450</v>
      </c>
      <c r="BA63" s="56">
        <f t="shared" si="200"/>
        <v>13157.598450000001</v>
      </c>
      <c r="BB63" s="56">
        <f t="shared" si="200"/>
        <v>11861446370</v>
      </c>
      <c r="BC63" s="56">
        <f t="shared" si="200"/>
        <v>11861.446370000001</v>
      </c>
      <c r="BD63" s="56">
        <f t="shared" si="200"/>
        <v>0</v>
      </c>
      <c r="BE63" s="56">
        <f t="shared" si="200"/>
        <v>0</v>
      </c>
      <c r="BF63" s="56">
        <f t="shared" si="200"/>
        <v>0</v>
      </c>
      <c r="BG63" s="56">
        <f t="shared" si="200"/>
        <v>0</v>
      </c>
      <c r="BH63" s="56">
        <f t="shared" si="200"/>
        <v>0</v>
      </c>
      <c r="BI63" s="56">
        <f t="shared" si="200"/>
        <v>0</v>
      </c>
      <c r="BJ63" s="56">
        <f t="shared" si="200"/>
        <v>0</v>
      </c>
      <c r="BK63" s="56">
        <f t="shared" si="200"/>
        <v>0</v>
      </c>
      <c r="BL63" s="56">
        <f t="shared" si="200"/>
        <v>0</v>
      </c>
      <c r="BM63" s="56">
        <f t="shared" si="200"/>
        <v>0</v>
      </c>
      <c r="BN63" s="56">
        <f t="shared" si="200"/>
        <v>0</v>
      </c>
      <c r="BO63" s="56">
        <f t="shared" si="200"/>
        <v>0</v>
      </c>
      <c r="BP63" s="56">
        <f t="shared" si="200"/>
        <v>0</v>
      </c>
      <c r="BQ63" s="56">
        <f t="shared" si="200"/>
        <v>0</v>
      </c>
      <c r="BR63" s="56">
        <f t="shared" ref="BR63:DA63" si="201">SUM(BR64:BR67)</f>
        <v>0</v>
      </c>
      <c r="BS63" s="56">
        <f t="shared" si="201"/>
        <v>0</v>
      </c>
      <c r="BT63" s="56">
        <f t="shared" si="201"/>
        <v>0</v>
      </c>
      <c r="BU63" s="56">
        <f t="shared" si="201"/>
        <v>20000000000</v>
      </c>
      <c r="BV63" s="56">
        <f t="shared" si="201"/>
        <v>20000</v>
      </c>
      <c r="BW63" s="56">
        <f t="shared" si="201"/>
        <v>1155000000</v>
      </c>
      <c r="BX63" s="56">
        <f t="shared" si="201"/>
        <v>1155</v>
      </c>
      <c r="BY63" s="56">
        <f t="shared" si="201"/>
        <v>33016446370</v>
      </c>
      <c r="BZ63" s="56">
        <f t="shared" si="201"/>
        <v>33016.446369999998</v>
      </c>
      <c r="CA63" s="56">
        <f t="shared" si="201"/>
        <v>12932276947</v>
      </c>
      <c r="CB63" s="56">
        <f t="shared" si="201"/>
        <v>12932.276947</v>
      </c>
      <c r="CC63" s="56">
        <f t="shared" si="201"/>
        <v>0</v>
      </c>
      <c r="CD63" s="56">
        <f t="shared" si="201"/>
        <v>0</v>
      </c>
      <c r="CE63" s="56">
        <f t="shared" si="201"/>
        <v>0</v>
      </c>
      <c r="CF63" s="56">
        <f t="shared" si="201"/>
        <v>0</v>
      </c>
      <c r="CG63" s="56">
        <f t="shared" si="201"/>
        <v>0</v>
      </c>
      <c r="CH63" s="56">
        <f t="shared" si="201"/>
        <v>0</v>
      </c>
      <c r="CI63" s="56">
        <f t="shared" si="201"/>
        <v>0</v>
      </c>
      <c r="CJ63" s="56">
        <f t="shared" si="201"/>
        <v>0</v>
      </c>
      <c r="CK63" s="56">
        <f t="shared" si="201"/>
        <v>0</v>
      </c>
      <c r="CL63" s="56">
        <f t="shared" si="201"/>
        <v>0</v>
      </c>
      <c r="CM63" s="56">
        <f t="shared" si="201"/>
        <v>0</v>
      </c>
      <c r="CN63" s="56">
        <f t="shared" si="201"/>
        <v>0</v>
      </c>
      <c r="CO63" s="56">
        <f t="shared" si="201"/>
        <v>0</v>
      </c>
      <c r="CP63" s="56">
        <f t="shared" si="201"/>
        <v>0</v>
      </c>
      <c r="CQ63" s="56">
        <f t="shared" si="201"/>
        <v>0</v>
      </c>
      <c r="CR63" s="56">
        <f t="shared" si="201"/>
        <v>0</v>
      </c>
      <c r="CS63" s="56">
        <f t="shared" si="201"/>
        <v>0</v>
      </c>
      <c r="CT63" s="56">
        <f t="shared" si="201"/>
        <v>0</v>
      </c>
      <c r="CU63" s="56">
        <f t="shared" si="201"/>
        <v>0</v>
      </c>
      <c r="CV63" s="56">
        <f t="shared" si="201"/>
        <v>1259500000</v>
      </c>
      <c r="CW63" s="56">
        <f t="shared" si="201"/>
        <v>1259.5</v>
      </c>
      <c r="CX63" s="56">
        <f t="shared" si="201"/>
        <v>14191776947</v>
      </c>
      <c r="CY63" s="56">
        <f t="shared" si="201"/>
        <v>14191.776947</v>
      </c>
      <c r="CZ63" s="56">
        <f t="shared" si="201"/>
        <v>82959376918.309998</v>
      </c>
      <c r="DA63" s="56">
        <f t="shared" si="201"/>
        <v>82959.376918309994</v>
      </c>
    </row>
    <row r="64" spans="1:105" ht="45" customHeight="1">
      <c r="B64" s="7" t="s">
        <v>52</v>
      </c>
      <c r="C64" s="7">
        <v>4501</v>
      </c>
      <c r="D64" s="24" t="s">
        <v>47</v>
      </c>
      <c r="E64" s="32">
        <v>8642105658.2600002</v>
      </c>
      <c r="F64" s="67">
        <f t="shared" ref="F64:F67" si="202">E64/1000000</f>
        <v>8642.1056582599995</v>
      </c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70"/>
      <c r="AA64" s="31">
        <f t="shared" ref="AA64:AA67" si="203">E64+G64+I64+K64+L64+M64+N64+O64+P64+Q64+S64+T64+U64+W64+Y64</f>
        <v>8642105658.2600002</v>
      </c>
      <c r="AB64" s="31">
        <f t="shared" ref="AB64:AB67" si="204">F64+H64+J64+L64+M64+N64+O64+P64+R64+T64+V64+X64+Z64</f>
        <v>8642.1056582599995</v>
      </c>
      <c r="AC64" s="32">
        <v>3469269920</v>
      </c>
      <c r="AD64" s="67">
        <f t="shared" ref="AD64:AD67" si="205">AC64/1000000</f>
        <v>3469.2699200000002</v>
      </c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70"/>
      <c r="AZ64" s="31">
        <f t="shared" ref="AZ64:AZ67" si="206">AC64+AE64+AG64+AI64+AJ64+AK64+AL64+AM64+AO64+AQ64+AT64+AV64+AX64</f>
        <v>3469269920</v>
      </c>
      <c r="BA64" s="31">
        <f t="shared" ref="BA64:BA67" si="207">AD64+AF64+AH64+AP64+AR64+AU64+AW64+AY64</f>
        <v>3469.2699200000002</v>
      </c>
      <c r="BB64" s="32">
        <v>3566684016</v>
      </c>
      <c r="BC64" s="67">
        <f t="shared" ref="BC64:BC67" si="208">BB64/1000000</f>
        <v>3566.6840160000002</v>
      </c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>
        <v>20000000000</v>
      </c>
      <c r="BV64" s="67">
        <f>BU64/1000000</f>
        <v>20000</v>
      </c>
      <c r="BW64" s="15"/>
      <c r="BX64" s="70"/>
      <c r="BY64" s="31">
        <f t="shared" ref="BY64:BY67" si="209">BB64+BD64+BF64+BH64+BI64+BJ64+BK64+BL64+BN64+BP64+BS64+BU64+BW64+BR64+BM64</f>
        <v>23566684016</v>
      </c>
      <c r="BZ64" s="31">
        <f t="shared" ref="BZ64:BZ66" si="210">BX64+BV64+BT64+BQ64+BO64+BG64+BE64+BC64</f>
        <v>23566.684015999999</v>
      </c>
      <c r="CA64" s="32">
        <v>3892526683</v>
      </c>
      <c r="CB64" s="70">
        <f t="shared" ref="CB64:CB67" si="211">CA64/1000000</f>
        <v>3892.526683</v>
      </c>
      <c r="CC64" s="15"/>
      <c r="CD64" s="15"/>
      <c r="CE64" s="15"/>
      <c r="CF64" s="15"/>
      <c r="CG64" s="15"/>
      <c r="CH64" s="15"/>
      <c r="CI64" s="15"/>
      <c r="CJ64" s="15"/>
      <c r="CK64" s="15"/>
      <c r="CL64" s="15"/>
      <c r="CM64" s="15"/>
      <c r="CN64" s="15"/>
      <c r="CO64" s="15"/>
      <c r="CP64" s="15"/>
      <c r="CQ64" s="15"/>
      <c r="CR64" s="15"/>
      <c r="CS64" s="15"/>
      <c r="CT64" s="15"/>
      <c r="CU64" s="15"/>
      <c r="CV64" s="15"/>
      <c r="CW64" s="70"/>
      <c r="CX64" s="31">
        <f t="shared" ref="CX64:CX67" si="212">CA64+CC64+CE64+CG64+CH64+CI64+CJ64+CL64+CO64+CR64+CT64+CV64+CQ64+CK64+CM64</f>
        <v>3892526683</v>
      </c>
      <c r="CY64" s="31">
        <f t="shared" ref="CY64:CY67" si="213">CB64+CD64+CF64+CS64+CU64+CW64+CN64+CP64</f>
        <v>3892.526683</v>
      </c>
      <c r="CZ64" s="42">
        <f>AA64+AZ64+BY64+CX64</f>
        <v>39570586277.260002</v>
      </c>
      <c r="DA64" s="42">
        <f t="shared" ref="DA64:DA67" si="214">AB64+BA64+BZ64+CY64</f>
        <v>39570.586277259994</v>
      </c>
    </row>
    <row r="65" spans="1:105" ht="45" customHeight="1">
      <c r="B65" s="7" t="s">
        <v>52</v>
      </c>
      <c r="C65" s="7">
        <v>4502</v>
      </c>
      <c r="D65" s="24" t="s">
        <v>48</v>
      </c>
      <c r="E65" s="32">
        <v>4049661961.6799998</v>
      </c>
      <c r="F65" s="67">
        <f t="shared" si="202"/>
        <v>4049.6619616799999</v>
      </c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>
        <v>6822431</v>
      </c>
      <c r="Z65" s="67">
        <f>Y65/1000000</f>
        <v>6.8224309999999999</v>
      </c>
      <c r="AA65" s="31">
        <f t="shared" si="203"/>
        <v>4056484392.6799998</v>
      </c>
      <c r="AB65" s="31">
        <f t="shared" si="204"/>
        <v>4056.4843926799999</v>
      </c>
      <c r="AC65" s="32">
        <v>2479958530</v>
      </c>
      <c r="AD65" s="67">
        <f t="shared" si="205"/>
        <v>2479.9585299999999</v>
      </c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70"/>
      <c r="AZ65" s="31">
        <f t="shared" si="206"/>
        <v>2479958530</v>
      </c>
      <c r="BA65" s="31">
        <f t="shared" si="207"/>
        <v>2479.9585299999999</v>
      </c>
      <c r="BB65" s="32">
        <v>2565392354</v>
      </c>
      <c r="BC65" s="67">
        <f t="shared" si="208"/>
        <v>2565.3923540000001</v>
      </c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70"/>
      <c r="BY65" s="31">
        <f t="shared" si="209"/>
        <v>2565392354</v>
      </c>
      <c r="BZ65" s="31">
        <f t="shared" si="210"/>
        <v>2565.3923540000001</v>
      </c>
      <c r="CA65" s="32">
        <v>2884307264</v>
      </c>
      <c r="CB65" s="70">
        <f t="shared" si="211"/>
        <v>2884.307264</v>
      </c>
      <c r="CC65" s="15"/>
      <c r="CD65" s="15"/>
      <c r="CE65" s="15"/>
      <c r="CF65" s="15"/>
      <c r="CG65" s="15"/>
      <c r="CH65" s="15"/>
      <c r="CI65" s="15"/>
      <c r="CJ65" s="15"/>
      <c r="CK65" s="15"/>
      <c r="CL65" s="15"/>
      <c r="CM65" s="15"/>
      <c r="CN65" s="15"/>
      <c r="CO65" s="15"/>
      <c r="CP65" s="15"/>
      <c r="CQ65" s="15"/>
      <c r="CR65" s="15"/>
      <c r="CS65" s="15"/>
      <c r="CT65" s="15"/>
      <c r="CU65" s="15"/>
      <c r="CV65" s="15"/>
      <c r="CW65" s="70"/>
      <c r="CX65" s="31">
        <f t="shared" si="212"/>
        <v>2884307264</v>
      </c>
      <c r="CY65" s="31">
        <f t="shared" si="213"/>
        <v>2884.307264</v>
      </c>
      <c r="CZ65" s="42">
        <f>AA65+AZ65+BY65+CX65</f>
        <v>11986142540.68</v>
      </c>
      <c r="DA65" s="42">
        <f t="shared" si="214"/>
        <v>11986.142540680001</v>
      </c>
    </row>
    <row r="66" spans="1:105" ht="45" customHeight="1">
      <c r="B66" s="7" t="s">
        <v>53</v>
      </c>
      <c r="C66" s="7">
        <v>4503</v>
      </c>
      <c r="D66" s="24" t="s">
        <v>49</v>
      </c>
      <c r="E66" s="32">
        <v>607000000</v>
      </c>
      <c r="F66" s="67">
        <f t="shared" si="202"/>
        <v>607</v>
      </c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70"/>
      <c r="AA66" s="31">
        <f t="shared" si="203"/>
        <v>607000000</v>
      </c>
      <c r="AB66" s="31">
        <f t="shared" si="204"/>
        <v>607</v>
      </c>
      <c r="AC66" s="32">
        <v>665200000</v>
      </c>
      <c r="AD66" s="67">
        <f t="shared" si="205"/>
        <v>665.2</v>
      </c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70"/>
      <c r="AZ66" s="31">
        <f t="shared" si="206"/>
        <v>665200000</v>
      </c>
      <c r="BA66" s="31">
        <f t="shared" si="207"/>
        <v>665.2</v>
      </c>
      <c r="BB66" s="32">
        <v>672200000</v>
      </c>
      <c r="BC66" s="67">
        <f t="shared" si="208"/>
        <v>672.2</v>
      </c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70"/>
      <c r="BY66" s="31">
        <f t="shared" si="209"/>
        <v>672200000</v>
      </c>
      <c r="BZ66" s="31">
        <f t="shared" si="210"/>
        <v>672.2</v>
      </c>
      <c r="CA66" s="32">
        <v>537866000</v>
      </c>
      <c r="CB66" s="70">
        <f t="shared" si="211"/>
        <v>537.86599999999999</v>
      </c>
      <c r="CC66" s="15"/>
      <c r="CD66" s="15"/>
      <c r="CE66" s="15"/>
      <c r="CF66" s="15"/>
      <c r="CG66" s="15"/>
      <c r="CH66" s="15"/>
      <c r="CI66" s="15"/>
      <c r="CJ66" s="15"/>
      <c r="CK66" s="15"/>
      <c r="CL66" s="15"/>
      <c r="CM66" s="15"/>
      <c r="CN66" s="15"/>
      <c r="CO66" s="15"/>
      <c r="CP66" s="15"/>
      <c r="CQ66" s="15"/>
      <c r="CR66" s="15"/>
      <c r="CS66" s="15"/>
      <c r="CT66" s="15"/>
      <c r="CU66" s="15"/>
      <c r="CV66" s="15"/>
      <c r="CW66" s="70"/>
      <c r="CX66" s="31">
        <f t="shared" si="212"/>
        <v>537866000</v>
      </c>
      <c r="CY66" s="31">
        <f t="shared" si="213"/>
        <v>537.86599999999999</v>
      </c>
      <c r="CZ66" s="42">
        <f>AA66+AZ66+BY66+CX66</f>
        <v>2482266000</v>
      </c>
      <c r="DA66" s="42">
        <f t="shared" si="214"/>
        <v>2482.2660000000001</v>
      </c>
    </row>
    <row r="67" spans="1:105" ht="45" customHeight="1">
      <c r="B67" s="7" t="s">
        <v>52</v>
      </c>
      <c r="C67" s="7">
        <v>4599</v>
      </c>
      <c r="D67" s="24" t="s">
        <v>50</v>
      </c>
      <c r="E67" s="32">
        <v>8060679420.3500004</v>
      </c>
      <c r="F67" s="67">
        <f t="shared" si="202"/>
        <v>8060.6794203500003</v>
      </c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>
        <v>300000000</v>
      </c>
      <c r="X67" s="67">
        <f>W67/1000000</f>
        <v>300</v>
      </c>
      <c r="Y67" s="15">
        <v>927285680.01999986</v>
      </c>
      <c r="Z67" s="67">
        <f>Y67/1000000</f>
        <v>927.28568001999986</v>
      </c>
      <c r="AA67" s="31">
        <f t="shared" si="203"/>
        <v>9287965100.3700008</v>
      </c>
      <c r="AB67" s="31">
        <f t="shared" si="204"/>
        <v>9287.9651003700001</v>
      </c>
      <c r="AC67" s="32">
        <v>5487170000</v>
      </c>
      <c r="AD67" s="67">
        <f t="shared" si="205"/>
        <v>5487.17</v>
      </c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>
        <v>1056000000</v>
      </c>
      <c r="AY67" s="70">
        <f>AX67/1000000</f>
        <v>1056</v>
      </c>
      <c r="AZ67" s="31">
        <f t="shared" si="206"/>
        <v>6543170000</v>
      </c>
      <c r="BA67" s="31">
        <f t="shared" si="207"/>
        <v>6543.17</v>
      </c>
      <c r="BB67" s="32">
        <v>5057170000</v>
      </c>
      <c r="BC67" s="67">
        <f t="shared" si="208"/>
        <v>5057.17</v>
      </c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>
        <v>1155000000</v>
      </c>
      <c r="BX67" s="67">
        <f>BW67/1000000</f>
        <v>1155</v>
      </c>
      <c r="BY67" s="31">
        <f t="shared" si="209"/>
        <v>6212170000</v>
      </c>
      <c r="BZ67" s="31">
        <f>BX67+BV67+BT67+BQ67+BO67+BG67+BE67+BC67</f>
        <v>6212.17</v>
      </c>
      <c r="CA67" s="32">
        <v>5617577000</v>
      </c>
      <c r="CB67" s="70">
        <f t="shared" si="211"/>
        <v>5617.5770000000002</v>
      </c>
      <c r="CC67" s="15"/>
      <c r="CD67" s="15"/>
      <c r="CE67" s="15"/>
      <c r="CF67" s="15"/>
      <c r="CG67" s="15"/>
      <c r="CH67" s="15"/>
      <c r="CI67" s="15"/>
      <c r="CJ67" s="15"/>
      <c r="CK67" s="15"/>
      <c r="CL67" s="15"/>
      <c r="CM67" s="15"/>
      <c r="CN67" s="15"/>
      <c r="CO67" s="15"/>
      <c r="CP67" s="15"/>
      <c r="CQ67" s="15"/>
      <c r="CR67" s="15"/>
      <c r="CS67" s="15"/>
      <c r="CT67" s="15"/>
      <c r="CU67" s="15"/>
      <c r="CV67" s="15">
        <v>1259500000</v>
      </c>
      <c r="CW67" s="70">
        <f>CV67/1000000</f>
        <v>1259.5</v>
      </c>
      <c r="CX67" s="31">
        <f t="shared" si="212"/>
        <v>6877077000</v>
      </c>
      <c r="CY67" s="31">
        <f t="shared" si="213"/>
        <v>6877.0770000000002</v>
      </c>
      <c r="CZ67" s="42">
        <f>AA67+AZ67+BY67+CX67</f>
        <v>28920382100.370003</v>
      </c>
      <c r="DA67" s="42">
        <f t="shared" si="214"/>
        <v>28920.382100370003</v>
      </c>
    </row>
    <row r="68" spans="1:105" ht="45" customHeight="1" thickBot="1">
      <c r="A68" s="6"/>
      <c r="B68" s="17"/>
      <c r="C68" s="17"/>
      <c r="D68" s="64" t="s">
        <v>145</v>
      </c>
      <c r="E68" s="33">
        <f>E5+E7+E11+E19+E23+E25+E28+E31+E35+E42+E45+E47+E49+E51+E55+E60+E63</f>
        <v>143223090800.81998</v>
      </c>
      <c r="F68" s="33">
        <f t="shared" ref="F68:AB68" si="215">F5+F7+F11+F19+F23+F25+F28+F31+F35+F42+F45+F47+F49+F51+F55+F60+F63</f>
        <v>143223.09080082001</v>
      </c>
      <c r="G68" s="33">
        <f t="shared" si="215"/>
        <v>207254510305.85999</v>
      </c>
      <c r="H68" s="33">
        <f t="shared" si="215"/>
        <v>207254.51030585999</v>
      </c>
      <c r="I68" s="33">
        <f t="shared" si="215"/>
        <v>7595218834.8400002</v>
      </c>
      <c r="J68" s="33">
        <f t="shared" si="215"/>
        <v>7595.2188348399995</v>
      </c>
      <c r="K68" s="33">
        <f t="shared" si="215"/>
        <v>0</v>
      </c>
      <c r="L68" s="33">
        <f t="shared" si="215"/>
        <v>0</v>
      </c>
      <c r="M68" s="33">
        <f t="shared" si="215"/>
        <v>0</v>
      </c>
      <c r="N68" s="33">
        <f t="shared" si="215"/>
        <v>0</v>
      </c>
      <c r="O68" s="33">
        <f t="shared" si="215"/>
        <v>0</v>
      </c>
      <c r="P68" s="33">
        <f t="shared" si="215"/>
        <v>0</v>
      </c>
      <c r="Q68" s="33">
        <f t="shared" si="215"/>
        <v>4105090661.21</v>
      </c>
      <c r="R68" s="33">
        <f t="shared" si="215"/>
        <v>4105.0906612099998</v>
      </c>
      <c r="S68" s="33">
        <f t="shared" si="215"/>
        <v>0</v>
      </c>
      <c r="T68" s="33">
        <f t="shared" si="215"/>
        <v>0</v>
      </c>
      <c r="U68" s="33">
        <f t="shared" si="215"/>
        <v>37300022410.450005</v>
      </c>
      <c r="V68" s="33">
        <f t="shared" si="215"/>
        <v>37300.022410450001</v>
      </c>
      <c r="W68" s="33">
        <f t="shared" si="215"/>
        <v>151068725644.42001</v>
      </c>
      <c r="X68" s="33">
        <f t="shared" si="215"/>
        <v>151068.72564441999</v>
      </c>
      <c r="Y68" s="33">
        <f t="shared" si="215"/>
        <v>65006710490.849991</v>
      </c>
      <c r="Z68" s="33">
        <f t="shared" si="215"/>
        <v>65006.710490850004</v>
      </c>
      <c r="AA68" s="33">
        <f t="shared" si="215"/>
        <v>615553369148.4502</v>
      </c>
      <c r="AB68" s="33">
        <f t="shared" si="215"/>
        <v>615553.36914845009</v>
      </c>
      <c r="AC68" s="37">
        <f t="shared" ref="AC68:DA68" si="216">AC5+AC7+AC11+AC19+AC23+AC25+AC28+AC31+AC35+AC42+AC45+AC47+AC49+AC51+AC55+AC60+AC63</f>
        <v>110096481520.51697</v>
      </c>
      <c r="AD68" s="37">
        <f t="shared" si="216"/>
        <v>110096.48152051696</v>
      </c>
      <c r="AE68" s="37">
        <f t="shared" si="216"/>
        <v>216673345886.92999</v>
      </c>
      <c r="AF68" s="37">
        <f t="shared" si="216"/>
        <v>216673.34588692998</v>
      </c>
      <c r="AG68" s="37">
        <f t="shared" si="216"/>
        <v>7939834350</v>
      </c>
      <c r="AH68" s="37">
        <f t="shared" si="216"/>
        <v>7939.8343499999992</v>
      </c>
      <c r="AI68" s="37">
        <f t="shared" si="216"/>
        <v>0</v>
      </c>
      <c r="AJ68" s="37">
        <f t="shared" si="216"/>
        <v>0</v>
      </c>
      <c r="AK68" s="37">
        <f t="shared" si="216"/>
        <v>0</v>
      </c>
      <c r="AL68" s="37">
        <f t="shared" si="216"/>
        <v>0</v>
      </c>
      <c r="AM68" s="37">
        <f t="shared" si="216"/>
        <v>0</v>
      </c>
      <c r="AN68" s="37">
        <f t="shared" si="216"/>
        <v>0</v>
      </c>
      <c r="AO68" s="37">
        <f t="shared" si="216"/>
        <v>4262387850</v>
      </c>
      <c r="AP68" s="37">
        <f t="shared" si="216"/>
        <v>4262.3878500000001</v>
      </c>
      <c r="AQ68" s="37">
        <f t="shared" si="216"/>
        <v>15000000000</v>
      </c>
      <c r="AR68" s="37">
        <f t="shared" si="216"/>
        <v>15000</v>
      </c>
      <c r="AS68" s="37">
        <f t="shared" si="216"/>
        <v>0</v>
      </c>
      <c r="AT68" s="37">
        <f t="shared" si="216"/>
        <v>25050171507.000298</v>
      </c>
      <c r="AU68" s="37">
        <f t="shared" si="216"/>
        <v>25050.171507000297</v>
      </c>
      <c r="AV68" s="37">
        <f t="shared" si="216"/>
        <v>73489936758</v>
      </c>
      <c r="AW68" s="37">
        <f t="shared" si="216"/>
        <v>73489.936757999996</v>
      </c>
      <c r="AX68" s="37">
        <f t="shared" si="216"/>
        <v>14206415383.549999</v>
      </c>
      <c r="AY68" s="37">
        <f t="shared" si="216"/>
        <v>14206.41538355</v>
      </c>
      <c r="AZ68" s="37">
        <f t="shared" si="216"/>
        <v>466718573255.99731</v>
      </c>
      <c r="BA68" s="37">
        <f t="shared" si="216"/>
        <v>466718.57325599733</v>
      </c>
      <c r="BB68" s="33">
        <f t="shared" si="216"/>
        <v>116431746526.18703</v>
      </c>
      <c r="BC68" s="33">
        <f t="shared" si="216"/>
        <v>116431.74652618704</v>
      </c>
      <c r="BD68" s="33">
        <f t="shared" si="216"/>
        <v>227241774740.88998</v>
      </c>
      <c r="BE68" s="33">
        <f t="shared" si="216"/>
        <v>227241.77474088999</v>
      </c>
      <c r="BF68" s="33">
        <f t="shared" si="216"/>
        <v>8336826067.5</v>
      </c>
      <c r="BG68" s="33">
        <f t="shared" si="216"/>
        <v>8336.8260675000001</v>
      </c>
      <c r="BH68" s="33">
        <f t="shared" si="216"/>
        <v>0</v>
      </c>
      <c r="BI68" s="33">
        <f t="shared" si="216"/>
        <v>0</v>
      </c>
      <c r="BJ68" s="33">
        <f t="shared" si="216"/>
        <v>0</v>
      </c>
      <c r="BK68" s="33">
        <f t="shared" si="216"/>
        <v>0</v>
      </c>
      <c r="BL68" s="33">
        <f t="shared" si="216"/>
        <v>0</v>
      </c>
      <c r="BM68" s="33">
        <f t="shared" si="216"/>
        <v>0</v>
      </c>
      <c r="BN68" s="33">
        <f t="shared" si="216"/>
        <v>4475507242.5</v>
      </c>
      <c r="BO68" s="33">
        <f t="shared" si="216"/>
        <v>4475.5072424999998</v>
      </c>
      <c r="BP68" s="33">
        <f t="shared" si="216"/>
        <v>30000000000</v>
      </c>
      <c r="BQ68" s="33">
        <f t="shared" si="216"/>
        <v>30000</v>
      </c>
      <c r="BR68" s="33">
        <f t="shared" si="216"/>
        <v>0</v>
      </c>
      <c r="BS68" s="33">
        <f t="shared" si="216"/>
        <v>26302680082.8503</v>
      </c>
      <c r="BT68" s="33">
        <f t="shared" si="216"/>
        <v>26302.680082850304</v>
      </c>
      <c r="BU68" s="33">
        <f t="shared" si="216"/>
        <v>68138177207</v>
      </c>
      <c r="BV68" s="33">
        <f t="shared" si="216"/>
        <v>68138.177207000001</v>
      </c>
      <c r="BW68" s="33">
        <f t="shared" si="216"/>
        <v>16152872662.75</v>
      </c>
      <c r="BX68" s="33">
        <f t="shared" si="216"/>
        <v>16152.87266275</v>
      </c>
      <c r="BY68" s="33">
        <f t="shared" si="216"/>
        <v>497079584529.67731</v>
      </c>
      <c r="BZ68" s="33">
        <f t="shared" si="216"/>
        <v>497079.58452967746</v>
      </c>
      <c r="CA68" s="37">
        <f t="shared" si="216"/>
        <v>126066390974.36372</v>
      </c>
      <c r="CB68" s="37">
        <f t="shared" si="216"/>
        <v>126066.39097436371</v>
      </c>
      <c r="CC68" s="37">
        <f t="shared" si="216"/>
        <v>238309448809.10999</v>
      </c>
      <c r="CD68" s="37">
        <f t="shared" si="216"/>
        <v>238309.44880910998</v>
      </c>
      <c r="CE68" s="37">
        <f t="shared" si="216"/>
        <v>8753667370.8724995</v>
      </c>
      <c r="CF68" s="37">
        <f t="shared" si="216"/>
        <v>8753.6673708724993</v>
      </c>
      <c r="CG68" s="37">
        <f t="shared" si="216"/>
        <v>0</v>
      </c>
      <c r="CH68" s="37">
        <f t="shared" si="216"/>
        <v>0</v>
      </c>
      <c r="CI68" s="37">
        <f t="shared" si="216"/>
        <v>0</v>
      </c>
      <c r="CJ68" s="37">
        <f t="shared" si="216"/>
        <v>0</v>
      </c>
      <c r="CK68" s="37">
        <f t="shared" si="216"/>
        <v>0</v>
      </c>
      <c r="CL68" s="37">
        <f t="shared" si="216"/>
        <v>0</v>
      </c>
      <c r="CM68" s="37">
        <f t="shared" si="216"/>
        <v>4699282604.625</v>
      </c>
      <c r="CN68" s="37">
        <f t="shared" si="216"/>
        <v>4699.2826046250002</v>
      </c>
      <c r="CO68" s="37">
        <f t="shared" si="216"/>
        <v>15000000000</v>
      </c>
      <c r="CP68" s="37">
        <f t="shared" si="216"/>
        <v>15000</v>
      </c>
      <c r="CQ68" s="37">
        <f t="shared" si="216"/>
        <v>0</v>
      </c>
      <c r="CR68" s="37">
        <f t="shared" si="216"/>
        <v>27617814086.842899</v>
      </c>
      <c r="CS68" s="37">
        <f t="shared" si="216"/>
        <v>27617.8140868429</v>
      </c>
      <c r="CT68" s="37">
        <f t="shared" si="216"/>
        <v>85941238116</v>
      </c>
      <c r="CU68" s="37">
        <f t="shared" si="216"/>
        <v>85941.238115999993</v>
      </c>
      <c r="CV68" s="37">
        <f t="shared" si="216"/>
        <v>18429656509.870003</v>
      </c>
      <c r="CW68" s="37">
        <f t="shared" si="216"/>
        <v>18429.656509870001</v>
      </c>
      <c r="CX68" s="37">
        <f t="shared" si="216"/>
        <v>524817498471.68414</v>
      </c>
      <c r="CY68" s="37">
        <f t="shared" si="216"/>
        <v>524817.49847168406</v>
      </c>
      <c r="CZ68" s="43">
        <f t="shared" si="216"/>
        <v>2104169025405.8091</v>
      </c>
      <c r="DA68" s="43">
        <f t="shared" si="216"/>
        <v>2104169.0254058088</v>
      </c>
    </row>
    <row r="69" spans="1:105" s="16" customFormat="1" ht="45" customHeight="1">
      <c r="A69" s="2"/>
      <c r="B69" s="2"/>
      <c r="C69" s="4" t="s">
        <v>143</v>
      </c>
      <c r="D69" s="5"/>
      <c r="E69" s="18"/>
      <c r="F69" s="18"/>
      <c r="G69" s="2"/>
      <c r="H69" s="2"/>
      <c r="I69" s="2"/>
      <c r="J69" s="2"/>
      <c r="AA69" s="22">
        <v>615553369148.45007</v>
      </c>
      <c r="AB69" s="22">
        <f>AA69/1000000</f>
        <v>615553.36914845009</v>
      </c>
      <c r="AC69" s="23"/>
      <c r="AD69" s="23"/>
      <c r="AZ69" s="23">
        <v>466718573255.99725</v>
      </c>
      <c r="BA69" s="22">
        <f>SUBTOTAL(9,BA6:BA67)</f>
        <v>933437.14651199419</v>
      </c>
      <c r="BB69" s="23"/>
      <c r="BC69" s="23"/>
      <c r="BY69" s="22">
        <v>497079584529.67731</v>
      </c>
      <c r="BZ69" s="22">
        <f>SUBTOTAL(9,BZ6:BZ67)</f>
        <v>994159.16905935435</v>
      </c>
      <c r="CA69" s="23"/>
      <c r="CB69" s="23"/>
      <c r="CX69" s="21">
        <v>524817498471.68402</v>
      </c>
      <c r="CY69" s="21">
        <v>524817498471.68402</v>
      </c>
      <c r="CZ69" s="21">
        <v>2104169025405.8086</v>
      </c>
      <c r="DA69" s="21">
        <v>2104169025405.8086</v>
      </c>
    </row>
    <row r="70" spans="1:105" ht="45" customHeight="1">
      <c r="C70" s="4"/>
      <c r="D70" s="5"/>
      <c r="E70" s="19"/>
      <c r="F70" s="19"/>
      <c r="AA70" s="44"/>
      <c r="AB70" s="44">
        <v>615553369148.45007</v>
      </c>
      <c r="AC70" s="20"/>
      <c r="AD70" s="20"/>
      <c r="AZ70" s="22"/>
      <c r="BA70" s="23">
        <v>466718573255.99725</v>
      </c>
      <c r="BB70" s="20"/>
      <c r="BC70" s="20"/>
      <c r="BY70" s="44"/>
      <c r="BZ70" s="44"/>
      <c r="CA70" s="20"/>
      <c r="CB70" s="20"/>
      <c r="CX70" s="20"/>
      <c r="CY70" s="20"/>
      <c r="CZ70" s="18"/>
    </row>
    <row r="71" spans="1:105" ht="45" customHeight="1">
      <c r="C71" s="4"/>
      <c r="D71" s="5"/>
      <c r="AB71" s="44"/>
      <c r="CX71" s="78"/>
    </row>
    <row r="72" spans="1:105" ht="45" customHeight="1">
      <c r="C72" s="4"/>
      <c r="D72" s="5"/>
    </row>
  </sheetData>
  <phoneticPr fontId="1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A72"/>
  <sheetViews>
    <sheetView showGridLines="0" tabSelected="1" topLeftCell="AO31" zoomScale="30" zoomScaleNormal="30" workbookViewId="0">
      <selection activeCell="AX32" sqref="AX32"/>
    </sheetView>
  </sheetViews>
  <sheetFormatPr baseColWidth="10" defaultColWidth="11.375" defaultRowHeight="12.75"/>
  <cols>
    <col min="1" max="1" width="6.75" style="2" customWidth="1"/>
    <col min="2" max="2" width="19.375" style="2" customWidth="1"/>
    <col min="3" max="3" width="15.75" style="2" customWidth="1"/>
    <col min="4" max="4" width="36.625" style="3" customWidth="1"/>
    <col min="5" max="5" width="22.375" style="2" customWidth="1"/>
    <col min="6" max="6" width="19.625" style="2" customWidth="1"/>
    <col min="7" max="7" width="20.25" style="2" customWidth="1"/>
    <col min="8" max="8" width="11.375" style="1" customWidth="1"/>
    <col min="9" max="13" width="11.625" style="1" customWidth="1"/>
    <col min="14" max="14" width="19.125" style="1" customWidth="1"/>
    <col min="15" max="15" width="16.25" style="1" customWidth="1"/>
    <col min="16" max="16" width="11.625" style="1" customWidth="1"/>
    <col min="17" max="17" width="16.75" style="1" customWidth="1"/>
    <col min="18" max="18" width="17.875" style="1" customWidth="1"/>
    <col min="19" max="19" width="21" style="1" customWidth="1"/>
    <col min="20" max="20" width="19.75" style="1" customWidth="1"/>
    <col min="21" max="21" width="18.75" style="1" customWidth="1"/>
    <col min="22" max="22" width="18" style="1" customWidth="1"/>
    <col min="23" max="23" width="21" style="1" customWidth="1"/>
    <col min="24" max="29" width="11.625" style="1" customWidth="1"/>
    <col min="30" max="30" width="16.625" style="1" customWidth="1"/>
    <col min="31" max="31" width="18.875" style="1" customWidth="1"/>
    <col min="32" max="32" width="14.25" style="1" customWidth="1"/>
    <col min="33" max="33" width="22" style="1" customWidth="1"/>
    <col min="34" max="34" width="20.25" style="1" customWidth="1"/>
    <col min="35" max="35" width="18.75" style="1" customWidth="1"/>
    <col min="36" max="36" width="18" style="1" customWidth="1"/>
    <col min="37" max="37" width="18.75" style="1" customWidth="1"/>
    <col min="38" max="38" width="17.875" style="1" customWidth="1"/>
    <col min="39" max="39" width="21" style="1" customWidth="1"/>
    <col min="40" max="45" width="11.625" style="1" customWidth="1"/>
    <col min="46" max="47" width="16.375" style="1" customWidth="1"/>
    <col min="48" max="48" width="15.5" style="1" customWidth="1"/>
    <col min="49" max="49" width="18.125" style="1" customWidth="1"/>
    <col min="50" max="50" width="18.375" style="1" customWidth="1"/>
    <col min="51" max="51" width="18.75" style="1" customWidth="1"/>
    <col min="52" max="52" width="21.125" style="1" customWidth="1"/>
    <col min="53" max="53" width="18.625" style="1" customWidth="1"/>
    <col min="54" max="54" width="18.875" style="1" customWidth="1"/>
    <col min="55" max="55" width="15" style="1" customWidth="1"/>
    <col min="56" max="59" width="11.375" style="1" customWidth="1"/>
    <col min="60" max="60" width="14.75" style="1" customWidth="1"/>
    <col min="61" max="61" width="14.25" style="1" customWidth="1"/>
    <col min="62" max="62" width="18" style="1" customWidth="1"/>
    <col min="63" max="63" width="18.125" style="1" customWidth="1"/>
    <col min="64" max="64" width="15.625" style="1" customWidth="1"/>
    <col min="65" max="65" width="16.875" style="1" customWidth="1"/>
    <col min="66" max="66" width="17.875" style="1" customWidth="1"/>
    <col min="67" max="67" width="16.25" style="1" customWidth="1"/>
    <col min="68" max="68" width="18.375" style="1" customWidth="1"/>
    <col min="69" max="69" width="24.125" style="1" customWidth="1"/>
    <col min="70" max="131" width="11.375" style="95"/>
    <col min="132" max="16384" width="11.375" style="1"/>
  </cols>
  <sheetData>
    <row r="2" spans="1:131" ht="22.5" customHeight="1">
      <c r="B2" s="100" t="s">
        <v>148</v>
      </c>
      <c r="C2" s="100"/>
      <c r="D2" s="100"/>
      <c r="E2" s="100"/>
      <c r="F2" s="100"/>
    </row>
    <row r="3" spans="1:131" ht="24.75" customHeight="1" thickBot="1"/>
    <row r="4" spans="1:131" s="12" customFormat="1" ht="76.5">
      <c r="A4" s="11" t="s">
        <v>1</v>
      </c>
      <c r="B4" s="9" t="s">
        <v>147</v>
      </c>
      <c r="C4" s="79" t="s">
        <v>0</v>
      </c>
      <c r="D4" s="80" t="s">
        <v>36</v>
      </c>
      <c r="E4" s="27" t="s">
        <v>58</v>
      </c>
      <c r="F4" s="81" t="s">
        <v>59</v>
      </c>
      <c r="G4" s="81" t="s">
        <v>60</v>
      </c>
      <c r="H4" s="81" t="s">
        <v>61</v>
      </c>
      <c r="I4" s="81" t="s">
        <v>62</v>
      </c>
      <c r="J4" s="81" t="s">
        <v>63</v>
      </c>
      <c r="K4" s="81" t="s">
        <v>64</v>
      </c>
      <c r="L4" s="81" t="s">
        <v>65</v>
      </c>
      <c r="M4" s="81" t="s">
        <v>66</v>
      </c>
      <c r="N4" s="81" t="s">
        <v>67</v>
      </c>
      <c r="O4" s="81" t="s">
        <v>68</v>
      </c>
      <c r="P4" s="81" t="s">
        <v>69</v>
      </c>
      <c r="Q4" s="81" t="s">
        <v>70</v>
      </c>
      <c r="R4" s="81" t="s">
        <v>71</v>
      </c>
      <c r="S4" s="81" t="s">
        <v>72</v>
      </c>
      <c r="T4" s="82" t="s">
        <v>118</v>
      </c>
      <c r="U4" s="83" t="s">
        <v>73</v>
      </c>
      <c r="V4" s="39" t="s">
        <v>74</v>
      </c>
      <c r="W4" s="39" t="s">
        <v>75</v>
      </c>
      <c r="X4" s="39" t="s">
        <v>76</v>
      </c>
      <c r="Y4" s="39" t="s">
        <v>77</v>
      </c>
      <c r="Z4" s="39" t="s">
        <v>78</v>
      </c>
      <c r="AA4" s="39" t="s">
        <v>79</v>
      </c>
      <c r="AB4" s="39" t="s">
        <v>80</v>
      </c>
      <c r="AC4" s="39" t="s">
        <v>81</v>
      </c>
      <c r="AD4" s="39" t="s">
        <v>82</v>
      </c>
      <c r="AE4" s="39" t="s">
        <v>83</v>
      </c>
      <c r="AF4" s="39" t="s">
        <v>84</v>
      </c>
      <c r="AG4" s="39" t="s">
        <v>85</v>
      </c>
      <c r="AH4" s="39" t="s">
        <v>86</v>
      </c>
      <c r="AI4" s="39" t="s">
        <v>87</v>
      </c>
      <c r="AJ4" s="40" t="s">
        <v>120</v>
      </c>
      <c r="AK4" s="27" t="s">
        <v>88</v>
      </c>
      <c r="AL4" s="81" t="s">
        <v>89</v>
      </c>
      <c r="AM4" s="81" t="s">
        <v>90</v>
      </c>
      <c r="AN4" s="81" t="s">
        <v>91</v>
      </c>
      <c r="AO4" s="81" t="s">
        <v>92</v>
      </c>
      <c r="AP4" s="81" t="s">
        <v>93</v>
      </c>
      <c r="AQ4" s="81" t="s">
        <v>94</v>
      </c>
      <c r="AR4" s="81" t="s">
        <v>95</v>
      </c>
      <c r="AS4" s="81" t="s">
        <v>96</v>
      </c>
      <c r="AT4" s="81" t="s">
        <v>97</v>
      </c>
      <c r="AU4" s="81" t="s">
        <v>98</v>
      </c>
      <c r="AV4" s="81" t="s">
        <v>99</v>
      </c>
      <c r="AW4" s="81" t="s">
        <v>100</v>
      </c>
      <c r="AX4" s="81" t="s">
        <v>101</v>
      </c>
      <c r="AY4" s="81" t="s">
        <v>102</v>
      </c>
      <c r="AZ4" s="82" t="s">
        <v>119</v>
      </c>
      <c r="BA4" s="83" t="s">
        <v>103</v>
      </c>
      <c r="BB4" s="39" t="s">
        <v>104</v>
      </c>
      <c r="BC4" s="39" t="s">
        <v>105</v>
      </c>
      <c r="BD4" s="39" t="s">
        <v>106</v>
      </c>
      <c r="BE4" s="39" t="s">
        <v>107</v>
      </c>
      <c r="BF4" s="39" t="s">
        <v>108</v>
      </c>
      <c r="BG4" s="39" t="s">
        <v>109</v>
      </c>
      <c r="BH4" s="39" t="s">
        <v>110</v>
      </c>
      <c r="BI4" s="39" t="s">
        <v>111</v>
      </c>
      <c r="BJ4" s="39" t="s">
        <v>112</v>
      </c>
      <c r="BK4" s="39" t="s">
        <v>113</v>
      </c>
      <c r="BL4" s="39" t="s">
        <v>114</v>
      </c>
      <c r="BM4" s="39" t="s">
        <v>115</v>
      </c>
      <c r="BN4" s="39" t="s">
        <v>116</v>
      </c>
      <c r="BO4" s="39" t="s">
        <v>117</v>
      </c>
      <c r="BP4" s="40" t="s">
        <v>122</v>
      </c>
      <c r="BQ4" s="41" t="s">
        <v>121</v>
      </c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</row>
    <row r="5" spans="1:131" s="50" customFormat="1" ht="21" customHeight="1">
      <c r="A5" s="45"/>
      <c r="B5" s="58"/>
      <c r="C5" s="46">
        <v>4</v>
      </c>
      <c r="D5" s="84" t="s">
        <v>124</v>
      </c>
      <c r="E5" s="49">
        <f t="shared" ref="E5:AU5" si="0">E6</f>
        <v>0</v>
      </c>
      <c r="F5" s="49">
        <f t="shared" si="0"/>
        <v>0</v>
      </c>
      <c r="G5" s="49">
        <f t="shared" si="0"/>
        <v>0</v>
      </c>
      <c r="H5" s="49">
        <f t="shared" si="0"/>
        <v>0</v>
      </c>
      <c r="I5" s="49">
        <f t="shared" si="0"/>
        <v>0</v>
      </c>
      <c r="J5" s="49">
        <f t="shared" si="0"/>
        <v>0</v>
      </c>
      <c r="K5" s="49">
        <f t="shared" si="0"/>
        <v>0</v>
      </c>
      <c r="L5" s="49">
        <f t="shared" si="0"/>
        <v>0</v>
      </c>
      <c r="M5" s="49">
        <f t="shared" si="0"/>
        <v>0</v>
      </c>
      <c r="N5" s="49">
        <f t="shared" si="0"/>
        <v>0</v>
      </c>
      <c r="O5" s="49">
        <f t="shared" si="0"/>
        <v>0</v>
      </c>
      <c r="P5" s="49">
        <f t="shared" si="0"/>
        <v>0</v>
      </c>
      <c r="Q5" s="49">
        <f t="shared" si="0"/>
        <v>0</v>
      </c>
      <c r="R5" s="49">
        <f t="shared" si="0"/>
        <v>4800</v>
      </c>
      <c r="S5" s="49">
        <f t="shared" si="0"/>
        <v>0</v>
      </c>
      <c r="T5" s="49">
        <f t="shared" si="0"/>
        <v>4800</v>
      </c>
      <c r="U5" s="49">
        <f t="shared" si="0"/>
        <v>0</v>
      </c>
      <c r="V5" s="49">
        <f t="shared" si="0"/>
        <v>0</v>
      </c>
      <c r="W5" s="49">
        <f t="shared" si="0"/>
        <v>0</v>
      </c>
      <c r="X5" s="49">
        <f t="shared" si="0"/>
        <v>0</v>
      </c>
      <c r="Y5" s="49">
        <f t="shared" si="0"/>
        <v>0</v>
      </c>
      <c r="Z5" s="49">
        <f t="shared" si="0"/>
        <v>0</v>
      </c>
      <c r="AA5" s="49">
        <f t="shared" si="0"/>
        <v>0</v>
      </c>
      <c r="AB5" s="49">
        <f t="shared" si="0"/>
        <v>0</v>
      </c>
      <c r="AC5" s="49">
        <f t="shared" si="0"/>
        <v>0</v>
      </c>
      <c r="AD5" s="49">
        <f t="shared" si="0"/>
        <v>0</v>
      </c>
      <c r="AE5" s="49">
        <f t="shared" si="0"/>
        <v>0</v>
      </c>
      <c r="AF5" s="49">
        <f t="shared" si="0"/>
        <v>0</v>
      </c>
      <c r="AG5" s="49">
        <f t="shared" si="0"/>
        <v>0</v>
      </c>
      <c r="AH5" s="49">
        <f t="shared" si="0"/>
        <v>0</v>
      </c>
      <c r="AI5" s="49">
        <f t="shared" si="0"/>
        <v>0</v>
      </c>
      <c r="AJ5" s="49">
        <f t="shared" si="0"/>
        <v>0</v>
      </c>
      <c r="AK5" s="49">
        <f t="shared" si="0"/>
        <v>0</v>
      </c>
      <c r="AL5" s="49">
        <f t="shared" si="0"/>
        <v>0</v>
      </c>
      <c r="AM5" s="49">
        <f t="shared" si="0"/>
        <v>0</v>
      </c>
      <c r="AN5" s="49">
        <f t="shared" si="0"/>
        <v>0</v>
      </c>
      <c r="AO5" s="49">
        <f t="shared" si="0"/>
        <v>0</v>
      </c>
      <c r="AP5" s="49">
        <f t="shared" si="0"/>
        <v>0</v>
      </c>
      <c r="AQ5" s="49">
        <f t="shared" si="0"/>
        <v>0</v>
      </c>
      <c r="AR5" s="49">
        <f t="shared" si="0"/>
        <v>0</v>
      </c>
      <c r="AS5" s="49">
        <f t="shared" si="0"/>
        <v>0</v>
      </c>
      <c r="AT5" s="49">
        <f t="shared" si="0"/>
        <v>0</v>
      </c>
      <c r="AU5" s="49">
        <f t="shared" si="0"/>
        <v>0</v>
      </c>
      <c r="AV5" s="49">
        <f t="shared" ref="AV5:BQ5" si="1">AV6</f>
        <v>0</v>
      </c>
      <c r="AW5" s="49">
        <f t="shared" si="1"/>
        <v>0</v>
      </c>
      <c r="AX5" s="49">
        <f t="shared" si="1"/>
        <v>0</v>
      </c>
      <c r="AY5" s="49">
        <f t="shared" si="1"/>
        <v>0</v>
      </c>
      <c r="AZ5" s="49">
        <f t="shared" si="1"/>
        <v>0</v>
      </c>
      <c r="BA5" s="49">
        <f t="shared" si="1"/>
        <v>0</v>
      </c>
      <c r="BB5" s="49">
        <f t="shared" si="1"/>
        <v>0</v>
      </c>
      <c r="BC5" s="49">
        <f t="shared" si="1"/>
        <v>0</v>
      </c>
      <c r="BD5" s="49">
        <f t="shared" si="1"/>
        <v>0</v>
      </c>
      <c r="BE5" s="49">
        <f t="shared" si="1"/>
        <v>0</v>
      </c>
      <c r="BF5" s="49">
        <f t="shared" si="1"/>
        <v>0</v>
      </c>
      <c r="BG5" s="49">
        <f t="shared" si="1"/>
        <v>0</v>
      </c>
      <c r="BH5" s="49">
        <f t="shared" si="1"/>
        <v>0</v>
      </c>
      <c r="BI5" s="49">
        <f t="shared" si="1"/>
        <v>0</v>
      </c>
      <c r="BJ5" s="49">
        <f t="shared" si="1"/>
        <v>0</v>
      </c>
      <c r="BK5" s="49">
        <f t="shared" si="1"/>
        <v>0</v>
      </c>
      <c r="BL5" s="49">
        <f t="shared" si="1"/>
        <v>0</v>
      </c>
      <c r="BM5" s="49">
        <f t="shared" si="1"/>
        <v>0</v>
      </c>
      <c r="BN5" s="49">
        <f t="shared" si="1"/>
        <v>0</v>
      </c>
      <c r="BO5" s="49">
        <f t="shared" si="1"/>
        <v>0</v>
      </c>
      <c r="BP5" s="49">
        <f t="shared" si="1"/>
        <v>0</v>
      </c>
      <c r="BQ5" s="49">
        <f t="shared" si="1"/>
        <v>4800</v>
      </c>
      <c r="BR5" s="97"/>
      <c r="BS5" s="97"/>
      <c r="BT5" s="97"/>
      <c r="BU5" s="97"/>
      <c r="BV5" s="97"/>
      <c r="BW5" s="97"/>
      <c r="BX5" s="97"/>
      <c r="BY5" s="97"/>
      <c r="BZ5" s="97"/>
      <c r="CA5" s="97"/>
      <c r="CB5" s="97"/>
      <c r="CC5" s="97"/>
      <c r="CD5" s="97"/>
      <c r="CE5" s="97"/>
      <c r="CF5" s="97"/>
      <c r="CG5" s="97"/>
      <c r="CH5" s="97"/>
      <c r="CI5" s="97"/>
      <c r="CJ5" s="97"/>
      <c r="CK5" s="97"/>
      <c r="CL5" s="97"/>
      <c r="CM5" s="97"/>
      <c r="CN5" s="97"/>
      <c r="CO5" s="97"/>
      <c r="CP5" s="97"/>
      <c r="CQ5" s="97"/>
      <c r="CR5" s="97"/>
      <c r="CS5" s="97"/>
      <c r="CT5" s="97"/>
      <c r="CU5" s="97"/>
      <c r="CV5" s="97"/>
      <c r="CW5" s="97"/>
      <c r="CX5" s="97"/>
      <c r="CY5" s="97"/>
      <c r="CZ5" s="97"/>
      <c r="DA5" s="97"/>
      <c r="DB5" s="97"/>
      <c r="DC5" s="97"/>
      <c r="DD5" s="97"/>
      <c r="DE5" s="97"/>
      <c r="DF5" s="97"/>
      <c r="DG5" s="97"/>
      <c r="DH5" s="97"/>
      <c r="DI5" s="97"/>
      <c r="DJ5" s="97"/>
      <c r="DK5" s="97"/>
      <c r="DL5" s="97"/>
      <c r="DM5" s="97"/>
      <c r="DN5" s="97"/>
      <c r="DO5" s="97"/>
      <c r="DP5" s="97"/>
      <c r="DQ5" s="97"/>
      <c r="DR5" s="97"/>
      <c r="DS5" s="97"/>
      <c r="DT5" s="97"/>
      <c r="DU5" s="97"/>
      <c r="DV5" s="97"/>
      <c r="DW5" s="97"/>
      <c r="DX5" s="97"/>
      <c r="DY5" s="97"/>
      <c r="DZ5" s="97"/>
      <c r="EA5" s="97"/>
    </row>
    <row r="6" spans="1:131" ht="39.75" customHeight="1">
      <c r="B6" s="7" t="s">
        <v>52</v>
      </c>
      <c r="C6" s="7">
        <v>406</v>
      </c>
      <c r="D6" s="85" t="s">
        <v>4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>
        <v>4800</v>
      </c>
      <c r="S6" s="15"/>
      <c r="T6" s="15">
        <f>SUM(E6:S6)</f>
        <v>4800</v>
      </c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>
        <f>SUBTOTAL(9,U6:AI6)</f>
        <v>0</v>
      </c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>
        <f>SUBTOTAL(9,AK6:AY6)</f>
        <v>0</v>
      </c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>
        <f>SUM(BA6:BO6)</f>
        <v>0</v>
      </c>
      <c r="BQ6" s="86">
        <f>T6+AJ6+AZ6+BP6</f>
        <v>4800</v>
      </c>
    </row>
    <row r="7" spans="1:131" s="55" customFormat="1" ht="17.25" customHeight="1">
      <c r="A7" s="51"/>
      <c r="B7" s="52"/>
      <c r="C7" s="52">
        <v>12</v>
      </c>
      <c r="D7" s="87" t="s">
        <v>123</v>
      </c>
      <c r="E7" s="61">
        <f t="shared" ref="E7:BP7" si="2">SUM(E8:E10)</f>
        <v>782</v>
      </c>
      <c r="F7" s="61">
        <f t="shared" si="2"/>
        <v>0</v>
      </c>
      <c r="G7" s="61">
        <f t="shared" si="2"/>
        <v>0</v>
      </c>
      <c r="H7" s="61">
        <f t="shared" si="2"/>
        <v>0</v>
      </c>
      <c r="I7" s="61">
        <f t="shared" si="2"/>
        <v>0</v>
      </c>
      <c r="J7" s="61">
        <f t="shared" si="2"/>
        <v>0</v>
      </c>
      <c r="K7" s="61">
        <f t="shared" si="2"/>
        <v>0</v>
      </c>
      <c r="L7" s="61">
        <f t="shared" si="2"/>
        <v>0</v>
      </c>
      <c r="M7" s="61">
        <f t="shared" si="2"/>
        <v>0</v>
      </c>
      <c r="N7" s="61">
        <f t="shared" si="2"/>
        <v>0</v>
      </c>
      <c r="O7" s="61">
        <f t="shared" si="2"/>
        <v>0</v>
      </c>
      <c r="P7" s="61">
        <f t="shared" si="2"/>
        <v>0</v>
      </c>
      <c r="Q7" s="61">
        <f t="shared" si="2"/>
        <v>0</v>
      </c>
      <c r="R7" s="61">
        <f t="shared" si="2"/>
        <v>0</v>
      </c>
      <c r="S7" s="61">
        <f t="shared" si="2"/>
        <v>0</v>
      </c>
      <c r="T7" s="61">
        <f t="shared" si="2"/>
        <v>782</v>
      </c>
      <c r="U7" s="61">
        <f t="shared" si="2"/>
        <v>252.39999999999998</v>
      </c>
      <c r="V7" s="61">
        <f t="shared" si="2"/>
        <v>0</v>
      </c>
      <c r="W7" s="61">
        <f t="shared" si="2"/>
        <v>0</v>
      </c>
      <c r="X7" s="61">
        <f t="shared" si="2"/>
        <v>0</v>
      </c>
      <c r="Y7" s="61">
        <f t="shared" si="2"/>
        <v>0</v>
      </c>
      <c r="Z7" s="61">
        <f t="shared" si="2"/>
        <v>0</v>
      </c>
      <c r="AA7" s="61">
        <f t="shared" si="2"/>
        <v>0</v>
      </c>
      <c r="AB7" s="61">
        <f t="shared" si="2"/>
        <v>0</v>
      </c>
      <c r="AC7" s="61">
        <f t="shared" si="2"/>
        <v>0</v>
      </c>
      <c r="AD7" s="61">
        <f t="shared" si="2"/>
        <v>0</v>
      </c>
      <c r="AE7" s="61">
        <f t="shared" si="2"/>
        <v>0</v>
      </c>
      <c r="AF7" s="61">
        <f t="shared" si="2"/>
        <v>0</v>
      </c>
      <c r="AG7" s="61">
        <f t="shared" si="2"/>
        <v>0</v>
      </c>
      <c r="AH7" s="61">
        <f t="shared" si="2"/>
        <v>0</v>
      </c>
      <c r="AI7" s="61">
        <f t="shared" si="2"/>
        <v>0</v>
      </c>
      <c r="AJ7" s="61">
        <f t="shared" si="2"/>
        <v>252.39999999999998</v>
      </c>
      <c r="AK7" s="61">
        <f t="shared" si="2"/>
        <v>252.39999999999998</v>
      </c>
      <c r="AL7" s="61">
        <f t="shared" si="2"/>
        <v>0</v>
      </c>
      <c r="AM7" s="61">
        <f t="shared" si="2"/>
        <v>0</v>
      </c>
      <c r="AN7" s="61">
        <f t="shared" si="2"/>
        <v>0</v>
      </c>
      <c r="AO7" s="61">
        <f t="shared" si="2"/>
        <v>0</v>
      </c>
      <c r="AP7" s="61">
        <f t="shared" si="2"/>
        <v>0</v>
      </c>
      <c r="AQ7" s="61">
        <f t="shared" si="2"/>
        <v>0</v>
      </c>
      <c r="AR7" s="61">
        <f t="shared" si="2"/>
        <v>0</v>
      </c>
      <c r="AS7" s="61">
        <f t="shared" si="2"/>
        <v>0</v>
      </c>
      <c r="AT7" s="61">
        <f t="shared" si="2"/>
        <v>0</v>
      </c>
      <c r="AU7" s="61">
        <f t="shared" si="2"/>
        <v>0</v>
      </c>
      <c r="AV7" s="61">
        <f t="shared" si="2"/>
        <v>0</v>
      </c>
      <c r="AW7" s="61">
        <f t="shared" si="2"/>
        <v>0</v>
      </c>
      <c r="AX7" s="61">
        <f t="shared" si="2"/>
        <v>0</v>
      </c>
      <c r="AY7" s="61">
        <f t="shared" si="2"/>
        <v>0</v>
      </c>
      <c r="AZ7" s="61">
        <f t="shared" si="2"/>
        <v>252.39999999999998</v>
      </c>
      <c r="BA7" s="61">
        <f t="shared" si="2"/>
        <v>298.39600000000002</v>
      </c>
      <c r="BB7" s="61">
        <f t="shared" si="2"/>
        <v>0</v>
      </c>
      <c r="BC7" s="61">
        <f t="shared" si="2"/>
        <v>0</v>
      </c>
      <c r="BD7" s="61">
        <f t="shared" si="2"/>
        <v>0</v>
      </c>
      <c r="BE7" s="61">
        <f t="shared" si="2"/>
        <v>0</v>
      </c>
      <c r="BF7" s="61">
        <f t="shared" si="2"/>
        <v>0</v>
      </c>
      <c r="BG7" s="61">
        <f t="shared" si="2"/>
        <v>0</v>
      </c>
      <c r="BH7" s="61">
        <f t="shared" si="2"/>
        <v>0</v>
      </c>
      <c r="BI7" s="61">
        <f t="shared" si="2"/>
        <v>0</v>
      </c>
      <c r="BJ7" s="61">
        <f t="shared" si="2"/>
        <v>0</v>
      </c>
      <c r="BK7" s="61">
        <f t="shared" si="2"/>
        <v>0</v>
      </c>
      <c r="BL7" s="61">
        <f t="shared" si="2"/>
        <v>0</v>
      </c>
      <c r="BM7" s="61">
        <f t="shared" si="2"/>
        <v>0</v>
      </c>
      <c r="BN7" s="61">
        <f t="shared" si="2"/>
        <v>0</v>
      </c>
      <c r="BO7" s="61">
        <f t="shared" si="2"/>
        <v>0</v>
      </c>
      <c r="BP7" s="61">
        <f t="shared" si="2"/>
        <v>298.39600000000002</v>
      </c>
      <c r="BQ7" s="61">
        <f t="shared" ref="BQ7" si="3">SUM(BQ8:BQ10)</f>
        <v>1585.1960000000001</v>
      </c>
      <c r="BR7" s="95"/>
      <c r="BS7" s="95"/>
      <c r="BT7" s="95"/>
      <c r="BU7" s="95"/>
      <c r="BV7" s="95"/>
      <c r="BW7" s="95"/>
      <c r="BX7" s="95"/>
      <c r="BY7" s="95"/>
      <c r="BZ7" s="95"/>
      <c r="CA7" s="95"/>
      <c r="CB7" s="95"/>
      <c r="CC7" s="95"/>
      <c r="CD7" s="95"/>
      <c r="CE7" s="95"/>
      <c r="CF7" s="95"/>
      <c r="CG7" s="95"/>
      <c r="CH7" s="95"/>
      <c r="CI7" s="95"/>
      <c r="CJ7" s="95"/>
      <c r="CK7" s="95"/>
      <c r="CL7" s="95"/>
      <c r="CM7" s="95"/>
      <c r="CN7" s="95"/>
      <c r="CO7" s="95"/>
      <c r="CP7" s="95"/>
      <c r="CQ7" s="95"/>
      <c r="CR7" s="95"/>
      <c r="CS7" s="95"/>
      <c r="CT7" s="95"/>
      <c r="CU7" s="95"/>
      <c r="CV7" s="95"/>
      <c r="CW7" s="95"/>
      <c r="CX7" s="95"/>
      <c r="CY7" s="95"/>
      <c r="CZ7" s="95"/>
      <c r="DA7" s="95"/>
      <c r="DB7" s="95"/>
      <c r="DC7" s="95"/>
      <c r="DD7" s="95"/>
      <c r="DE7" s="95"/>
      <c r="DF7" s="95"/>
      <c r="DG7" s="95"/>
      <c r="DH7" s="95"/>
      <c r="DI7" s="95"/>
      <c r="DJ7" s="95"/>
      <c r="DK7" s="95"/>
      <c r="DL7" s="95"/>
      <c r="DM7" s="95"/>
      <c r="DN7" s="95"/>
      <c r="DO7" s="95"/>
      <c r="DP7" s="95"/>
      <c r="DQ7" s="95"/>
      <c r="DR7" s="95"/>
      <c r="DS7" s="95"/>
      <c r="DT7" s="95"/>
      <c r="DU7" s="95"/>
      <c r="DV7" s="95"/>
      <c r="DW7" s="95"/>
      <c r="DX7" s="95"/>
      <c r="DY7" s="95"/>
      <c r="DZ7" s="95"/>
      <c r="EA7" s="95"/>
    </row>
    <row r="8" spans="1:131" ht="23.25" customHeight="1">
      <c r="B8" s="7" t="s">
        <v>52</v>
      </c>
      <c r="C8" s="7">
        <v>1202</v>
      </c>
      <c r="D8" s="85" t="s">
        <v>5</v>
      </c>
      <c r="E8" s="15">
        <v>686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>
        <f t="shared" ref="T8:T10" si="4">SUM(E8:S8)</f>
        <v>686</v>
      </c>
      <c r="U8" s="15">
        <v>151.6</v>
      </c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>
        <f t="shared" ref="AJ8:AJ10" si="5">SUBTOTAL(9,U8:AI8)</f>
        <v>151.6</v>
      </c>
      <c r="AK8" s="15">
        <v>151.6</v>
      </c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>
        <f t="shared" ref="AZ8:AZ10" si="6">SUBTOTAL(9,AK8:AY8)</f>
        <v>151.6</v>
      </c>
      <c r="BA8" s="15">
        <v>184.048</v>
      </c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>
        <f t="shared" ref="BP8:BP10" si="7">SUM(BA8:BO8)</f>
        <v>184.048</v>
      </c>
      <c r="BQ8" s="86">
        <f t="shared" ref="BQ8:BQ10" si="8">T8+AJ8+AZ8+BP8</f>
        <v>1173.248</v>
      </c>
    </row>
    <row r="9" spans="1:131" ht="39" customHeight="1">
      <c r="B9" s="7" t="s">
        <v>52</v>
      </c>
      <c r="C9" s="7">
        <v>1203</v>
      </c>
      <c r="D9" s="85" t="s">
        <v>6</v>
      </c>
      <c r="E9" s="15">
        <v>40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>
        <f t="shared" si="4"/>
        <v>40</v>
      </c>
      <c r="U9" s="15">
        <v>40.799999999999997</v>
      </c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>
        <f t="shared" si="5"/>
        <v>40.799999999999997</v>
      </c>
      <c r="AK9" s="15">
        <v>40.799999999999997</v>
      </c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>
        <f t="shared" si="6"/>
        <v>40.799999999999997</v>
      </c>
      <c r="BA9" s="15">
        <v>52.024000000000001</v>
      </c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>
        <f t="shared" si="7"/>
        <v>52.024000000000001</v>
      </c>
      <c r="BQ9" s="86">
        <f t="shared" si="8"/>
        <v>173.624</v>
      </c>
    </row>
    <row r="10" spans="1:131" ht="36.75" customHeight="1">
      <c r="B10" s="7" t="s">
        <v>52</v>
      </c>
      <c r="C10" s="7">
        <v>1206</v>
      </c>
      <c r="D10" s="85" t="s">
        <v>7</v>
      </c>
      <c r="E10" s="15">
        <v>56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>
        <f t="shared" si="4"/>
        <v>56</v>
      </c>
      <c r="U10" s="15">
        <v>60</v>
      </c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>
        <f t="shared" si="5"/>
        <v>60</v>
      </c>
      <c r="AK10" s="15">
        <v>60</v>
      </c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>
        <f t="shared" si="6"/>
        <v>60</v>
      </c>
      <c r="BA10" s="15">
        <v>62.323999999999998</v>
      </c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>
        <f t="shared" si="7"/>
        <v>62.323999999999998</v>
      </c>
      <c r="BQ10" s="86">
        <f t="shared" si="8"/>
        <v>238.32400000000001</v>
      </c>
    </row>
    <row r="11" spans="1:131" s="55" customFormat="1" ht="18.75" customHeight="1">
      <c r="A11" s="51"/>
      <c r="B11" s="52"/>
      <c r="C11" s="52">
        <v>17</v>
      </c>
      <c r="D11" s="87" t="s">
        <v>125</v>
      </c>
      <c r="E11" s="57">
        <f t="shared" ref="E11:BP11" si="9">SUM(E12:E18)</f>
        <v>2622.7126539999999</v>
      </c>
      <c r="F11" s="57">
        <f t="shared" si="9"/>
        <v>0</v>
      </c>
      <c r="G11" s="57">
        <f t="shared" si="9"/>
        <v>0</v>
      </c>
      <c r="H11" s="57">
        <f t="shared" si="9"/>
        <v>0</v>
      </c>
      <c r="I11" s="57">
        <f t="shared" si="9"/>
        <v>0</v>
      </c>
      <c r="J11" s="57">
        <f t="shared" si="9"/>
        <v>0</v>
      </c>
      <c r="K11" s="57">
        <f t="shared" si="9"/>
        <v>0</v>
      </c>
      <c r="L11" s="57">
        <f t="shared" si="9"/>
        <v>0</v>
      </c>
      <c r="M11" s="57">
        <f t="shared" si="9"/>
        <v>0</v>
      </c>
      <c r="N11" s="57">
        <f t="shared" si="9"/>
        <v>0</v>
      </c>
      <c r="O11" s="57">
        <f t="shared" si="9"/>
        <v>0</v>
      </c>
      <c r="P11" s="57">
        <f t="shared" si="9"/>
        <v>0</v>
      </c>
      <c r="Q11" s="57">
        <f t="shared" si="9"/>
        <v>0</v>
      </c>
      <c r="R11" s="57">
        <f t="shared" si="9"/>
        <v>0</v>
      </c>
      <c r="S11" s="57">
        <f t="shared" si="9"/>
        <v>14778.432513</v>
      </c>
      <c r="T11" s="57">
        <f t="shared" si="9"/>
        <v>17401.145166999999</v>
      </c>
      <c r="U11" s="57">
        <f t="shared" si="9"/>
        <v>2444.9390000000003</v>
      </c>
      <c r="V11" s="57">
        <f t="shared" si="9"/>
        <v>0</v>
      </c>
      <c r="W11" s="57">
        <f t="shared" si="9"/>
        <v>0</v>
      </c>
      <c r="X11" s="57">
        <f t="shared" si="9"/>
        <v>0</v>
      </c>
      <c r="Y11" s="57">
        <f t="shared" si="9"/>
        <v>0</v>
      </c>
      <c r="Z11" s="57">
        <f t="shared" si="9"/>
        <v>0</v>
      </c>
      <c r="AA11" s="57">
        <f t="shared" si="9"/>
        <v>0</v>
      </c>
      <c r="AB11" s="57">
        <f t="shared" si="9"/>
        <v>0</v>
      </c>
      <c r="AC11" s="57">
        <f t="shared" si="9"/>
        <v>0</v>
      </c>
      <c r="AD11" s="57">
        <f t="shared" si="9"/>
        <v>0</v>
      </c>
      <c r="AE11" s="57">
        <f t="shared" si="9"/>
        <v>0</v>
      </c>
      <c r="AF11" s="57">
        <f t="shared" si="9"/>
        <v>0</v>
      </c>
      <c r="AG11" s="57">
        <f t="shared" si="9"/>
        <v>0</v>
      </c>
      <c r="AH11" s="57">
        <f t="shared" si="9"/>
        <v>0</v>
      </c>
      <c r="AI11" s="57">
        <f t="shared" si="9"/>
        <v>0</v>
      </c>
      <c r="AJ11" s="57">
        <f t="shared" si="9"/>
        <v>2444.9390000000003</v>
      </c>
      <c r="AK11" s="57">
        <f t="shared" si="9"/>
        <v>2494.9390000000003</v>
      </c>
      <c r="AL11" s="57">
        <f t="shared" si="9"/>
        <v>0</v>
      </c>
      <c r="AM11" s="57">
        <f t="shared" si="9"/>
        <v>0</v>
      </c>
      <c r="AN11" s="57">
        <f t="shared" si="9"/>
        <v>0</v>
      </c>
      <c r="AO11" s="57">
        <f t="shared" si="9"/>
        <v>0</v>
      </c>
      <c r="AP11" s="57">
        <f t="shared" si="9"/>
        <v>0</v>
      </c>
      <c r="AQ11" s="57">
        <f t="shared" si="9"/>
        <v>0</v>
      </c>
      <c r="AR11" s="57">
        <f t="shared" si="9"/>
        <v>0</v>
      </c>
      <c r="AS11" s="57">
        <f t="shared" si="9"/>
        <v>0</v>
      </c>
      <c r="AT11" s="57">
        <f t="shared" si="9"/>
        <v>0</v>
      </c>
      <c r="AU11" s="57">
        <f t="shared" si="9"/>
        <v>0</v>
      </c>
      <c r="AV11" s="57">
        <f t="shared" si="9"/>
        <v>0</v>
      </c>
      <c r="AW11" s="57">
        <f t="shared" si="9"/>
        <v>0</v>
      </c>
      <c r="AX11" s="57">
        <f t="shared" si="9"/>
        <v>1811.547644</v>
      </c>
      <c r="AY11" s="57">
        <f t="shared" si="9"/>
        <v>0</v>
      </c>
      <c r="AZ11" s="57">
        <f t="shared" si="9"/>
        <v>4306.4866440000005</v>
      </c>
      <c r="BA11" s="57">
        <f t="shared" si="9"/>
        <v>2569.788</v>
      </c>
      <c r="BB11" s="57">
        <f t="shared" si="9"/>
        <v>0</v>
      </c>
      <c r="BC11" s="57">
        <f t="shared" si="9"/>
        <v>0</v>
      </c>
      <c r="BD11" s="57">
        <f t="shared" si="9"/>
        <v>0</v>
      </c>
      <c r="BE11" s="57">
        <f t="shared" si="9"/>
        <v>0</v>
      </c>
      <c r="BF11" s="57">
        <f t="shared" si="9"/>
        <v>0</v>
      </c>
      <c r="BG11" s="57">
        <f t="shared" si="9"/>
        <v>0</v>
      </c>
      <c r="BH11" s="57">
        <f t="shared" si="9"/>
        <v>0</v>
      </c>
      <c r="BI11" s="57">
        <f t="shared" si="9"/>
        <v>0</v>
      </c>
      <c r="BJ11" s="57">
        <f t="shared" si="9"/>
        <v>0</v>
      </c>
      <c r="BK11" s="57">
        <f t="shared" si="9"/>
        <v>0</v>
      </c>
      <c r="BL11" s="57">
        <f t="shared" si="9"/>
        <v>0</v>
      </c>
      <c r="BM11" s="57">
        <f t="shared" si="9"/>
        <v>0</v>
      </c>
      <c r="BN11" s="57">
        <f t="shared" si="9"/>
        <v>8000</v>
      </c>
      <c r="BO11" s="57">
        <f t="shared" si="9"/>
        <v>0</v>
      </c>
      <c r="BP11" s="57">
        <f t="shared" si="9"/>
        <v>10569.788000000004</v>
      </c>
      <c r="BQ11" s="57">
        <f t="shared" ref="BQ11" si="10">SUM(BQ12:BQ18)</f>
        <v>34722.358810999998</v>
      </c>
      <c r="BR11" s="95"/>
      <c r="BS11" s="95"/>
      <c r="BT11" s="95"/>
      <c r="BU11" s="95"/>
      <c r="BV11" s="95"/>
      <c r="BW11" s="95"/>
      <c r="BX11" s="95"/>
      <c r="BY11" s="95"/>
      <c r="BZ11" s="95"/>
      <c r="CA11" s="95"/>
      <c r="CB11" s="95"/>
      <c r="CC11" s="95"/>
      <c r="CD11" s="95"/>
      <c r="CE11" s="95"/>
      <c r="CF11" s="95"/>
      <c r="CG11" s="95"/>
      <c r="CH11" s="95"/>
      <c r="CI11" s="95"/>
      <c r="CJ11" s="95"/>
      <c r="CK11" s="95"/>
      <c r="CL11" s="95"/>
      <c r="CM11" s="95"/>
      <c r="CN11" s="95"/>
      <c r="CO11" s="95"/>
      <c r="CP11" s="95"/>
      <c r="CQ11" s="95"/>
      <c r="CR11" s="95"/>
      <c r="CS11" s="95"/>
      <c r="CT11" s="95"/>
      <c r="CU11" s="95"/>
      <c r="CV11" s="95"/>
      <c r="CW11" s="95"/>
      <c r="CX11" s="95"/>
      <c r="CY11" s="95"/>
      <c r="CZ11" s="95"/>
      <c r="DA11" s="95"/>
      <c r="DB11" s="95"/>
      <c r="DC11" s="95"/>
      <c r="DD11" s="95"/>
      <c r="DE11" s="95"/>
      <c r="DF11" s="95"/>
      <c r="DG11" s="95"/>
      <c r="DH11" s="95"/>
      <c r="DI11" s="95"/>
      <c r="DJ11" s="95"/>
      <c r="DK11" s="95"/>
      <c r="DL11" s="95"/>
      <c r="DM11" s="95"/>
      <c r="DN11" s="95"/>
      <c r="DO11" s="95"/>
      <c r="DP11" s="95"/>
      <c r="DQ11" s="95"/>
      <c r="DR11" s="95"/>
      <c r="DS11" s="95"/>
      <c r="DT11" s="95"/>
      <c r="DU11" s="95"/>
      <c r="DV11" s="95"/>
      <c r="DW11" s="95"/>
      <c r="DX11" s="95"/>
      <c r="DY11" s="95"/>
      <c r="DZ11" s="95"/>
      <c r="EA11" s="95"/>
    </row>
    <row r="12" spans="1:131" ht="29.25" customHeight="1">
      <c r="B12" s="7" t="s">
        <v>53</v>
      </c>
      <c r="C12" s="7">
        <v>1702</v>
      </c>
      <c r="D12" s="85" t="s">
        <v>8</v>
      </c>
      <c r="E12" s="15">
        <v>1187.3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>
        <v>14778.432513</v>
      </c>
      <c r="T12" s="15">
        <f t="shared" ref="T12:T18" si="11">SUM(E12:S12)</f>
        <v>15965.732512999999</v>
      </c>
      <c r="U12" s="15">
        <v>1201.182</v>
      </c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>
        <f t="shared" ref="AJ12:AJ18" si="12">SUBTOTAL(9,U12:AI12)</f>
        <v>1201.182</v>
      </c>
      <c r="AK12" s="15">
        <v>1251.182</v>
      </c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>
        <v>1811.547644</v>
      </c>
      <c r="AY12" s="15"/>
      <c r="AZ12" s="15">
        <f t="shared" ref="AZ12:AZ18" si="13">SUBTOTAL(9,AK12:AY12)</f>
        <v>3062.729644</v>
      </c>
      <c r="BA12" s="15">
        <v>1288.7180000000001</v>
      </c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>
        <f>9000-1000</f>
        <v>8000</v>
      </c>
      <c r="BO12" s="15"/>
      <c r="BP12" s="15">
        <f t="shared" ref="BP12:BP18" si="14">SUM(BA12:BO12)</f>
        <v>9288.7180000000008</v>
      </c>
      <c r="BQ12" s="86">
        <f t="shared" ref="BQ12:BQ18" si="15">T12+AJ12+AZ12+BP12</f>
        <v>29518.362157</v>
      </c>
    </row>
    <row r="13" spans="1:131" ht="31.5" customHeight="1">
      <c r="B13" s="7" t="s">
        <v>53</v>
      </c>
      <c r="C13" s="7">
        <v>1703</v>
      </c>
      <c r="D13" s="85" t="s">
        <v>9</v>
      </c>
      <c r="E13" s="15">
        <v>265.71265399999999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>
        <f t="shared" si="11"/>
        <v>265.71265399999999</v>
      </c>
      <c r="U13" s="15">
        <v>67.027000000000001</v>
      </c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>
        <f t="shared" si="12"/>
        <v>67.027000000000001</v>
      </c>
      <c r="AK13" s="15">
        <v>67.027000000000001</v>
      </c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>
        <f t="shared" si="13"/>
        <v>67.027000000000001</v>
      </c>
      <c r="BA13" s="15">
        <v>69.037999999999997</v>
      </c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>
        <f t="shared" si="14"/>
        <v>69.037999999999997</v>
      </c>
      <c r="BQ13" s="86">
        <f t="shared" si="15"/>
        <v>468.80465399999997</v>
      </c>
    </row>
    <row r="14" spans="1:131" ht="36.75" customHeight="1">
      <c r="B14" s="7" t="s">
        <v>53</v>
      </c>
      <c r="C14" s="7">
        <v>1704</v>
      </c>
      <c r="D14" s="85" t="s">
        <v>10</v>
      </c>
      <c r="E14" s="15">
        <v>0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>
        <f t="shared" si="11"/>
        <v>0</v>
      </c>
      <c r="U14" s="15">
        <v>43</v>
      </c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>
        <f t="shared" si="12"/>
        <v>43</v>
      </c>
      <c r="AK14" s="15">
        <v>43</v>
      </c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>
        <f t="shared" si="13"/>
        <v>43</v>
      </c>
      <c r="BA14" s="15">
        <v>44.29</v>
      </c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>
        <f t="shared" si="14"/>
        <v>44.29</v>
      </c>
      <c r="BQ14" s="86">
        <f t="shared" si="15"/>
        <v>130.29</v>
      </c>
    </row>
    <row r="15" spans="1:131" ht="21" customHeight="1">
      <c r="B15" s="7" t="s">
        <v>53</v>
      </c>
      <c r="C15" s="7">
        <v>1706</v>
      </c>
      <c r="D15" s="85" t="s">
        <v>11</v>
      </c>
      <c r="E15" s="15">
        <v>110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>
        <f t="shared" si="11"/>
        <v>110</v>
      </c>
      <c r="U15" s="15">
        <v>112.2</v>
      </c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>
        <f t="shared" si="12"/>
        <v>112.2</v>
      </c>
      <c r="AK15" s="15">
        <v>112.2</v>
      </c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>
        <f t="shared" si="13"/>
        <v>112.2</v>
      </c>
      <c r="BA15" s="15">
        <v>115.566</v>
      </c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>
        <f t="shared" si="14"/>
        <v>115.566</v>
      </c>
      <c r="BQ15" s="86">
        <f t="shared" si="15"/>
        <v>449.96600000000001</v>
      </c>
    </row>
    <row r="16" spans="1:131" ht="36" customHeight="1">
      <c r="B16" s="7" t="s">
        <v>53</v>
      </c>
      <c r="C16" s="7">
        <v>1707</v>
      </c>
      <c r="D16" s="85" t="s">
        <v>12</v>
      </c>
      <c r="E16" s="15">
        <v>143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>
        <f t="shared" si="11"/>
        <v>143</v>
      </c>
      <c r="U16" s="15">
        <v>145.86000000000001</v>
      </c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>
        <f t="shared" si="12"/>
        <v>145.86000000000001</v>
      </c>
      <c r="AK16" s="15">
        <v>145.86000000000001</v>
      </c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>
        <f t="shared" si="13"/>
        <v>145.86000000000001</v>
      </c>
      <c r="BA16" s="15">
        <v>150.23599999999999</v>
      </c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>
        <f t="shared" si="14"/>
        <v>150.23599999999999</v>
      </c>
      <c r="BQ16" s="86">
        <f t="shared" si="15"/>
        <v>584.95600000000002</v>
      </c>
    </row>
    <row r="17" spans="1:131" ht="21" customHeight="1">
      <c r="B17" s="7" t="s">
        <v>53</v>
      </c>
      <c r="C17" s="7">
        <v>1708</v>
      </c>
      <c r="D17" s="85" t="s">
        <v>13</v>
      </c>
      <c r="E17" s="15">
        <v>666.5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>
        <f t="shared" si="11"/>
        <v>666.5</v>
      </c>
      <c r="U17" s="15">
        <v>679.83</v>
      </c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>
        <f t="shared" si="12"/>
        <v>679.83</v>
      </c>
      <c r="AK17" s="15">
        <v>679.83</v>
      </c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>
        <f t="shared" si="13"/>
        <v>679.83</v>
      </c>
      <c r="BA17" s="15">
        <v>700.22500000000002</v>
      </c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>
        <f t="shared" si="14"/>
        <v>700.22500000000002</v>
      </c>
      <c r="BQ17" s="86">
        <f t="shared" si="15"/>
        <v>2726.3849999999998</v>
      </c>
    </row>
    <row r="18" spans="1:131" ht="24.75" customHeight="1">
      <c r="B18" s="7" t="s">
        <v>53</v>
      </c>
      <c r="C18" s="7">
        <v>1709</v>
      </c>
      <c r="D18" s="85" t="s">
        <v>14</v>
      </c>
      <c r="E18" s="15">
        <v>250.2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>
        <f t="shared" si="11"/>
        <v>250.2</v>
      </c>
      <c r="U18" s="15">
        <v>195.84</v>
      </c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>
        <f t="shared" si="12"/>
        <v>195.84</v>
      </c>
      <c r="AK18" s="15">
        <v>195.84</v>
      </c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>
        <f t="shared" si="13"/>
        <v>195.84</v>
      </c>
      <c r="BA18" s="15">
        <v>201.715</v>
      </c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>
        <f t="shared" si="14"/>
        <v>201.715</v>
      </c>
      <c r="BQ18" s="86">
        <f t="shared" si="15"/>
        <v>843.59500000000003</v>
      </c>
    </row>
    <row r="19" spans="1:131" s="62" customFormat="1" ht="21" customHeight="1">
      <c r="A19" s="45"/>
      <c r="B19" s="58"/>
      <c r="C19" s="58">
        <v>19</v>
      </c>
      <c r="D19" s="88" t="s">
        <v>126</v>
      </c>
      <c r="E19" s="61">
        <f t="shared" ref="E19:BP19" si="16">SUM(E20:E22)</f>
        <v>47103.587508429991</v>
      </c>
      <c r="F19" s="61">
        <f t="shared" si="16"/>
        <v>0</v>
      </c>
      <c r="G19" s="61">
        <f t="shared" si="16"/>
        <v>7595.2188348399995</v>
      </c>
      <c r="H19" s="61">
        <f t="shared" si="16"/>
        <v>0</v>
      </c>
      <c r="I19" s="61">
        <f t="shared" si="16"/>
        <v>0</v>
      </c>
      <c r="J19" s="61">
        <f t="shared" si="16"/>
        <v>0</v>
      </c>
      <c r="K19" s="61">
        <f t="shared" si="16"/>
        <v>0</v>
      </c>
      <c r="L19" s="61">
        <f t="shared" si="16"/>
        <v>0</v>
      </c>
      <c r="M19" s="61">
        <f t="shared" si="16"/>
        <v>0</v>
      </c>
      <c r="N19" s="61">
        <f t="shared" si="16"/>
        <v>0</v>
      </c>
      <c r="O19" s="61">
        <f t="shared" si="16"/>
        <v>0</v>
      </c>
      <c r="P19" s="61">
        <f t="shared" si="16"/>
        <v>0</v>
      </c>
      <c r="Q19" s="61">
        <f t="shared" si="16"/>
        <v>13889.461120010001</v>
      </c>
      <c r="R19" s="61">
        <f t="shared" si="16"/>
        <v>39863.995314549997</v>
      </c>
      <c r="S19" s="61">
        <f t="shared" si="16"/>
        <v>1048.8995082000001</v>
      </c>
      <c r="T19" s="61">
        <f t="shared" si="16"/>
        <v>109501.16228602998</v>
      </c>
      <c r="U19" s="61">
        <f t="shared" si="16"/>
        <v>43399.123580521002</v>
      </c>
      <c r="V19" s="61">
        <f t="shared" si="16"/>
        <v>0</v>
      </c>
      <c r="W19" s="61">
        <f t="shared" si="16"/>
        <v>7939.8343499999992</v>
      </c>
      <c r="X19" s="61">
        <f t="shared" si="16"/>
        <v>0</v>
      </c>
      <c r="Y19" s="61">
        <f t="shared" si="16"/>
        <v>0</v>
      </c>
      <c r="Z19" s="61">
        <f t="shared" si="16"/>
        <v>0</v>
      </c>
      <c r="AA19" s="61">
        <f t="shared" si="16"/>
        <v>0</v>
      </c>
      <c r="AB19" s="61">
        <f t="shared" si="16"/>
        <v>0</v>
      </c>
      <c r="AC19" s="61">
        <f t="shared" si="16"/>
        <v>0</v>
      </c>
      <c r="AD19" s="61">
        <f t="shared" si="16"/>
        <v>0</v>
      </c>
      <c r="AE19" s="61">
        <f t="shared" si="16"/>
        <v>0</v>
      </c>
      <c r="AF19" s="61">
        <f t="shared" si="16"/>
        <v>0</v>
      </c>
      <c r="AG19" s="61">
        <f t="shared" si="16"/>
        <v>14583.933651000298</v>
      </c>
      <c r="AH19" s="61">
        <f t="shared" si="16"/>
        <v>0</v>
      </c>
      <c r="AI19" s="61">
        <f t="shared" si="16"/>
        <v>316.05</v>
      </c>
      <c r="AJ19" s="61">
        <f t="shared" si="16"/>
        <v>66238.9415815213</v>
      </c>
      <c r="AK19" s="61">
        <f t="shared" si="16"/>
        <v>46311.48475734704</v>
      </c>
      <c r="AL19" s="61">
        <f t="shared" si="16"/>
        <v>0</v>
      </c>
      <c r="AM19" s="61">
        <f t="shared" si="16"/>
        <v>8336.8260675000001</v>
      </c>
      <c r="AN19" s="61">
        <f t="shared" si="16"/>
        <v>0</v>
      </c>
      <c r="AO19" s="61">
        <f t="shared" si="16"/>
        <v>0</v>
      </c>
      <c r="AP19" s="61">
        <f t="shared" si="16"/>
        <v>0</v>
      </c>
      <c r="AQ19" s="61">
        <f t="shared" si="16"/>
        <v>0</v>
      </c>
      <c r="AR19" s="61">
        <f t="shared" si="16"/>
        <v>0</v>
      </c>
      <c r="AS19" s="61">
        <f t="shared" si="16"/>
        <v>0</v>
      </c>
      <c r="AT19" s="61">
        <f t="shared" si="16"/>
        <v>0</v>
      </c>
      <c r="AU19" s="61">
        <f t="shared" si="16"/>
        <v>18500</v>
      </c>
      <c r="AV19" s="61">
        <f t="shared" si="16"/>
        <v>0</v>
      </c>
      <c r="AW19" s="61">
        <f t="shared" si="16"/>
        <v>15313.130334050302</v>
      </c>
      <c r="AX19" s="61">
        <f t="shared" si="16"/>
        <v>0</v>
      </c>
      <c r="AY19" s="61">
        <f t="shared" si="16"/>
        <v>331.85250000000002</v>
      </c>
      <c r="AZ19" s="61">
        <f t="shared" si="16"/>
        <v>88793.293658897339</v>
      </c>
      <c r="BA19" s="61">
        <f t="shared" si="16"/>
        <v>47503.248997214403</v>
      </c>
      <c r="BB19" s="61">
        <f t="shared" si="16"/>
        <v>0</v>
      </c>
      <c r="BC19" s="61">
        <f t="shared" si="16"/>
        <v>8753.6673708724993</v>
      </c>
      <c r="BD19" s="61">
        <f t="shared" si="16"/>
        <v>0</v>
      </c>
      <c r="BE19" s="61">
        <f t="shared" si="16"/>
        <v>0</v>
      </c>
      <c r="BF19" s="61">
        <f t="shared" si="16"/>
        <v>0</v>
      </c>
      <c r="BG19" s="61">
        <f t="shared" si="16"/>
        <v>0</v>
      </c>
      <c r="BH19" s="61">
        <f t="shared" si="16"/>
        <v>0</v>
      </c>
      <c r="BI19" s="61">
        <f t="shared" si="16"/>
        <v>0</v>
      </c>
      <c r="BJ19" s="61">
        <f t="shared" si="16"/>
        <v>0</v>
      </c>
      <c r="BK19" s="61">
        <f t="shared" si="16"/>
        <v>3000</v>
      </c>
      <c r="BL19" s="61">
        <f t="shared" si="16"/>
        <v>0</v>
      </c>
      <c r="BM19" s="61">
        <f t="shared" si="16"/>
        <v>16078.786850602901</v>
      </c>
      <c r="BN19" s="61">
        <f t="shared" si="16"/>
        <v>4000</v>
      </c>
      <c r="BO19" s="61">
        <f t="shared" si="16"/>
        <v>348.44512500000002</v>
      </c>
      <c r="BP19" s="61">
        <f t="shared" si="16"/>
        <v>79684.148343689798</v>
      </c>
      <c r="BQ19" s="61">
        <f t="shared" ref="BQ19" si="17">SUM(BQ20:BQ22)</f>
        <v>344217.54587013845</v>
      </c>
      <c r="BR19" s="98"/>
      <c r="BS19" s="98"/>
      <c r="BT19" s="98"/>
      <c r="BU19" s="98"/>
      <c r="BV19" s="98"/>
      <c r="BW19" s="98"/>
      <c r="BX19" s="98"/>
      <c r="BY19" s="98"/>
      <c r="BZ19" s="98"/>
      <c r="CA19" s="98"/>
      <c r="CB19" s="98"/>
      <c r="CC19" s="98"/>
      <c r="CD19" s="98"/>
      <c r="CE19" s="98"/>
      <c r="CF19" s="98"/>
      <c r="CG19" s="98"/>
      <c r="CH19" s="98"/>
      <c r="CI19" s="98"/>
      <c r="CJ19" s="98"/>
      <c r="CK19" s="98"/>
      <c r="CL19" s="98"/>
      <c r="CM19" s="98"/>
      <c r="CN19" s="98"/>
      <c r="CO19" s="98"/>
      <c r="CP19" s="98"/>
      <c r="CQ19" s="98"/>
      <c r="CR19" s="98"/>
      <c r="CS19" s="98"/>
      <c r="CT19" s="98"/>
      <c r="CU19" s="98"/>
      <c r="CV19" s="98"/>
      <c r="CW19" s="98"/>
      <c r="CX19" s="98"/>
      <c r="CY19" s="98"/>
      <c r="CZ19" s="98"/>
      <c r="DA19" s="98"/>
      <c r="DB19" s="98"/>
      <c r="DC19" s="98"/>
      <c r="DD19" s="98"/>
      <c r="DE19" s="98"/>
      <c r="DF19" s="98"/>
      <c r="DG19" s="98"/>
      <c r="DH19" s="98"/>
      <c r="DI19" s="98"/>
      <c r="DJ19" s="98"/>
      <c r="DK19" s="98"/>
      <c r="DL19" s="98"/>
      <c r="DM19" s="98"/>
      <c r="DN19" s="98"/>
      <c r="DO19" s="98"/>
      <c r="DP19" s="98"/>
      <c r="DQ19" s="98"/>
      <c r="DR19" s="98"/>
      <c r="DS19" s="98"/>
      <c r="DT19" s="98"/>
      <c r="DU19" s="98"/>
      <c r="DV19" s="98"/>
      <c r="DW19" s="98"/>
      <c r="DX19" s="98"/>
      <c r="DY19" s="98"/>
      <c r="DZ19" s="98"/>
      <c r="EA19" s="98"/>
    </row>
    <row r="20" spans="1:131" s="16" customFormat="1" ht="21" customHeight="1">
      <c r="A20" s="2"/>
      <c r="B20" s="7" t="s">
        <v>54</v>
      </c>
      <c r="C20" s="7">
        <v>1903</v>
      </c>
      <c r="D20" s="85" t="s">
        <v>15</v>
      </c>
      <c r="E20" s="15">
        <v>812.41471705999993</v>
      </c>
      <c r="F20" s="15"/>
      <c r="G20" s="15">
        <v>1667.4733180000001</v>
      </c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>
        <v>15154.483783</v>
      </c>
      <c r="S20" s="15">
        <v>1048.8995082000001</v>
      </c>
      <c r="T20" s="15">
        <f t="shared" ref="T20:T22" si="18">SUM(E20:S20)</f>
        <v>18683.271326260001</v>
      </c>
      <c r="U20" s="15">
        <v>856.55</v>
      </c>
      <c r="V20" s="15"/>
      <c r="W20" s="15">
        <v>1536.2</v>
      </c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>
        <v>316.05</v>
      </c>
      <c r="AJ20" s="15">
        <f t="shared" ref="AJ20:AJ22" si="19">SUBTOTAL(9,U20:AI20)</f>
        <v>2708.8</v>
      </c>
      <c r="AK20" s="15">
        <v>784.08</v>
      </c>
      <c r="AL20" s="15"/>
      <c r="AM20" s="15">
        <v>1540.2</v>
      </c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>
        <v>331.85250000000002</v>
      </c>
      <c r="AZ20" s="15">
        <f t="shared" ref="AZ20:AZ22" si="20">SUBTOTAL(9,AK20:AY20)</f>
        <v>2656.1325000000002</v>
      </c>
      <c r="BA20" s="15">
        <v>813.38</v>
      </c>
      <c r="BB20" s="15"/>
      <c r="BC20" s="15">
        <v>1743.2</v>
      </c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>
        <v>348.44512500000002</v>
      </c>
      <c r="BP20" s="15">
        <f t="shared" ref="BP20:BP22" si="21">SUM(BA20:BO20)</f>
        <v>2905.0251250000001</v>
      </c>
      <c r="BQ20" s="86">
        <f t="shared" ref="BQ20:BQ22" si="22">T20+AJ20+AZ20+BP20</f>
        <v>26953.22895126</v>
      </c>
      <c r="BR20" s="99"/>
      <c r="BS20" s="99"/>
      <c r="BT20" s="99"/>
      <c r="BU20" s="99"/>
      <c r="BV20" s="99"/>
      <c r="BW20" s="99"/>
      <c r="BX20" s="99"/>
      <c r="BY20" s="99"/>
      <c r="BZ20" s="99"/>
      <c r="CA20" s="99"/>
      <c r="CB20" s="99"/>
      <c r="CC20" s="99"/>
      <c r="CD20" s="99"/>
      <c r="CE20" s="99"/>
      <c r="CF20" s="99"/>
      <c r="CG20" s="99"/>
      <c r="CH20" s="99"/>
      <c r="CI20" s="99"/>
      <c r="CJ20" s="99"/>
      <c r="CK20" s="99"/>
      <c r="CL20" s="99"/>
      <c r="CM20" s="99"/>
      <c r="CN20" s="99"/>
      <c r="CO20" s="99"/>
      <c r="CP20" s="99"/>
      <c r="CQ20" s="99"/>
      <c r="CR20" s="99"/>
      <c r="CS20" s="99"/>
      <c r="CT20" s="99"/>
      <c r="CU20" s="99"/>
      <c r="CV20" s="99"/>
      <c r="CW20" s="99"/>
      <c r="CX20" s="99"/>
      <c r="CY20" s="99"/>
      <c r="CZ20" s="99"/>
      <c r="DA20" s="99"/>
      <c r="DB20" s="99"/>
      <c r="DC20" s="99"/>
      <c r="DD20" s="99"/>
      <c r="DE20" s="99"/>
      <c r="DF20" s="99"/>
      <c r="DG20" s="99"/>
      <c r="DH20" s="99"/>
      <c r="DI20" s="99"/>
      <c r="DJ20" s="99"/>
      <c r="DK20" s="99"/>
      <c r="DL20" s="99"/>
      <c r="DM20" s="99"/>
      <c r="DN20" s="99"/>
      <c r="DO20" s="99"/>
      <c r="DP20" s="99"/>
      <c r="DQ20" s="99"/>
      <c r="DR20" s="99"/>
      <c r="DS20" s="99"/>
      <c r="DT20" s="99"/>
      <c r="DU20" s="99"/>
      <c r="DV20" s="99"/>
      <c r="DW20" s="99"/>
      <c r="DX20" s="99"/>
      <c r="DY20" s="99"/>
      <c r="DZ20" s="99"/>
      <c r="EA20" s="99"/>
    </row>
    <row r="21" spans="1:131" ht="21" customHeight="1">
      <c r="B21" s="7" t="s">
        <v>54</v>
      </c>
      <c r="C21" s="7">
        <v>1905</v>
      </c>
      <c r="D21" s="89" t="s">
        <v>16</v>
      </c>
      <c r="E21" s="15">
        <v>1058.8335</v>
      </c>
      <c r="F21" s="15"/>
      <c r="G21" s="15">
        <v>3745.1816819999999</v>
      </c>
      <c r="H21" s="15"/>
      <c r="I21" s="15"/>
      <c r="J21" s="15"/>
      <c r="K21" s="15"/>
      <c r="L21" s="15"/>
      <c r="M21" s="15"/>
      <c r="N21" s="15"/>
      <c r="O21" s="15"/>
      <c r="P21" s="15"/>
      <c r="Q21" s="15">
        <v>590.5</v>
      </c>
      <c r="R21" s="15">
        <v>94.813856250000001</v>
      </c>
      <c r="S21" s="15"/>
      <c r="T21" s="15">
        <f t="shared" si="18"/>
        <v>5489.3290382499999</v>
      </c>
      <c r="U21" s="15">
        <v>972.95</v>
      </c>
      <c r="V21" s="15"/>
      <c r="W21" s="15">
        <v>4147.0877499999997</v>
      </c>
      <c r="X21" s="15"/>
      <c r="Y21" s="15"/>
      <c r="Z21" s="15"/>
      <c r="AA21" s="15"/>
      <c r="AB21" s="15"/>
      <c r="AC21" s="15"/>
      <c r="AD21" s="15"/>
      <c r="AE21" s="15"/>
      <c r="AF21" s="15"/>
      <c r="AG21" s="15">
        <v>1268.70345</v>
      </c>
      <c r="AH21" s="15"/>
      <c r="AI21" s="15"/>
      <c r="AJ21" s="15">
        <f t="shared" si="19"/>
        <v>6388.7411999999995</v>
      </c>
      <c r="AK21" s="15">
        <v>1989.8</v>
      </c>
      <c r="AL21" s="15"/>
      <c r="AM21" s="15">
        <v>4427.2521374999997</v>
      </c>
      <c r="AN21" s="15"/>
      <c r="AO21" s="15"/>
      <c r="AP21" s="15"/>
      <c r="AQ21" s="15"/>
      <c r="AR21" s="15"/>
      <c r="AS21" s="15"/>
      <c r="AT21" s="15"/>
      <c r="AU21" s="15">
        <v>3000</v>
      </c>
      <c r="AV21" s="15"/>
      <c r="AW21" s="15">
        <v>1332.1386230000001</v>
      </c>
      <c r="AX21" s="15"/>
      <c r="AY21" s="15"/>
      <c r="AZ21" s="15">
        <f t="shared" si="20"/>
        <v>10749.1907605</v>
      </c>
      <c r="BA21" s="15">
        <v>1011.384</v>
      </c>
      <c r="BB21" s="15"/>
      <c r="BC21" s="15">
        <v>4522.6247443724997</v>
      </c>
      <c r="BD21" s="15"/>
      <c r="BE21" s="15"/>
      <c r="BF21" s="15"/>
      <c r="BG21" s="15"/>
      <c r="BH21" s="15"/>
      <c r="BI21" s="15"/>
      <c r="BJ21" s="15"/>
      <c r="BK21" s="15"/>
      <c r="BL21" s="15"/>
      <c r="BM21" s="15">
        <v>1398.7455540000001</v>
      </c>
      <c r="BN21" s="15"/>
      <c r="BO21" s="15"/>
      <c r="BP21" s="15">
        <f t="shared" si="21"/>
        <v>6932.7542983724998</v>
      </c>
      <c r="BQ21" s="86">
        <f t="shared" si="22"/>
        <v>29560.015297122496</v>
      </c>
    </row>
    <row r="22" spans="1:131" ht="31.5" customHeight="1">
      <c r="B22" s="7" t="s">
        <v>54</v>
      </c>
      <c r="C22" s="7">
        <v>1906</v>
      </c>
      <c r="D22" s="85" t="s">
        <v>17</v>
      </c>
      <c r="E22" s="15">
        <v>45232.339291369994</v>
      </c>
      <c r="F22" s="15"/>
      <c r="G22" s="15">
        <v>2182.5638348400003</v>
      </c>
      <c r="H22" s="15"/>
      <c r="I22" s="15"/>
      <c r="J22" s="15"/>
      <c r="K22" s="15"/>
      <c r="L22" s="15"/>
      <c r="M22" s="15"/>
      <c r="N22" s="15"/>
      <c r="O22" s="15"/>
      <c r="P22" s="15"/>
      <c r="Q22" s="15">
        <v>13298.961120010001</v>
      </c>
      <c r="R22" s="15">
        <v>24614.697675299998</v>
      </c>
      <c r="S22" s="15"/>
      <c r="T22" s="15">
        <f t="shared" si="18"/>
        <v>85328.561921519984</v>
      </c>
      <c r="U22" s="15">
        <v>41569.623580521002</v>
      </c>
      <c r="V22" s="15"/>
      <c r="W22" s="15">
        <v>2256.5466000000001</v>
      </c>
      <c r="X22" s="15"/>
      <c r="Y22" s="15"/>
      <c r="Z22" s="15"/>
      <c r="AA22" s="15"/>
      <c r="AB22" s="15"/>
      <c r="AC22" s="15"/>
      <c r="AD22" s="15"/>
      <c r="AE22" s="15"/>
      <c r="AF22" s="15"/>
      <c r="AG22" s="15">
        <v>13315.230201000299</v>
      </c>
      <c r="AH22" s="15"/>
      <c r="AI22" s="15"/>
      <c r="AJ22" s="15">
        <f t="shared" si="19"/>
        <v>57141.4003815213</v>
      </c>
      <c r="AK22" s="15">
        <v>43537.604757347042</v>
      </c>
      <c r="AL22" s="15"/>
      <c r="AM22" s="15">
        <v>2369.3739300000002</v>
      </c>
      <c r="AN22" s="15"/>
      <c r="AO22" s="15"/>
      <c r="AP22" s="15"/>
      <c r="AQ22" s="15"/>
      <c r="AR22" s="15"/>
      <c r="AS22" s="15"/>
      <c r="AT22" s="15"/>
      <c r="AU22" s="15">
        <v>15500</v>
      </c>
      <c r="AV22" s="15"/>
      <c r="AW22" s="15">
        <v>13980.991711050301</v>
      </c>
      <c r="AX22" s="15"/>
      <c r="AY22" s="15"/>
      <c r="AZ22" s="15">
        <f t="shared" si="20"/>
        <v>75387.970398397345</v>
      </c>
      <c r="BA22" s="15">
        <v>45678.4849972144</v>
      </c>
      <c r="BB22" s="15"/>
      <c r="BC22" s="15">
        <v>2487.8426264999998</v>
      </c>
      <c r="BD22" s="15"/>
      <c r="BE22" s="15"/>
      <c r="BF22" s="15"/>
      <c r="BG22" s="15"/>
      <c r="BH22" s="15"/>
      <c r="BI22" s="15"/>
      <c r="BJ22" s="15"/>
      <c r="BK22" s="15">
        <v>3000</v>
      </c>
      <c r="BL22" s="15"/>
      <c r="BM22" s="15">
        <v>14680.0412966029</v>
      </c>
      <c r="BN22" s="15">
        <v>4000</v>
      </c>
      <c r="BO22" s="15"/>
      <c r="BP22" s="15">
        <f t="shared" si="21"/>
        <v>69846.368920317298</v>
      </c>
      <c r="BQ22" s="86">
        <f t="shared" si="22"/>
        <v>287704.30162175593</v>
      </c>
    </row>
    <row r="23" spans="1:131" s="55" customFormat="1" ht="21" customHeight="1">
      <c r="A23" s="51"/>
      <c r="B23" s="52"/>
      <c r="C23" s="52">
        <v>21</v>
      </c>
      <c r="D23" s="90" t="s">
        <v>127</v>
      </c>
      <c r="E23" s="57">
        <f t="shared" ref="E23:BP23" si="23">E24</f>
        <v>0</v>
      </c>
      <c r="F23" s="57">
        <f t="shared" si="23"/>
        <v>0</v>
      </c>
      <c r="G23" s="57">
        <f t="shared" si="23"/>
        <v>0</v>
      </c>
      <c r="H23" s="57">
        <f t="shared" si="23"/>
        <v>0</v>
      </c>
      <c r="I23" s="57">
        <f t="shared" si="23"/>
        <v>0</v>
      </c>
      <c r="J23" s="57">
        <f t="shared" si="23"/>
        <v>0</v>
      </c>
      <c r="K23" s="57">
        <f t="shared" si="23"/>
        <v>0</v>
      </c>
      <c r="L23" s="57">
        <f t="shared" si="23"/>
        <v>0</v>
      </c>
      <c r="M23" s="57">
        <f t="shared" si="23"/>
        <v>0</v>
      </c>
      <c r="N23" s="57">
        <f t="shared" si="23"/>
        <v>0</v>
      </c>
      <c r="O23" s="57">
        <f t="shared" si="23"/>
        <v>0</v>
      </c>
      <c r="P23" s="57">
        <f t="shared" si="23"/>
        <v>0</v>
      </c>
      <c r="Q23" s="57">
        <f t="shared" si="23"/>
        <v>0</v>
      </c>
      <c r="R23" s="57">
        <f t="shared" si="23"/>
        <v>0</v>
      </c>
      <c r="S23" s="57">
        <f t="shared" si="23"/>
        <v>0</v>
      </c>
      <c r="T23" s="57">
        <f t="shared" si="23"/>
        <v>0</v>
      </c>
      <c r="U23" s="57">
        <f t="shared" si="23"/>
        <v>0</v>
      </c>
      <c r="V23" s="57">
        <f t="shared" si="23"/>
        <v>0</v>
      </c>
      <c r="W23" s="57">
        <f t="shared" si="23"/>
        <v>0</v>
      </c>
      <c r="X23" s="57">
        <f t="shared" si="23"/>
        <v>0</v>
      </c>
      <c r="Y23" s="57">
        <f t="shared" si="23"/>
        <v>0</v>
      </c>
      <c r="Z23" s="57">
        <f t="shared" si="23"/>
        <v>0</v>
      </c>
      <c r="AA23" s="57">
        <f t="shared" si="23"/>
        <v>0</v>
      </c>
      <c r="AB23" s="57">
        <f t="shared" si="23"/>
        <v>0</v>
      </c>
      <c r="AC23" s="57">
        <f t="shared" si="23"/>
        <v>0</v>
      </c>
      <c r="AD23" s="57">
        <f t="shared" si="23"/>
        <v>0</v>
      </c>
      <c r="AE23" s="57">
        <f t="shared" si="23"/>
        <v>0</v>
      </c>
      <c r="AF23" s="57">
        <f t="shared" si="23"/>
        <v>0</v>
      </c>
      <c r="AG23" s="57">
        <f t="shared" si="23"/>
        <v>0</v>
      </c>
      <c r="AH23" s="57">
        <f t="shared" si="23"/>
        <v>0</v>
      </c>
      <c r="AI23" s="57">
        <f t="shared" si="23"/>
        <v>0</v>
      </c>
      <c r="AJ23" s="57">
        <f t="shared" si="23"/>
        <v>0</v>
      </c>
      <c r="AK23" s="57">
        <f t="shared" si="23"/>
        <v>0</v>
      </c>
      <c r="AL23" s="57">
        <f t="shared" si="23"/>
        <v>0</v>
      </c>
      <c r="AM23" s="57">
        <f t="shared" si="23"/>
        <v>0</v>
      </c>
      <c r="AN23" s="57">
        <f t="shared" si="23"/>
        <v>0</v>
      </c>
      <c r="AO23" s="57">
        <f t="shared" si="23"/>
        <v>0</v>
      </c>
      <c r="AP23" s="57">
        <f t="shared" si="23"/>
        <v>0</v>
      </c>
      <c r="AQ23" s="57">
        <f t="shared" si="23"/>
        <v>0</v>
      </c>
      <c r="AR23" s="57">
        <f t="shared" si="23"/>
        <v>0</v>
      </c>
      <c r="AS23" s="57">
        <f t="shared" si="23"/>
        <v>0</v>
      </c>
      <c r="AT23" s="57">
        <f t="shared" si="23"/>
        <v>0</v>
      </c>
      <c r="AU23" s="57">
        <f t="shared" si="23"/>
        <v>0</v>
      </c>
      <c r="AV23" s="57">
        <f t="shared" si="23"/>
        <v>0</v>
      </c>
      <c r="AW23" s="57">
        <f t="shared" si="23"/>
        <v>0</v>
      </c>
      <c r="AX23" s="57">
        <f t="shared" si="23"/>
        <v>0</v>
      </c>
      <c r="AY23" s="57">
        <f t="shared" si="23"/>
        <v>0</v>
      </c>
      <c r="AZ23" s="57">
        <f t="shared" si="23"/>
        <v>0</v>
      </c>
      <c r="BA23" s="57">
        <f t="shared" si="23"/>
        <v>0</v>
      </c>
      <c r="BB23" s="57">
        <f t="shared" si="23"/>
        <v>0</v>
      </c>
      <c r="BC23" s="57">
        <f t="shared" si="23"/>
        <v>0</v>
      </c>
      <c r="BD23" s="57">
        <f t="shared" si="23"/>
        <v>0</v>
      </c>
      <c r="BE23" s="57">
        <f t="shared" si="23"/>
        <v>0</v>
      </c>
      <c r="BF23" s="57">
        <f t="shared" si="23"/>
        <v>0</v>
      </c>
      <c r="BG23" s="57">
        <f t="shared" si="23"/>
        <v>0</v>
      </c>
      <c r="BH23" s="57">
        <f t="shared" si="23"/>
        <v>0</v>
      </c>
      <c r="BI23" s="57">
        <f t="shared" si="23"/>
        <v>0</v>
      </c>
      <c r="BJ23" s="57">
        <f t="shared" si="23"/>
        <v>0</v>
      </c>
      <c r="BK23" s="57">
        <f t="shared" si="23"/>
        <v>0</v>
      </c>
      <c r="BL23" s="57">
        <f t="shared" si="23"/>
        <v>0</v>
      </c>
      <c r="BM23" s="57">
        <f t="shared" si="23"/>
        <v>0</v>
      </c>
      <c r="BN23" s="57">
        <f t="shared" si="23"/>
        <v>3000</v>
      </c>
      <c r="BO23" s="57">
        <f t="shared" si="23"/>
        <v>0</v>
      </c>
      <c r="BP23" s="57">
        <f t="shared" si="23"/>
        <v>3000</v>
      </c>
      <c r="BQ23" s="57">
        <f t="shared" ref="BQ23" si="24">BQ24</f>
        <v>3000</v>
      </c>
      <c r="BR23" s="95"/>
      <c r="BS23" s="95"/>
      <c r="BT23" s="95"/>
      <c r="BU23" s="95"/>
      <c r="BV23" s="95"/>
      <c r="BW23" s="95"/>
      <c r="BX23" s="95"/>
      <c r="BY23" s="95"/>
      <c r="BZ23" s="95"/>
      <c r="CA23" s="95"/>
      <c r="CB23" s="95"/>
      <c r="CC23" s="95"/>
      <c r="CD23" s="95"/>
      <c r="CE23" s="95"/>
      <c r="CF23" s="95"/>
      <c r="CG23" s="95"/>
      <c r="CH23" s="95"/>
      <c r="CI23" s="95"/>
      <c r="CJ23" s="95"/>
      <c r="CK23" s="95"/>
      <c r="CL23" s="95"/>
      <c r="CM23" s="95"/>
      <c r="CN23" s="95"/>
      <c r="CO23" s="95"/>
      <c r="CP23" s="95"/>
      <c r="CQ23" s="95"/>
      <c r="CR23" s="95"/>
      <c r="CS23" s="95"/>
      <c r="CT23" s="95"/>
      <c r="CU23" s="95"/>
      <c r="CV23" s="95"/>
      <c r="CW23" s="95"/>
      <c r="CX23" s="95"/>
      <c r="CY23" s="95"/>
      <c r="CZ23" s="95"/>
      <c r="DA23" s="95"/>
      <c r="DB23" s="95"/>
      <c r="DC23" s="95"/>
      <c r="DD23" s="95"/>
      <c r="DE23" s="95"/>
      <c r="DF23" s="95"/>
      <c r="DG23" s="95"/>
      <c r="DH23" s="95"/>
      <c r="DI23" s="95"/>
      <c r="DJ23" s="95"/>
      <c r="DK23" s="95"/>
      <c r="DL23" s="95"/>
      <c r="DM23" s="95"/>
      <c r="DN23" s="95"/>
      <c r="DO23" s="95"/>
      <c r="DP23" s="95"/>
      <c r="DQ23" s="95"/>
      <c r="DR23" s="95"/>
      <c r="DS23" s="95"/>
      <c r="DT23" s="95"/>
      <c r="DU23" s="95"/>
      <c r="DV23" s="95"/>
      <c r="DW23" s="95"/>
      <c r="DX23" s="95"/>
      <c r="DY23" s="95"/>
      <c r="DZ23" s="95"/>
      <c r="EA23" s="95"/>
    </row>
    <row r="24" spans="1:131" ht="32.25" customHeight="1">
      <c r="B24" s="7" t="s">
        <v>55</v>
      </c>
      <c r="C24" s="7" t="s">
        <v>3</v>
      </c>
      <c r="D24" s="85" t="s">
        <v>18</v>
      </c>
      <c r="E24" s="15">
        <v>0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>
        <v>0</v>
      </c>
      <c r="R24" s="15"/>
      <c r="S24" s="15"/>
      <c r="T24" s="15">
        <f>SUM(E24:S24)</f>
        <v>0</v>
      </c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>
        <f>SUBTOTAL(9,U24:AI24)</f>
        <v>0</v>
      </c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>
        <f>SUBTOTAL(9,AK24:AY24)</f>
        <v>0</v>
      </c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>
        <v>3000</v>
      </c>
      <c r="BO24" s="15"/>
      <c r="BP24" s="15">
        <f>SUM(BA24:BO24)</f>
        <v>3000</v>
      </c>
      <c r="BQ24" s="86">
        <f>T24+AJ24+AZ24+BP24</f>
        <v>3000</v>
      </c>
    </row>
    <row r="25" spans="1:131" s="55" customFormat="1" ht="27.75" customHeight="1">
      <c r="A25" s="51"/>
      <c r="B25" s="52"/>
      <c r="C25" s="52">
        <v>22</v>
      </c>
      <c r="D25" s="90" t="s">
        <v>128</v>
      </c>
      <c r="E25" s="57">
        <f t="shared" ref="E25:BP25" si="25">SUM(E26:E27)</f>
        <v>18172.721673840002</v>
      </c>
      <c r="F25" s="57">
        <f t="shared" si="25"/>
        <v>207254.51030585999</v>
      </c>
      <c r="G25" s="57">
        <f t="shared" si="25"/>
        <v>0</v>
      </c>
      <c r="H25" s="57">
        <f t="shared" si="25"/>
        <v>0</v>
      </c>
      <c r="I25" s="57">
        <f t="shared" si="25"/>
        <v>0</v>
      </c>
      <c r="J25" s="57">
        <f t="shared" si="25"/>
        <v>0</v>
      </c>
      <c r="K25" s="57">
        <f t="shared" si="25"/>
        <v>0</v>
      </c>
      <c r="L25" s="57">
        <f t="shared" si="25"/>
        <v>0</v>
      </c>
      <c r="M25" s="57">
        <f t="shared" si="25"/>
        <v>0</v>
      </c>
      <c r="N25" s="57">
        <f t="shared" si="25"/>
        <v>0</v>
      </c>
      <c r="O25" s="57">
        <f t="shared" si="25"/>
        <v>0</v>
      </c>
      <c r="P25" s="57">
        <f t="shared" si="25"/>
        <v>0</v>
      </c>
      <c r="Q25" s="57">
        <f t="shared" si="25"/>
        <v>13285.113039040001</v>
      </c>
      <c r="R25" s="57">
        <f t="shared" si="25"/>
        <v>8312.7715379999991</v>
      </c>
      <c r="S25" s="57">
        <f t="shared" si="25"/>
        <v>2181.8339999999998</v>
      </c>
      <c r="T25" s="57">
        <f t="shared" si="25"/>
        <v>249206.95055673999</v>
      </c>
      <c r="U25" s="57">
        <f t="shared" si="25"/>
        <v>22178.642333790001</v>
      </c>
      <c r="V25" s="57">
        <f t="shared" si="25"/>
        <v>216673.34588692998</v>
      </c>
      <c r="W25" s="57">
        <f t="shared" si="25"/>
        <v>0</v>
      </c>
      <c r="X25" s="57">
        <f t="shared" si="25"/>
        <v>0</v>
      </c>
      <c r="Y25" s="57">
        <f t="shared" si="25"/>
        <v>0</v>
      </c>
      <c r="Z25" s="57">
        <f t="shared" si="25"/>
        <v>0</v>
      </c>
      <c r="AA25" s="57">
        <f t="shared" si="25"/>
        <v>0</v>
      </c>
      <c r="AB25" s="57">
        <f t="shared" si="25"/>
        <v>0</v>
      </c>
      <c r="AC25" s="57">
        <f t="shared" si="25"/>
        <v>0</v>
      </c>
      <c r="AD25" s="57">
        <f t="shared" si="25"/>
        <v>0</v>
      </c>
      <c r="AE25" s="57">
        <f t="shared" si="25"/>
        <v>0</v>
      </c>
      <c r="AF25" s="57">
        <f t="shared" si="25"/>
        <v>0</v>
      </c>
      <c r="AG25" s="57">
        <f t="shared" si="25"/>
        <v>10466.237856</v>
      </c>
      <c r="AH25" s="57">
        <f t="shared" si="25"/>
        <v>1.2553E-2</v>
      </c>
      <c r="AI25" s="57">
        <f t="shared" si="25"/>
        <v>1684</v>
      </c>
      <c r="AJ25" s="57">
        <f t="shared" si="25"/>
        <v>251002.23862971997</v>
      </c>
      <c r="AK25" s="57">
        <f t="shared" si="25"/>
        <v>23372.194962281894</v>
      </c>
      <c r="AL25" s="57">
        <f t="shared" si="25"/>
        <v>227241.77474088999</v>
      </c>
      <c r="AM25" s="57">
        <f t="shared" si="25"/>
        <v>0</v>
      </c>
      <c r="AN25" s="57">
        <f t="shared" si="25"/>
        <v>0</v>
      </c>
      <c r="AO25" s="57">
        <f t="shared" si="25"/>
        <v>0</v>
      </c>
      <c r="AP25" s="57">
        <f t="shared" si="25"/>
        <v>0</v>
      </c>
      <c r="AQ25" s="57">
        <f t="shared" si="25"/>
        <v>0</v>
      </c>
      <c r="AR25" s="57">
        <f t="shared" si="25"/>
        <v>0</v>
      </c>
      <c r="AS25" s="57">
        <f t="shared" si="25"/>
        <v>0</v>
      </c>
      <c r="AT25" s="57">
        <f t="shared" si="25"/>
        <v>0</v>
      </c>
      <c r="AU25" s="57">
        <f t="shared" si="25"/>
        <v>0</v>
      </c>
      <c r="AV25" s="57">
        <f t="shared" si="25"/>
        <v>0</v>
      </c>
      <c r="AW25" s="57">
        <f t="shared" si="25"/>
        <v>10989.5497488</v>
      </c>
      <c r="AX25" s="57">
        <f t="shared" si="25"/>
        <v>1.1821E-2</v>
      </c>
      <c r="AY25" s="57">
        <f t="shared" si="25"/>
        <v>2000</v>
      </c>
      <c r="AZ25" s="57">
        <f t="shared" si="25"/>
        <v>263603.53127297189</v>
      </c>
      <c r="BA25" s="57">
        <f t="shared" si="25"/>
        <v>25489.722091613781</v>
      </c>
      <c r="BB25" s="57">
        <f t="shared" si="25"/>
        <v>238309.44880910998</v>
      </c>
      <c r="BC25" s="57">
        <f t="shared" si="25"/>
        <v>0</v>
      </c>
      <c r="BD25" s="57">
        <f t="shared" si="25"/>
        <v>0</v>
      </c>
      <c r="BE25" s="57">
        <f t="shared" si="25"/>
        <v>0</v>
      </c>
      <c r="BF25" s="57">
        <f t="shared" si="25"/>
        <v>0</v>
      </c>
      <c r="BG25" s="57">
        <f t="shared" si="25"/>
        <v>0</v>
      </c>
      <c r="BH25" s="57">
        <f t="shared" si="25"/>
        <v>0</v>
      </c>
      <c r="BI25" s="57">
        <f t="shared" si="25"/>
        <v>0</v>
      </c>
      <c r="BJ25" s="57">
        <f t="shared" si="25"/>
        <v>0</v>
      </c>
      <c r="BK25" s="57">
        <f t="shared" si="25"/>
        <v>0</v>
      </c>
      <c r="BL25" s="57">
        <f t="shared" si="25"/>
        <v>0</v>
      </c>
      <c r="BM25" s="57">
        <f t="shared" si="25"/>
        <v>11539.027236239999</v>
      </c>
      <c r="BN25" s="57">
        <f t="shared" si="25"/>
        <v>1.1788E-2</v>
      </c>
      <c r="BO25" s="57">
        <f t="shared" si="25"/>
        <v>2380</v>
      </c>
      <c r="BP25" s="57">
        <f t="shared" si="25"/>
        <v>277718.20992496371</v>
      </c>
      <c r="BQ25" s="57">
        <f t="shared" ref="BQ25" si="26">SUM(BQ26:BQ27)</f>
        <v>1041530.9303843956</v>
      </c>
      <c r="BR25" s="95"/>
      <c r="BS25" s="95"/>
      <c r="BT25" s="95"/>
      <c r="BU25" s="95"/>
      <c r="BV25" s="95"/>
      <c r="BW25" s="95"/>
      <c r="BX25" s="95"/>
      <c r="BY25" s="95"/>
      <c r="BZ25" s="95"/>
      <c r="CA25" s="95"/>
      <c r="CB25" s="95"/>
      <c r="CC25" s="95"/>
      <c r="CD25" s="95"/>
      <c r="CE25" s="95"/>
      <c r="CF25" s="95"/>
      <c r="CG25" s="95"/>
      <c r="CH25" s="95"/>
      <c r="CI25" s="95"/>
      <c r="CJ25" s="95"/>
      <c r="CK25" s="95"/>
      <c r="CL25" s="95"/>
      <c r="CM25" s="95"/>
      <c r="CN25" s="95"/>
      <c r="CO25" s="95"/>
      <c r="CP25" s="95"/>
      <c r="CQ25" s="95"/>
      <c r="CR25" s="95"/>
      <c r="CS25" s="95"/>
      <c r="CT25" s="95"/>
      <c r="CU25" s="95"/>
      <c r="CV25" s="95"/>
      <c r="CW25" s="95"/>
      <c r="CX25" s="95"/>
      <c r="CY25" s="95"/>
      <c r="CZ25" s="95"/>
      <c r="DA25" s="95"/>
      <c r="DB25" s="95"/>
      <c r="DC25" s="95"/>
      <c r="DD25" s="95"/>
      <c r="DE25" s="95"/>
      <c r="DF25" s="95"/>
      <c r="DG25" s="95"/>
      <c r="DH25" s="95"/>
      <c r="DI25" s="95"/>
      <c r="DJ25" s="95"/>
      <c r="DK25" s="95"/>
      <c r="DL25" s="95"/>
      <c r="DM25" s="95"/>
      <c r="DN25" s="95"/>
      <c r="DO25" s="95"/>
      <c r="DP25" s="95"/>
      <c r="DQ25" s="95"/>
      <c r="DR25" s="95"/>
      <c r="DS25" s="95"/>
      <c r="DT25" s="95"/>
      <c r="DU25" s="95"/>
      <c r="DV25" s="95"/>
      <c r="DW25" s="95"/>
      <c r="DX25" s="95"/>
      <c r="DY25" s="95"/>
      <c r="DZ25" s="95"/>
      <c r="EA25" s="95"/>
    </row>
    <row r="26" spans="1:131" ht="37.5" customHeight="1">
      <c r="B26" s="7" t="s">
        <v>54</v>
      </c>
      <c r="C26" s="7">
        <v>2201</v>
      </c>
      <c r="D26" s="89" t="s">
        <v>19</v>
      </c>
      <c r="E26" s="15">
        <v>17983.533677840001</v>
      </c>
      <c r="F26" s="15">
        <v>207254.51030585999</v>
      </c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>
        <v>13285.113039040001</v>
      </c>
      <c r="R26" s="15">
        <v>7261.2089539999997</v>
      </c>
      <c r="S26" s="15">
        <v>2181.8339999999998</v>
      </c>
      <c r="T26" s="15">
        <f t="shared" ref="T26:T27" si="27">SUM(E26:S26)</f>
        <v>247966.19997674</v>
      </c>
      <c r="U26" s="15">
        <v>18994.308049790001</v>
      </c>
      <c r="V26" s="15">
        <v>216673.34588692998</v>
      </c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>
        <v>10466.237856</v>
      </c>
      <c r="AH26" s="15"/>
      <c r="AI26" s="15">
        <v>1684</v>
      </c>
      <c r="AJ26" s="15">
        <f t="shared" ref="AJ26:AJ27" si="28">SUBTOTAL(9,U26:AI26)</f>
        <v>247817.89179271998</v>
      </c>
      <c r="AK26" s="15">
        <v>20061.647008281892</v>
      </c>
      <c r="AL26" s="15">
        <v>227241.77474088999</v>
      </c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>
        <v>10989.5497488</v>
      </c>
      <c r="AX26" s="15"/>
      <c r="AY26" s="15">
        <v>2000</v>
      </c>
      <c r="AZ26" s="15">
        <f t="shared" ref="AZ26:AZ27" si="29">SUBTOTAL(9,AK26:AY26)</f>
        <v>260292.97149797188</v>
      </c>
      <c r="BA26" s="15">
        <v>21626.66009161378</v>
      </c>
      <c r="BB26" s="15">
        <v>238309.44880910998</v>
      </c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>
        <v>11539.027236239999</v>
      </c>
      <c r="BN26" s="15"/>
      <c r="BO26" s="15">
        <v>2380</v>
      </c>
      <c r="BP26" s="15">
        <f t="shared" ref="BP26:BP27" si="30">SUM(BA26:BO26)</f>
        <v>273855.13613696373</v>
      </c>
      <c r="BQ26" s="86">
        <f t="shared" ref="BQ26:BQ27" si="31">T26+AJ26+AZ26+BP26</f>
        <v>1029932.1994043957</v>
      </c>
    </row>
    <row r="27" spans="1:131" ht="20.25" customHeight="1">
      <c r="B27" s="7" t="s">
        <v>54</v>
      </c>
      <c r="C27" s="7">
        <v>2202</v>
      </c>
      <c r="D27" s="85" t="s">
        <v>20</v>
      </c>
      <c r="E27" s="15">
        <v>189.187996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>
        <v>1051.562584</v>
      </c>
      <c r="S27" s="15"/>
      <c r="T27" s="15">
        <f t="shared" si="27"/>
        <v>1240.7505799999999</v>
      </c>
      <c r="U27" s="15">
        <v>3184.334284</v>
      </c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>
        <v>1.2553E-2</v>
      </c>
      <c r="AI27" s="15"/>
      <c r="AJ27" s="15">
        <f t="shared" si="28"/>
        <v>3184.3468370000001</v>
      </c>
      <c r="AK27" s="15">
        <v>3310.5479540000001</v>
      </c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>
        <v>1.1821E-2</v>
      </c>
      <c r="AY27" s="15"/>
      <c r="AZ27" s="15">
        <f t="shared" si="29"/>
        <v>3310.5597750000002</v>
      </c>
      <c r="BA27" s="15">
        <v>3863.0619999999999</v>
      </c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>
        <v>1.1788E-2</v>
      </c>
      <c r="BO27" s="15"/>
      <c r="BP27" s="15">
        <f t="shared" si="30"/>
        <v>3863.0737879999997</v>
      </c>
      <c r="BQ27" s="86">
        <f t="shared" si="31"/>
        <v>11598.73098</v>
      </c>
    </row>
    <row r="28" spans="1:131" s="55" customFormat="1" ht="32.25" customHeight="1">
      <c r="A28" s="51"/>
      <c r="B28" s="52"/>
      <c r="C28" s="52">
        <v>23</v>
      </c>
      <c r="D28" s="90" t="s">
        <v>129</v>
      </c>
      <c r="E28" s="57">
        <f t="shared" ref="E28:BP28" si="32">SUM(E29:E30)</f>
        <v>1284.5219947800001</v>
      </c>
      <c r="F28" s="57">
        <f t="shared" si="32"/>
        <v>0</v>
      </c>
      <c r="G28" s="57">
        <f t="shared" si="32"/>
        <v>0</v>
      </c>
      <c r="H28" s="57">
        <f t="shared" si="32"/>
        <v>0</v>
      </c>
      <c r="I28" s="57">
        <f t="shared" si="32"/>
        <v>0</v>
      </c>
      <c r="J28" s="57">
        <f t="shared" si="32"/>
        <v>0</v>
      </c>
      <c r="K28" s="57">
        <f t="shared" si="32"/>
        <v>0</v>
      </c>
      <c r="L28" s="57">
        <f t="shared" si="32"/>
        <v>0</v>
      </c>
      <c r="M28" s="57">
        <f t="shared" si="32"/>
        <v>0</v>
      </c>
      <c r="N28" s="57">
        <f t="shared" si="32"/>
        <v>0</v>
      </c>
      <c r="O28" s="57">
        <f t="shared" si="32"/>
        <v>0</v>
      </c>
      <c r="P28" s="57">
        <f t="shared" si="32"/>
        <v>0</v>
      </c>
      <c r="Q28" s="57">
        <f t="shared" si="32"/>
        <v>0</v>
      </c>
      <c r="R28" s="57">
        <f t="shared" si="32"/>
        <v>0</v>
      </c>
      <c r="S28" s="57">
        <f t="shared" si="32"/>
        <v>0</v>
      </c>
      <c r="T28" s="57">
        <f t="shared" si="32"/>
        <v>1284.5219947800001</v>
      </c>
      <c r="U28" s="57">
        <f t="shared" si="32"/>
        <v>1351.1120000000001</v>
      </c>
      <c r="V28" s="57">
        <f t="shared" si="32"/>
        <v>0</v>
      </c>
      <c r="W28" s="57">
        <f t="shared" si="32"/>
        <v>0</v>
      </c>
      <c r="X28" s="57">
        <f t="shared" si="32"/>
        <v>0</v>
      </c>
      <c r="Y28" s="57">
        <f t="shared" si="32"/>
        <v>0</v>
      </c>
      <c r="Z28" s="57">
        <f t="shared" si="32"/>
        <v>0</v>
      </c>
      <c r="AA28" s="57">
        <f t="shared" si="32"/>
        <v>0</v>
      </c>
      <c r="AB28" s="57">
        <f t="shared" si="32"/>
        <v>0</v>
      </c>
      <c r="AC28" s="57">
        <f t="shared" si="32"/>
        <v>0</v>
      </c>
      <c r="AD28" s="57">
        <f t="shared" si="32"/>
        <v>0</v>
      </c>
      <c r="AE28" s="57">
        <f t="shared" si="32"/>
        <v>0</v>
      </c>
      <c r="AF28" s="57">
        <f t="shared" si="32"/>
        <v>0</v>
      </c>
      <c r="AG28" s="57">
        <f t="shared" si="32"/>
        <v>0</v>
      </c>
      <c r="AH28" s="57">
        <f t="shared" si="32"/>
        <v>3000</v>
      </c>
      <c r="AI28" s="57">
        <f t="shared" si="32"/>
        <v>0</v>
      </c>
      <c r="AJ28" s="57">
        <f t="shared" si="32"/>
        <v>4351.1120000000001</v>
      </c>
      <c r="AK28" s="57">
        <f t="shared" si="32"/>
        <v>1351.1120000000001</v>
      </c>
      <c r="AL28" s="57">
        <f t="shared" si="32"/>
        <v>0</v>
      </c>
      <c r="AM28" s="57">
        <f t="shared" si="32"/>
        <v>0</v>
      </c>
      <c r="AN28" s="57">
        <f t="shared" si="32"/>
        <v>0</v>
      </c>
      <c r="AO28" s="57">
        <f t="shared" si="32"/>
        <v>0</v>
      </c>
      <c r="AP28" s="57">
        <f t="shared" si="32"/>
        <v>0</v>
      </c>
      <c r="AQ28" s="57">
        <f t="shared" si="32"/>
        <v>0</v>
      </c>
      <c r="AR28" s="57">
        <f t="shared" si="32"/>
        <v>0</v>
      </c>
      <c r="AS28" s="57">
        <f t="shared" si="32"/>
        <v>0</v>
      </c>
      <c r="AT28" s="57">
        <f t="shared" si="32"/>
        <v>0</v>
      </c>
      <c r="AU28" s="57">
        <f t="shared" si="32"/>
        <v>0</v>
      </c>
      <c r="AV28" s="57">
        <f t="shared" si="32"/>
        <v>0</v>
      </c>
      <c r="AW28" s="57">
        <f t="shared" si="32"/>
        <v>0</v>
      </c>
      <c r="AX28" s="57">
        <f t="shared" si="32"/>
        <v>0</v>
      </c>
      <c r="AY28" s="57">
        <f t="shared" si="32"/>
        <v>0</v>
      </c>
      <c r="AZ28" s="57">
        <f t="shared" si="32"/>
        <v>1351.1120000000001</v>
      </c>
      <c r="BA28" s="57">
        <f t="shared" si="32"/>
        <v>1391.644</v>
      </c>
      <c r="BB28" s="57">
        <f t="shared" si="32"/>
        <v>0</v>
      </c>
      <c r="BC28" s="57">
        <f t="shared" si="32"/>
        <v>0</v>
      </c>
      <c r="BD28" s="57">
        <f t="shared" si="32"/>
        <v>0</v>
      </c>
      <c r="BE28" s="57">
        <f t="shared" si="32"/>
        <v>0</v>
      </c>
      <c r="BF28" s="57">
        <f t="shared" si="32"/>
        <v>0</v>
      </c>
      <c r="BG28" s="57">
        <f t="shared" si="32"/>
        <v>0</v>
      </c>
      <c r="BH28" s="57">
        <f t="shared" si="32"/>
        <v>0</v>
      </c>
      <c r="BI28" s="57">
        <f t="shared" si="32"/>
        <v>0</v>
      </c>
      <c r="BJ28" s="57">
        <f t="shared" si="32"/>
        <v>0</v>
      </c>
      <c r="BK28" s="57">
        <f t="shared" si="32"/>
        <v>0</v>
      </c>
      <c r="BL28" s="57">
        <f t="shared" si="32"/>
        <v>0</v>
      </c>
      <c r="BM28" s="57">
        <f t="shared" si="32"/>
        <v>0</v>
      </c>
      <c r="BN28" s="57">
        <f t="shared" si="32"/>
        <v>0</v>
      </c>
      <c r="BO28" s="57">
        <f t="shared" si="32"/>
        <v>0</v>
      </c>
      <c r="BP28" s="57">
        <f t="shared" si="32"/>
        <v>1391.644</v>
      </c>
      <c r="BQ28" s="57">
        <f t="shared" ref="BQ28" si="33">SUM(BQ29:BQ30)</f>
        <v>8378.3899947800001</v>
      </c>
      <c r="BR28" s="95"/>
      <c r="BS28" s="95"/>
      <c r="BT28" s="95"/>
      <c r="BU28" s="95"/>
      <c r="BV28" s="95"/>
      <c r="BW28" s="95"/>
      <c r="BX28" s="95"/>
      <c r="BY28" s="95"/>
      <c r="BZ28" s="95"/>
      <c r="CA28" s="95"/>
      <c r="CB28" s="95"/>
      <c r="CC28" s="95"/>
      <c r="CD28" s="95"/>
      <c r="CE28" s="95"/>
      <c r="CF28" s="95"/>
      <c r="CG28" s="95"/>
      <c r="CH28" s="95"/>
      <c r="CI28" s="95"/>
      <c r="CJ28" s="95"/>
      <c r="CK28" s="95"/>
      <c r="CL28" s="95"/>
      <c r="CM28" s="95"/>
      <c r="CN28" s="95"/>
      <c r="CO28" s="95"/>
      <c r="CP28" s="95"/>
      <c r="CQ28" s="95"/>
      <c r="CR28" s="95"/>
      <c r="CS28" s="95"/>
      <c r="CT28" s="95"/>
      <c r="CU28" s="95"/>
      <c r="CV28" s="95"/>
      <c r="CW28" s="95"/>
      <c r="CX28" s="95"/>
      <c r="CY28" s="95"/>
      <c r="CZ28" s="95"/>
      <c r="DA28" s="95"/>
      <c r="DB28" s="95"/>
      <c r="DC28" s="95"/>
      <c r="DD28" s="95"/>
      <c r="DE28" s="95"/>
      <c r="DF28" s="95"/>
      <c r="DG28" s="95"/>
      <c r="DH28" s="95"/>
      <c r="DI28" s="95"/>
      <c r="DJ28" s="95"/>
      <c r="DK28" s="95"/>
      <c r="DL28" s="95"/>
      <c r="DM28" s="95"/>
      <c r="DN28" s="95"/>
      <c r="DO28" s="95"/>
      <c r="DP28" s="95"/>
      <c r="DQ28" s="95"/>
      <c r="DR28" s="95"/>
      <c r="DS28" s="95"/>
      <c r="DT28" s="95"/>
      <c r="DU28" s="95"/>
      <c r="DV28" s="95"/>
      <c r="DW28" s="95"/>
      <c r="DX28" s="95"/>
      <c r="DY28" s="95"/>
      <c r="DZ28" s="95"/>
      <c r="EA28" s="95"/>
    </row>
    <row r="29" spans="1:131" ht="52.5" customHeight="1">
      <c r="B29" s="10" t="s">
        <v>56</v>
      </c>
      <c r="C29" s="7">
        <v>2301</v>
      </c>
      <c r="D29" s="85" t="s">
        <v>21</v>
      </c>
      <c r="E29" s="15">
        <v>849.52199478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>
        <f t="shared" ref="T29:T30" si="34">SUM(E29:S29)</f>
        <v>849.52199478</v>
      </c>
      <c r="U29" s="15">
        <v>748.44</v>
      </c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>
        <v>3000</v>
      </c>
      <c r="AI29" s="15"/>
      <c r="AJ29" s="15">
        <f t="shared" ref="AJ29:AJ30" si="35">SUBTOTAL(9,U29:AI29)</f>
        <v>3748.44</v>
      </c>
      <c r="AK29" s="15">
        <v>664.14</v>
      </c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>
        <f t="shared" ref="AZ29:AZ30" si="36">SUBTOTAL(9,AK29:AY29)</f>
        <v>664.14</v>
      </c>
      <c r="BA29" s="15">
        <v>684.06299999999999</v>
      </c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>
        <f t="shared" ref="BP29:BP30" si="37">SUM(BA29:BO29)</f>
        <v>684.06299999999999</v>
      </c>
      <c r="BQ29" s="86">
        <f t="shared" ref="BQ29:BQ30" si="38">T29+AJ29+AZ29+BP29</f>
        <v>5946.1649947800006</v>
      </c>
    </row>
    <row r="30" spans="1:131" ht="65.25" customHeight="1">
      <c r="B30" s="10" t="s">
        <v>56</v>
      </c>
      <c r="C30" s="7">
        <v>2302</v>
      </c>
      <c r="D30" s="85" t="s">
        <v>22</v>
      </c>
      <c r="E30" s="15">
        <v>435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>
        <f t="shared" si="34"/>
        <v>435</v>
      </c>
      <c r="U30" s="15">
        <v>602.67200000000003</v>
      </c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>
        <f t="shared" si="35"/>
        <v>602.67200000000003</v>
      </c>
      <c r="AK30" s="15">
        <v>686.97199999999998</v>
      </c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>
        <f t="shared" si="36"/>
        <v>686.97199999999998</v>
      </c>
      <c r="BA30" s="15">
        <v>707.58100000000002</v>
      </c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>
        <f t="shared" si="37"/>
        <v>707.58100000000002</v>
      </c>
      <c r="BQ30" s="86">
        <f t="shared" si="38"/>
        <v>2432.2249999999999</v>
      </c>
    </row>
    <row r="31" spans="1:131" s="55" customFormat="1" ht="19.5" customHeight="1">
      <c r="A31" s="51"/>
      <c r="B31" s="52"/>
      <c r="C31" s="52">
        <v>24</v>
      </c>
      <c r="D31" s="90" t="s">
        <v>144</v>
      </c>
      <c r="E31" s="57">
        <f t="shared" ref="E31:BP31" si="39">SUM(E32:E34)</f>
        <v>12815.686477539999</v>
      </c>
      <c r="F31" s="57">
        <f t="shared" si="39"/>
        <v>0</v>
      </c>
      <c r="G31" s="57">
        <f t="shared" si="39"/>
        <v>0</v>
      </c>
      <c r="H31" s="57">
        <f t="shared" si="39"/>
        <v>0</v>
      </c>
      <c r="I31" s="57">
        <f t="shared" si="39"/>
        <v>0</v>
      </c>
      <c r="J31" s="57">
        <f t="shared" si="39"/>
        <v>0</v>
      </c>
      <c r="K31" s="57">
        <f t="shared" si="39"/>
        <v>0</v>
      </c>
      <c r="L31" s="57">
        <f t="shared" si="39"/>
        <v>0</v>
      </c>
      <c r="M31" s="57">
        <f t="shared" si="39"/>
        <v>0</v>
      </c>
      <c r="N31" s="57">
        <f t="shared" si="39"/>
        <v>0</v>
      </c>
      <c r="O31" s="57">
        <f t="shared" si="39"/>
        <v>0</v>
      </c>
      <c r="P31" s="57">
        <f t="shared" si="39"/>
        <v>0</v>
      </c>
      <c r="Q31" s="57">
        <f t="shared" si="39"/>
        <v>10125.448251399999</v>
      </c>
      <c r="R31" s="57">
        <f t="shared" si="39"/>
        <v>44892.527915769999</v>
      </c>
      <c r="S31" s="57">
        <f t="shared" si="39"/>
        <v>1196.2146697600001</v>
      </c>
      <c r="T31" s="57">
        <f t="shared" si="39"/>
        <v>69029.87731447001</v>
      </c>
      <c r="U31" s="57">
        <f t="shared" si="39"/>
        <v>1790</v>
      </c>
      <c r="V31" s="57">
        <f t="shared" si="39"/>
        <v>0</v>
      </c>
      <c r="W31" s="57">
        <f t="shared" si="39"/>
        <v>0</v>
      </c>
      <c r="X31" s="57">
        <f t="shared" si="39"/>
        <v>0</v>
      </c>
      <c r="Y31" s="57">
        <f t="shared" si="39"/>
        <v>0</v>
      </c>
      <c r="Z31" s="57">
        <f t="shared" si="39"/>
        <v>0</v>
      </c>
      <c r="AA31" s="57">
        <f t="shared" si="39"/>
        <v>0</v>
      </c>
      <c r="AB31" s="57">
        <f t="shared" si="39"/>
        <v>0</v>
      </c>
      <c r="AC31" s="57">
        <f t="shared" si="39"/>
        <v>0</v>
      </c>
      <c r="AD31" s="57">
        <f t="shared" si="39"/>
        <v>0</v>
      </c>
      <c r="AE31" s="57">
        <f t="shared" si="39"/>
        <v>4000</v>
      </c>
      <c r="AF31" s="57">
        <f t="shared" si="39"/>
        <v>0</v>
      </c>
      <c r="AG31" s="57">
        <f t="shared" si="39"/>
        <v>0</v>
      </c>
      <c r="AH31" s="57">
        <f t="shared" si="39"/>
        <v>35612.096917000003</v>
      </c>
      <c r="AI31" s="57">
        <f t="shared" si="39"/>
        <v>1166.5994799999999</v>
      </c>
      <c r="AJ31" s="57">
        <f t="shared" si="39"/>
        <v>42568.696397</v>
      </c>
      <c r="AK31" s="57">
        <f t="shared" si="39"/>
        <v>1550</v>
      </c>
      <c r="AL31" s="57">
        <f t="shared" si="39"/>
        <v>0</v>
      </c>
      <c r="AM31" s="57">
        <f t="shared" si="39"/>
        <v>0</v>
      </c>
      <c r="AN31" s="57">
        <f t="shared" si="39"/>
        <v>0</v>
      </c>
      <c r="AO31" s="57">
        <f t="shared" si="39"/>
        <v>0</v>
      </c>
      <c r="AP31" s="57">
        <f t="shared" si="39"/>
        <v>0</v>
      </c>
      <c r="AQ31" s="57">
        <f t="shared" si="39"/>
        <v>0</v>
      </c>
      <c r="AR31" s="57">
        <f t="shared" si="39"/>
        <v>0</v>
      </c>
      <c r="AS31" s="57">
        <f t="shared" si="39"/>
        <v>0</v>
      </c>
      <c r="AT31" s="57">
        <f t="shared" si="39"/>
        <v>0</v>
      </c>
      <c r="AU31" s="57">
        <f t="shared" si="39"/>
        <v>11500</v>
      </c>
      <c r="AV31" s="57">
        <f t="shared" si="39"/>
        <v>0</v>
      </c>
      <c r="AW31" s="57">
        <f t="shared" si="39"/>
        <v>0</v>
      </c>
      <c r="AX31" s="57">
        <f t="shared" si="39"/>
        <v>44015.070097999997</v>
      </c>
      <c r="AY31" s="57">
        <f t="shared" si="39"/>
        <v>1276.7674383999999</v>
      </c>
      <c r="AZ31" s="57">
        <f t="shared" si="39"/>
        <v>58341.837536399995</v>
      </c>
      <c r="BA31" s="57">
        <f t="shared" si="39"/>
        <v>3233.2750629699999</v>
      </c>
      <c r="BB31" s="57">
        <f t="shared" si="39"/>
        <v>0</v>
      </c>
      <c r="BC31" s="57">
        <f t="shared" si="39"/>
        <v>0</v>
      </c>
      <c r="BD31" s="57">
        <f t="shared" si="39"/>
        <v>0</v>
      </c>
      <c r="BE31" s="57">
        <f t="shared" si="39"/>
        <v>0</v>
      </c>
      <c r="BF31" s="57">
        <f t="shared" si="39"/>
        <v>0</v>
      </c>
      <c r="BG31" s="57">
        <f t="shared" si="39"/>
        <v>0</v>
      </c>
      <c r="BH31" s="57">
        <f t="shared" si="39"/>
        <v>0</v>
      </c>
      <c r="BI31" s="57">
        <f t="shared" si="39"/>
        <v>0</v>
      </c>
      <c r="BJ31" s="57">
        <f t="shared" si="39"/>
        <v>0</v>
      </c>
      <c r="BK31" s="57">
        <f t="shared" si="39"/>
        <v>12000</v>
      </c>
      <c r="BL31" s="57">
        <f t="shared" si="39"/>
        <v>0</v>
      </c>
      <c r="BM31" s="57">
        <f t="shared" si="39"/>
        <v>0</v>
      </c>
      <c r="BN31" s="57">
        <f t="shared" si="39"/>
        <v>41636.960464999996</v>
      </c>
      <c r="BO31" s="57">
        <f t="shared" si="39"/>
        <v>1400.86883347</v>
      </c>
      <c r="BP31" s="57">
        <f t="shared" si="39"/>
        <v>58271.104361439997</v>
      </c>
      <c r="BQ31" s="57">
        <f t="shared" ref="BQ31" si="40">SUM(BQ32:BQ34)</f>
        <v>228211.51560931001</v>
      </c>
      <c r="BR31" s="95"/>
      <c r="BS31" s="95"/>
      <c r="BT31" s="95"/>
      <c r="BU31" s="95"/>
      <c r="BV31" s="95"/>
      <c r="BW31" s="95"/>
      <c r="BX31" s="95"/>
      <c r="BY31" s="95"/>
      <c r="BZ31" s="95"/>
      <c r="CA31" s="95"/>
      <c r="CB31" s="95"/>
      <c r="CC31" s="95"/>
      <c r="CD31" s="95"/>
      <c r="CE31" s="95"/>
      <c r="CF31" s="95"/>
      <c r="CG31" s="95"/>
      <c r="CH31" s="95"/>
      <c r="CI31" s="95"/>
      <c r="CJ31" s="95"/>
      <c r="CK31" s="95"/>
      <c r="CL31" s="95"/>
      <c r="CM31" s="95"/>
      <c r="CN31" s="95"/>
      <c r="CO31" s="95"/>
      <c r="CP31" s="95"/>
      <c r="CQ31" s="95"/>
      <c r="CR31" s="95"/>
      <c r="CS31" s="95"/>
      <c r="CT31" s="95"/>
      <c r="CU31" s="95"/>
      <c r="CV31" s="95"/>
      <c r="CW31" s="95"/>
      <c r="CX31" s="95"/>
      <c r="CY31" s="95"/>
      <c r="CZ31" s="95"/>
      <c r="DA31" s="95"/>
      <c r="DB31" s="95"/>
      <c r="DC31" s="95"/>
      <c r="DD31" s="95"/>
      <c r="DE31" s="95"/>
      <c r="DF31" s="95"/>
      <c r="DG31" s="95"/>
      <c r="DH31" s="95"/>
      <c r="DI31" s="95"/>
      <c r="DJ31" s="95"/>
      <c r="DK31" s="95"/>
      <c r="DL31" s="95"/>
      <c r="DM31" s="95"/>
      <c r="DN31" s="95"/>
      <c r="DO31" s="95"/>
      <c r="DP31" s="95"/>
      <c r="DQ31" s="95"/>
      <c r="DR31" s="95"/>
      <c r="DS31" s="95"/>
      <c r="DT31" s="95"/>
      <c r="DU31" s="95"/>
      <c r="DV31" s="95"/>
      <c r="DW31" s="95"/>
      <c r="DX31" s="95"/>
      <c r="DY31" s="95"/>
      <c r="DZ31" s="95"/>
      <c r="EA31" s="95"/>
    </row>
    <row r="32" spans="1:131" ht="18.75" customHeight="1">
      <c r="B32" s="7" t="s">
        <v>55</v>
      </c>
      <c r="C32" s="7">
        <v>2402</v>
      </c>
      <c r="D32" s="85" t="s">
        <v>23</v>
      </c>
      <c r="E32" s="15">
        <v>12815.686477539999</v>
      </c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>
        <v>10125.448251399999</v>
      </c>
      <c r="R32" s="15">
        <v>27781.674935769999</v>
      </c>
      <c r="S32" s="15">
        <v>1000.63144876</v>
      </c>
      <c r="T32" s="15">
        <f t="shared" ref="T32:T34" si="41">SUM(E32:S32)</f>
        <v>51723.441113470006</v>
      </c>
      <c r="U32" s="15">
        <v>1690</v>
      </c>
      <c r="V32" s="15"/>
      <c r="W32" s="15"/>
      <c r="X32" s="15"/>
      <c r="Y32" s="15"/>
      <c r="Z32" s="15"/>
      <c r="AA32" s="15"/>
      <c r="AB32" s="15"/>
      <c r="AC32" s="15"/>
      <c r="AD32" s="15"/>
      <c r="AE32" s="15">
        <v>4000</v>
      </c>
      <c r="AF32" s="15"/>
      <c r="AG32" s="15"/>
      <c r="AH32" s="15">
        <v>35612.096917000003</v>
      </c>
      <c r="AI32" s="15">
        <v>886.59947999999997</v>
      </c>
      <c r="AJ32" s="15">
        <f t="shared" ref="AJ32:AJ34" si="42">SUBTOTAL(9,U32:AI32)</f>
        <v>42188.696397</v>
      </c>
      <c r="AK32" s="15">
        <v>1550</v>
      </c>
      <c r="AL32" s="15"/>
      <c r="AM32" s="15"/>
      <c r="AN32" s="15"/>
      <c r="AO32" s="15"/>
      <c r="AP32" s="15"/>
      <c r="AQ32" s="15"/>
      <c r="AR32" s="15"/>
      <c r="AS32" s="15"/>
      <c r="AT32" s="15"/>
      <c r="AU32" s="15">
        <v>11500</v>
      </c>
      <c r="AV32" s="15"/>
      <c r="AW32" s="15"/>
      <c r="AX32" s="101">
        <f>46015.070098-2000</f>
        <v>44015.070097999997</v>
      </c>
      <c r="AY32" s="15">
        <v>963.76743839999995</v>
      </c>
      <c r="AZ32" s="15">
        <f t="shared" ref="AZ32:AZ34" si="43">SUBTOTAL(9,AK32:AY32)</f>
        <v>58028.837536399995</v>
      </c>
      <c r="BA32" s="15">
        <v>3233.2750629699999</v>
      </c>
      <c r="BB32" s="15"/>
      <c r="BC32" s="15"/>
      <c r="BD32" s="15"/>
      <c r="BE32" s="15"/>
      <c r="BF32" s="15"/>
      <c r="BG32" s="15"/>
      <c r="BH32" s="15"/>
      <c r="BI32" s="15"/>
      <c r="BJ32" s="15"/>
      <c r="BK32" s="15">
        <v>12000</v>
      </c>
      <c r="BL32" s="15"/>
      <c r="BM32" s="15"/>
      <c r="BN32" s="15">
        <v>41636.960464999996</v>
      </c>
      <c r="BO32" s="15">
        <v>1040.86883347</v>
      </c>
      <c r="BP32" s="15">
        <f t="shared" ref="BP32:BP34" si="44">SUM(BA32:BO32)</f>
        <v>57911.104361439997</v>
      </c>
      <c r="BQ32" s="86">
        <f t="shared" ref="BQ32:BQ34" si="45">T32+AJ32+AZ32+BP32</f>
        <v>209852.07940831</v>
      </c>
    </row>
    <row r="33" spans="1:131" ht="39" customHeight="1">
      <c r="B33" s="7" t="s">
        <v>55</v>
      </c>
      <c r="C33" s="7">
        <v>2408</v>
      </c>
      <c r="D33" s="91" t="s">
        <v>24</v>
      </c>
      <c r="E33" s="15">
        <v>0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>
        <f t="shared" si="41"/>
        <v>0</v>
      </c>
      <c r="U33" s="15">
        <v>100</v>
      </c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>
        <f t="shared" si="42"/>
        <v>100</v>
      </c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>
        <f t="shared" si="43"/>
        <v>0</v>
      </c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>
        <f t="shared" si="44"/>
        <v>0</v>
      </c>
      <c r="BQ33" s="86">
        <f t="shared" si="45"/>
        <v>100</v>
      </c>
    </row>
    <row r="34" spans="1:131" ht="21" customHeight="1">
      <c r="B34" s="7" t="s">
        <v>55</v>
      </c>
      <c r="C34" s="7">
        <v>2409</v>
      </c>
      <c r="D34" s="85" t="s">
        <v>25</v>
      </c>
      <c r="E34" s="15">
        <v>0</v>
      </c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>
        <v>17110.85298</v>
      </c>
      <c r="S34" s="15">
        <v>195.58322100000001</v>
      </c>
      <c r="T34" s="15">
        <f t="shared" si="41"/>
        <v>17306.436201</v>
      </c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>
        <v>280</v>
      </c>
      <c r="AJ34" s="15">
        <f t="shared" si="42"/>
        <v>280</v>
      </c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>
        <v>313</v>
      </c>
      <c r="AZ34" s="15">
        <f t="shared" si="43"/>
        <v>313</v>
      </c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>
        <v>360</v>
      </c>
      <c r="BP34" s="15">
        <f t="shared" si="44"/>
        <v>360</v>
      </c>
      <c r="BQ34" s="86">
        <f t="shared" si="45"/>
        <v>18259.436201</v>
      </c>
    </row>
    <row r="35" spans="1:131" s="55" customFormat="1" ht="20.25" customHeight="1">
      <c r="A35" s="51"/>
      <c r="B35" s="52"/>
      <c r="C35" s="52">
        <v>32</v>
      </c>
      <c r="D35" s="90" t="s">
        <v>130</v>
      </c>
      <c r="E35" s="57">
        <f t="shared" ref="E35:BP35" si="46">SUM(E36:E41)</f>
        <v>4908.6780413200004</v>
      </c>
      <c r="F35" s="57">
        <f t="shared" si="46"/>
        <v>0</v>
      </c>
      <c r="G35" s="57">
        <f t="shared" si="46"/>
        <v>0</v>
      </c>
      <c r="H35" s="57">
        <f t="shared" si="46"/>
        <v>0</v>
      </c>
      <c r="I35" s="57">
        <f t="shared" si="46"/>
        <v>0</v>
      </c>
      <c r="J35" s="57">
        <f t="shared" si="46"/>
        <v>0</v>
      </c>
      <c r="K35" s="57">
        <f t="shared" si="46"/>
        <v>0</v>
      </c>
      <c r="L35" s="57">
        <f t="shared" si="46"/>
        <v>0</v>
      </c>
      <c r="M35" s="57">
        <f t="shared" si="46"/>
        <v>0</v>
      </c>
      <c r="N35" s="57">
        <f t="shared" si="46"/>
        <v>0</v>
      </c>
      <c r="O35" s="57">
        <f t="shared" si="46"/>
        <v>0</v>
      </c>
      <c r="P35" s="57">
        <f t="shared" si="46"/>
        <v>0</v>
      </c>
      <c r="Q35" s="57">
        <f t="shared" si="46"/>
        <v>0</v>
      </c>
      <c r="R35" s="57">
        <f t="shared" si="46"/>
        <v>18598.081340000001</v>
      </c>
      <c r="S35" s="57">
        <f t="shared" si="46"/>
        <v>0</v>
      </c>
      <c r="T35" s="57">
        <f t="shared" si="46"/>
        <v>23506.75938132</v>
      </c>
      <c r="U35" s="57">
        <f t="shared" si="46"/>
        <v>2886.68253</v>
      </c>
      <c r="V35" s="57">
        <f t="shared" si="46"/>
        <v>0</v>
      </c>
      <c r="W35" s="57">
        <f t="shared" si="46"/>
        <v>0</v>
      </c>
      <c r="X35" s="57">
        <f t="shared" si="46"/>
        <v>0</v>
      </c>
      <c r="Y35" s="57">
        <f t="shared" si="46"/>
        <v>0</v>
      </c>
      <c r="Z35" s="57">
        <f t="shared" si="46"/>
        <v>0</v>
      </c>
      <c r="AA35" s="57">
        <f t="shared" si="46"/>
        <v>0</v>
      </c>
      <c r="AB35" s="57">
        <f t="shared" si="46"/>
        <v>0</v>
      </c>
      <c r="AC35" s="57">
        <f t="shared" si="46"/>
        <v>0</v>
      </c>
      <c r="AD35" s="57">
        <f t="shared" si="46"/>
        <v>0</v>
      </c>
      <c r="AE35" s="57">
        <f t="shared" si="46"/>
        <v>0</v>
      </c>
      <c r="AF35" s="57">
        <f t="shared" si="46"/>
        <v>0</v>
      </c>
      <c r="AG35" s="57">
        <f t="shared" si="46"/>
        <v>0</v>
      </c>
      <c r="AH35" s="57">
        <f t="shared" si="46"/>
        <v>0</v>
      </c>
      <c r="AI35" s="57">
        <f t="shared" si="46"/>
        <v>0</v>
      </c>
      <c r="AJ35" s="57">
        <f t="shared" si="46"/>
        <v>2886.68253</v>
      </c>
      <c r="AK35" s="57">
        <f t="shared" si="46"/>
        <v>2978.513355</v>
      </c>
      <c r="AL35" s="57">
        <f t="shared" si="46"/>
        <v>0</v>
      </c>
      <c r="AM35" s="57">
        <f t="shared" si="46"/>
        <v>0</v>
      </c>
      <c r="AN35" s="57">
        <f t="shared" si="46"/>
        <v>0</v>
      </c>
      <c r="AO35" s="57">
        <f t="shared" si="46"/>
        <v>0</v>
      </c>
      <c r="AP35" s="57">
        <f t="shared" si="46"/>
        <v>0</v>
      </c>
      <c r="AQ35" s="57">
        <f t="shared" si="46"/>
        <v>0</v>
      </c>
      <c r="AR35" s="57">
        <f t="shared" si="46"/>
        <v>0</v>
      </c>
      <c r="AS35" s="57">
        <f t="shared" si="46"/>
        <v>0</v>
      </c>
      <c r="AT35" s="57">
        <f t="shared" si="46"/>
        <v>0</v>
      </c>
      <c r="AU35" s="57">
        <f t="shared" si="46"/>
        <v>0</v>
      </c>
      <c r="AV35" s="57">
        <f t="shared" si="46"/>
        <v>0</v>
      </c>
      <c r="AW35" s="57">
        <f t="shared" si="46"/>
        <v>0</v>
      </c>
      <c r="AX35" s="57">
        <f t="shared" si="46"/>
        <v>311.54764399999999</v>
      </c>
      <c r="AY35" s="57">
        <f t="shared" si="46"/>
        <v>0</v>
      </c>
      <c r="AZ35" s="57">
        <f t="shared" si="46"/>
        <v>3290.0609990000003</v>
      </c>
      <c r="BA35" s="57">
        <f t="shared" si="46"/>
        <v>3281.579475</v>
      </c>
      <c r="BB35" s="57">
        <f t="shared" si="46"/>
        <v>0</v>
      </c>
      <c r="BC35" s="57">
        <f t="shared" si="46"/>
        <v>0</v>
      </c>
      <c r="BD35" s="57">
        <f t="shared" si="46"/>
        <v>0</v>
      </c>
      <c r="BE35" s="57">
        <f t="shared" si="46"/>
        <v>0</v>
      </c>
      <c r="BF35" s="57">
        <f t="shared" si="46"/>
        <v>0</v>
      </c>
      <c r="BG35" s="57">
        <f t="shared" si="46"/>
        <v>0</v>
      </c>
      <c r="BH35" s="57">
        <f t="shared" si="46"/>
        <v>0</v>
      </c>
      <c r="BI35" s="57">
        <f t="shared" si="46"/>
        <v>0</v>
      </c>
      <c r="BJ35" s="57">
        <f t="shared" si="46"/>
        <v>0</v>
      </c>
      <c r="BK35" s="57">
        <f t="shared" si="46"/>
        <v>0</v>
      </c>
      <c r="BL35" s="57">
        <f t="shared" si="46"/>
        <v>0</v>
      </c>
      <c r="BM35" s="57">
        <f t="shared" si="46"/>
        <v>0</v>
      </c>
      <c r="BN35" s="57">
        <f t="shared" si="46"/>
        <v>6000</v>
      </c>
      <c r="BO35" s="57">
        <f t="shared" si="46"/>
        <v>0</v>
      </c>
      <c r="BP35" s="57">
        <f t="shared" si="46"/>
        <v>9281.5794750000005</v>
      </c>
      <c r="BQ35" s="57">
        <f t="shared" ref="BQ35" si="47">SUM(BQ36:BQ41)</f>
        <v>38965.082385319991</v>
      </c>
      <c r="BR35" s="95"/>
      <c r="BS35" s="95"/>
      <c r="BT35" s="95"/>
      <c r="BU35" s="95"/>
      <c r="BV35" s="95"/>
      <c r="BW35" s="95"/>
      <c r="BX35" s="95"/>
      <c r="BY35" s="95"/>
      <c r="BZ35" s="95"/>
      <c r="CA35" s="95"/>
      <c r="CB35" s="95"/>
      <c r="CC35" s="95"/>
      <c r="CD35" s="95"/>
      <c r="CE35" s="95"/>
      <c r="CF35" s="95"/>
      <c r="CG35" s="95"/>
      <c r="CH35" s="95"/>
      <c r="CI35" s="95"/>
      <c r="CJ35" s="95"/>
      <c r="CK35" s="95"/>
      <c r="CL35" s="95"/>
      <c r="CM35" s="95"/>
      <c r="CN35" s="95"/>
      <c r="CO35" s="95"/>
      <c r="CP35" s="95"/>
      <c r="CQ35" s="95"/>
      <c r="CR35" s="95"/>
      <c r="CS35" s="95"/>
      <c r="CT35" s="95"/>
      <c r="CU35" s="95"/>
      <c r="CV35" s="95"/>
      <c r="CW35" s="95"/>
      <c r="CX35" s="95"/>
      <c r="CY35" s="95"/>
      <c r="CZ35" s="95"/>
      <c r="DA35" s="95"/>
      <c r="DB35" s="95"/>
      <c r="DC35" s="95"/>
      <c r="DD35" s="95"/>
      <c r="DE35" s="95"/>
      <c r="DF35" s="95"/>
      <c r="DG35" s="95"/>
      <c r="DH35" s="95"/>
      <c r="DI35" s="95"/>
      <c r="DJ35" s="95"/>
      <c r="DK35" s="95"/>
      <c r="DL35" s="95"/>
      <c r="DM35" s="95"/>
      <c r="DN35" s="95"/>
      <c r="DO35" s="95"/>
      <c r="DP35" s="95"/>
      <c r="DQ35" s="95"/>
      <c r="DR35" s="95"/>
      <c r="DS35" s="95"/>
      <c r="DT35" s="95"/>
      <c r="DU35" s="95"/>
      <c r="DV35" s="95"/>
      <c r="DW35" s="95"/>
      <c r="DX35" s="95"/>
      <c r="DY35" s="95"/>
      <c r="DZ35" s="95"/>
      <c r="EA35" s="95"/>
    </row>
    <row r="36" spans="1:131" ht="33" customHeight="1">
      <c r="B36" s="7" t="s">
        <v>53</v>
      </c>
      <c r="C36" s="7">
        <v>3201</v>
      </c>
      <c r="D36" s="85" t="s">
        <v>26</v>
      </c>
      <c r="E36" s="15">
        <v>229.9</v>
      </c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>
        <f t="shared" ref="T36:T41" si="48">SUM(E36:S36)</f>
        <v>229.9</v>
      </c>
      <c r="U36" s="15">
        <v>234.49799999999999</v>
      </c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>
        <f t="shared" ref="AJ36:AJ41" si="49">SUBTOTAL(9,U36:AI36)</f>
        <v>234.49799999999999</v>
      </c>
      <c r="AK36" s="15">
        <v>234.49799999999999</v>
      </c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>
        <f t="shared" ref="AZ36:AZ41" si="50">SUBTOTAL(9,AK36:AY36)</f>
        <v>234.49799999999999</v>
      </c>
      <c r="BA36" s="15">
        <v>197.40799999999999</v>
      </c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>
        <f t="shared" ref="BP36:BP41" si="51">SUM(BA36:BO36)</f>
        <v>197.40799999999999</v>
      </c>
      <c r="BQ36" s="86">
        <f t="shared" ref="BQ36:BQ41" si="52">T36+AJ36+AZ36+BP36</f>
        <v>896.30399999999997</v>
      </c>
    </row>
    <row r="37" spans="1:131" ht="31.5" customHeight="1">
      <c r="B37" s="7" t="s">
        <v>53</v>
      </c>
      <c r="C37" s="7">
        <v>3202</v>
      </c>
      <c r="D37" s="85" t="s">
        <v>27</v>
      </c>
      <c r="E37" s="15">
        <v>3393.0780403700001</v>
      </c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>
        <v>6488.6222470000002</v>
      </c>
      <c r="S37" s="15"/>
      <c r="T37" s="15">
        <f t="shared" si="48"/>
        <v>9881.7002873700003</v>
      </c>
      <c r="U37" s="15">
        <v>1473.14453</v>
      </c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>
        <f t="shared" si="49"/>
        <v>1473.14453</v>
      </c>
      <c r="AK37" s="15">
        <v>1564.975355</v>
      </c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>
        <f t="shared" si="50"/>
        <v>1564.975355</v>
      </c>
      <c r="BA37" s="15">
        <v>1668.178265</v>
      </c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>
        <v>6000</v>
      </c>
      <c r="BO37" s="15"/>
      <c r="BP37" s="15">
        <f t="shared" si="51"/>
        <v>7668.1782650000005</v>
      </c>
      <c r="BQ37" s="86">
        <f t="shared" si="52"/>
        <v>20587.998437369999</v>
      </c>
    </row>
    <row r="38" spans="1:131" ht="33" customHeight="1">
      <c r="B38" s="7" t="s">
        <v>53</v>
      </c>
      <c r="C38" s="7">
        <v>3204</v>
      </c>
      <c r="D38" s="85" t="s">
        <v>28</v>
      </c>
      <c r="E38" s="15">
        <v>40.1</v>
      </c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>
        <f t="shared" si="48"/>
        <v>40.1</v>
      </c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>
        <f t="shared" si="49"/>
        <v>0</v>
      </c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>
        <f t="shared" si="50"/>
        <v>0</v>
      </c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>
        <f t="shared" si="51"/>
        <v>0</v>
      </c>
      <c r="BQ38" s="86">
        <f t="shared" si="52"/>
        <v>40.1</v>
      </c>
    </row>
    <row r="39" spans="1:131" ht="23.25" customHeight="1">
      <c r="B39" s="7" t="s">
        <v>53</v>
      </c>
      <c r="C39" s="7">
        <v>3205</v>
      </c>
      <c r="D39" s="85" t="s">
        <v>29</v>
      </c>
      <c r="E39" s="15">
        <v>735</v>
      </c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>
        <v>12109.459092999999</v>
      </c>
      <c r="S39" s="15"/>
      <c r="T39" s="15">
        <f t="shared" si="48"/>
        <v>12844.459092999999</v>
      </c>
      <c r="U39" s="15">
        <v>607.70000000000005</v>
      </c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>
        <f t="shared" si="49"/>
        <v>607.70000000000005</v>
      </c>
      <c r="AK39" s="15">
        <v>607.70000000000005</v>
      </c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>
        <v>311.54764399999999</v>
      </c>
      <c r="AY39" s="15"/>
      <c r="AZ39" s="15">
        <f t="shared" si="50"/>
        <v>919.24764400000004</v>
      </c>
      <c r="BA39" s="15">
        <v>827.51320999999996</v>
      </c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>
        <f t="shared" si="51"/>
        <v>827.51320999999996</v>
      </c>
      <c r="BQ39" s="86">
        <f t="shared" si="52"/>
        <v>15198.919947</v>
      </c>
    </row>
    <row r="40" spans="1:131" ht="35.25" customHeight="1">
      <c r="B40" s="7" t="s">
        <v>53</v>
      </c>
      <c r="C40" s="7">
        <v>3206</v>
      </c>
      <c r="D40" s="85" t="s">
        <v>30</v>
      </c>
      <c r="E40" s="15">
        <v>487.00000095000001</v>
      </c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>
        <f t="shared" si="48"/>
        <v>487.00000095000001</v>
      </c>
      <c r="U40" s="15">
        <v>526.34</v>
      </c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>
        <f t="shared" si="49"/>
        <v>526.34</v>
      </c>
      <c r="AK40" s="15">
        <v>526.34</v>
      </c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>
        <f t="shared" si="50"/>
        <v>526.34</v>
      </c>
      <c r="BA40" s="15">
        <v>542.13</v>
      </c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>
        <f t="shared" si="51"/>
        <v>542.13</v>
      </c>
      <c r="BQ40" s="86">
        <f t="shared" si="52"/>
        <v>2081.8100009500004</v>
      </c>
    </row>
    <row r="41" spans="1:131" ht="19.5" customHeight="1">
      <c r="B41" s="7" t="s">
        <v>53</v>
      </c>
      <c r="C41" s="7">
        <v>3208</v>
      </c>
      <c r="D41" s="85" t="s">
        <v>31</v>
      </c>
      <c r="E41" s="15">
        <v>23.6</v>
      </c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>
        <f t="shared" si="48"/>
        <v>23.6</v>
      </c>
      <c r="U41" s="15">
        <v>45</v>
      </c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>
        <f t="shared" si="49"/>
        <v>45</v>
      </c>
      <c r="AK41" s="15">
        <v>45</v>
      </c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>
        <f t="shared" si="50"/>
        <v>45</v>
      </c>
      <c r="BA41" s="15">
        <v>46.35</v>
      </c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>
        <f t="shared" si="51"/>
        <v>46.35</v>
      </c>
      <c r="BQ41" s="86">
        <f t="shared" si="52"/>
        <v>159.94999999999999</v>
      </c>
    </row>
    <row r="42" spans="1:131" s="55" customFormat="1" ht="18.75" customHeight="1">
      <c r="A42" s="51"/>
      <c r="B42" s="52"/>
      <c r="C42" s="52">
        <v>33</v>
      </c>
      <c r="D42" s="90" t="s">
        <v>131</v>
      </c>
      <c r="E42" s="57">
        <f t="shared" ref="E42:BP42" si="53">SUM(E43:E44)</f>
        <v>6267.1455113900001</v>
      </c>
      <c r="F42" s="57">
        <f t="shared" si="53"/>
        <v>0</v>
      </c>
      <c r="G42" s="57">
        <f t="shared" si="53"/>
        <v>0</v>
      </c>
      <c r="H42" s="57">
        <f t="shared" si="53"/>
        <v>0</v>
      </c>
      <c r="I42" s="57">
        <f t="shared" si="53"/>
        <v>0</v>
      </c>
      <c r="J42" s="57">
        <f t="shared" si="53"/>
        <v>0</v>
      </c>
      <c r="K42" s="57">
        <f t="shared" si="53"/>
        <v>0</v>
      </c>
      <c r="L42" s="57">
        <f t="shared" si="53"/>
        <v>0</v>
      </c>
      <c r="M42" s="57">
        <f t="shared" si="53"/>
        <v>0</v>
      </c>
      <c r="N42" s="57">
        <f t="shared" si="53"/>
        <v>0</v>
      </c>
      <c r="O42" s="57">
        <f t="shared" si="53"/>
        <v>0</v>
      </c>
      <c r="P42" s="57">
        <f t="shared" si="53"/>
        <v>0</v>
      </c>
      <c r="Q42" s="57">
        <f t="shared" si="53"/>
        <v>0</v>
      </c>
      <c r="R42" s="57">
        <f t="shared" si="53"/>
        <v>2550.7642890000002</v>
      </c>
      <c r="S42" s="57">
        <f t="shared" si="53"/>
        <v>0</v>
      </c>
      <c r="T42" s="57">
        <f t="shared" si="53"/>
        <v>8817.9098003899999</v>
      </c>
      <c r="U42" s="57">
        <f t="shared" si="53"/>
        <v>5372.2315419999995</v>
      </c>
      <c r="V42" s="57">
        <f t="shared" si="53"/>
        <v>0</v>
      </c>
      <c r="W42" s="57">
        <f t="shared" si="53"/>
        <v>0</v>
      </c>
      <c r="X42" s="57">
        <f t="shared" si="53"/>
        <v>0</v>
      </c>
      <c r="Y42" s="57">
        <f t="shared" si="53"/>
        <v>0</v>
      </c>
      <c r="Z42" s="57">
        <f t="shared" si="53"/>
        <v>0</v>
      </c>
      <c r="AA42" s="57">
        <f t="shared" si="53"/>
        <v>0</v>
      </c>
      <c r="AB42" s="57">
        <f t="shared" si="53"/>
        <v>0</v>
      </c>
      <c r="AC42" s="57">
        <f t="shared" si="53"/>
        <v>0</v>
      </c>
      <c r="AD42" s="57">
        <f t="shared" si="53"/>
        <v>0</v>
      </c>
      <c r="AE42" s="57">
        <f t="shared" si="53"/>
        <v>6000</v>
      </c>
      <c r="AF42" s="57">
        <f t="shared" si="53"/>
        <v>0</v>
      </c>
      <c r="AG42" s="57">
        <f t="shared" si="53"/>
        <v>0</v>
      </c>
      <c r="AH42" s="57">
        <f t="shared" si="53"/>
        <v>600</v>
      </c>
      <c r="AI42" s="57">
        <f t="shared" si="53"/>
        <v>0</v>
      </c>
      <c r="AJ42" s="57">
        <f t="shared" si="53"/>
        <v>11972.231542</v>
      </c>
      <c r="AK42" s="57">
        <f t="shared" si="53"/>
        <v>5850.9067219799999</v>
      </c>
      <c r="AL42" s="57">
        <f t="shared" si="53"/>
        <v>0</v>
      </c>
      <c r="AM42" s="57">
        <f t="shared" si="53"/>
        <v>0</v>
      </c>
      <c r="AN42" s="57">
        <f t="shared" si="53"/>
        <v>0</v>
      </c>
      <c r="AO42" s="57">
        <f t="shared" si="53"/>
        <v>0</v>
      </c>
      <c r="AP42" s="57">
        <f t="shared" si="53"/>
        <v>0</v>
      </c>
      <c r="AQ42" s="57">
        <f t="shared" si="53"/>
        <v>0</v>
      </c>
      <c r="AR42" s="57">
        <f t="shared" si="53"/>
        <v>0</v>
      </c>
      <c r="AS42" s="57">
        <f t="shared" si="53"/>
        <v>0</v>
      </c>
      <c r="AT42" s="57">
        <f t="shared" si="53"/>
        <v>0</v>
      </c>
      <c r="AU42" s="57">
        <f t="shared" si="53"/>
        <v>0</v>
      </c>
      <c r="AV42" s="57">
        <f t="shared" si="53"/>
        <v>0</v>
      </c>
      <c r="AW42" s="57">
        <f t="shared" si="53"/>
        <v>0</v>
      </c>
      <c r="AX42" s="57">
        <f t="shared" si="53"/>
        <v>0</v>
      </c>
      <c r="AY42" s="57">
        <f t="shared" si="53"/>
        <v>0</v>
      </c>
      <c r="AZ42" s="57">
        <f t="shared" si="53"/>
        <v>5850.9067219799999</v>
      </c>
      <c r="BA42" s="57">
        <f t="shared" si="53"/>
        <v>6579.3167025022994</v>
      </c>
      <c r="BB42" s="57">
        <f t="shared" si="53"/>
        <v>0</v>
      </c>
      <c r="BC42" s="57">
        <f t="shared" si="53"/>
        <v>0</v>
      </c>
      <c r="BD42" s="57">
        <f t="shared" si="53"/>
        <v>0</v>
      </c>
      <c r="BE42" s="57">
        <f t="shared" si="53"/>
        <v>0</v>
      </c>
      <c r="BF42" s="57">
        <f t="shared" si="53"/>
        <v>0</v>
      </c>
      <c r="BG42" s="57">
        <f t="shared" si="53"/>
        <v>0</v>
      </c>
      <c r="BH42" s="57">
        <f t="shared" si="53"/>
        <v>0</v>
      </c>
      <c r="BI42" s="57">
        <f t="shared" si="53"/>
        <v>0</v>
      </c>
      <c r="BJ42" s="57">
        <f t="shared" si="53"/>
        <v>0</v>
      </c>
      <c r="BK42" s="57">
        <f t="shared" si="53"/>
        <v>0</v>
      </c>
      <c r="BL42" s="57">
        <f t="shared" si="53"/>
        <v>0</v>
      </c>
      <c r="BM42" s="57">
        <f t="shared" si="53"/>
        <v>0</v>
      </c>
      <c r="BN42" s="57">
        <f t="shared" si="53"/>
        <v>10000</v>
      </c>
      <c r="BO42" s="57">
        <f t="shared" si="53"/>
        <v>0</v>
      </c>
      <c r="BP42" s="57">
        <f t="shared" si="53"/>
        <v>16579.316702502299</v>
      </c>
      <c r="BQ42" s="57">
        <f t="shared" ref="BQ42" si="54">SUM(BQ43:BQ44)</f>
        <v>43220.364766872299</v>
      </c>
      <c r="BR42" s="95"/>
      <c r="BS42" s="95"/>
      <c r="BT42" s="95"/>
      <c r="BU42" s="95"/>
      <c r="BV42" s="95"/>
      <c r="BW42" s="95"/>
      <c r="BX42" s="95"/>
      <c r="BY42" s="95"/>
      <c r="BZ42" s="95"/>
      <c r="CA42" s="95"/>
      <c r="CB42" s="95"/>
      <c r="CC42" s="95"/>
      <c r="CD42" s="95"/>
      <c r="CE42" s="95"/>
      <c r="CF42" s="95"/>
      <c r="CG42" s="95"/>
      <c r="CH42" s="95"/>
      <c r="CI42" s="95"/>
      <c r="CJ42" s="95"/>
      <c r="CK42" s="95"/>
      <c r="CL42" s="95"/>
      <c r="CM42" s="95"/>
      <c r="CN42" s="95"/>
      <c r="CO42" s="95"/>
      <c r="CP42" s="95"/>
      <c r="CQ42" s="95"/>
      <c r="CR42" s="95"/>
      <c r="CS42" s="95"/>
      <c r="CT42" s="95"/>
      <c r="CU42" s="95"/>
      <c r="CV42" s="95"/>
      <c r="CW42" s="95"/>
      <c r="CX42" s="95"/>
      <c r="CY42" s="95"/>
      <c r="CZ42" s="95"/>
      <c r="DA42" s="95"/>
      <c r="DB42" s="95"/>
      <c r="DC42" s="95"/>
      <c r="DD42" s="95"/>
      <c r="DE42" s="95"/>
      <c r="DF42" s="95"/>
      <c r="DG42" s="95"/>
      <c r="DH42" s="95"/>
      <c r="DI42" s="95"/>
      <c r="DJ42" s="95"/>
      <c r="DK42" s="95"/>
      <c r="DL42" s="95"/>
      <c r="DM42" s="95"/>
      <c r="DN42" s="95"/>
      <c r="DO42" s="95"/>
      <c r="DP42" s="95"/>
      <c r="DQ42" s="95"/>
      <c r="DR42" s="95"/>
      <c r="DS42" s="95"/>
      <c r="DT42" s="95"/>
      <c r="DU42" s="95"/>
      <c r="DV42" s="95"/>
      <c r="DW42" s="95"/>
      <c r="DX42" s="95"/>
      <c r="DY42" s="95"/>
      <c r="DZ42" s="95"/>
      <c r="EA42" s="95"/>
    </row>
    <row r="43" spans="1:131" ht="42.75" customHeight="1">
      <c r="B43" s="7" t="s">
        <v>54</v>
      </c>
      <c r="C43" s="7">
        <v>3301</v>
      </c>
      <c r="D43" s="85" t="s">
        <v>32</v>
      </c>
      <c r="E43" s="15">
        <v>5942.2770890900001</v>
      </c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>
        <v>2550.7642890000002</v>
      </c>
      <c r="S43" s="15"/>
      <c r="T43" s="15">
        <f t="shared" ref="T43:T44" si="55">SUM(E43:S43)</f>
        <v>8493.0413780899999</v>
      </c>
      <c r="U43" s="15">
        <v>5038.7795919999999</v>
      </c>
      <c r="V43" s="15"/>
      <c r="W43" s="15"/>
      <c r="X43" s="15"/>
      <c r="Y43" s="15"/>
      <c r="Z43" s="15"/>
      <c r="AA43" s="15"/>
      <c r="AB43" s="15"/>
      <c r="AC43" s="15"/>
      <c r="AD43" s="15"/>
      <c r="AE43" s="15">
        <v>6000</v>
      </c>
      <c r="AF43" s="15"/>
      <c r="AG43" s="15"/>
      <c r="AH43" s="15">
        <v>600</v>
      </c>
      <c r="AI43" s="15"/>
      <c r="AJ43" s="15">
        <f t="shared" ref="AJ43:AJ44" si="56">SUBTOTAL(9,U43:AI43)</f>
        <v>11638.779591999999</v>
      </c>
      <c r="AK43" s="15">
        <v>5532.0021744799997</v>
      </c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>
        <f t="shared" ref="AZ43:AZ44" si="57">SUBTOTAL(9,AK43:AY43)</f>
        <v>5532.0021744799997</v>
      </c>
      <c r="BA43" s="15">
        <v>6227.9549276272992</v>
      </c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>
        <v>10000</v>
      </c>
      <c r="BO43" s="15"/>
      <c r="BP43" s="15">
        <f t="shared" ref="BP43:BP44" si="58">SUM(BA43:BO43)</f>
        <v>16227.954927627299</v>
      </c>
      <c r="BQ43" s="86">
        <f t="shared" ref="BQ43:BQ44" si="59">T43+AJ43+AZ43+BP43</f>
        <v>41891.778072197296</v>
      </c>
    </row>
    <row r="44" spans="1:131" ht="36" customHeight="1">
      <c r="B44" s="7" t="s">
        <v>54</v>
      </c>
      <c r="C44" s="7">
        <v>3302</v>
      </c>
      <c r="D44" s="85" t="s">
        <v>33</v>
      </c>
      <c r="E44" s="15">
        <v>324.86842230000002</v>
      </c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>
        <f t="shared" si="55"/>
        <v>324.86842230000002</v>
      </c>
      <c r="U44" s="15">
        <v>333.45195000000001</v>
      </c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>
        <f t="shared" si="56"/>
        <v>333.45195000000001</v>
      </c>
      <c r="AK44" s="15">
        <v>318.90454749999998</v>
      </c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>
        <f t="shared" si="57"/>
        <v>318.90454749999998</v>
      </c>
      <c r="BA44" s="15">
        <v>351.36177487499998</v>
      </c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>
        <f t="shared" si="58"/>
        <v>351.36177487499998</v>
      </c>
      <c r="BQ44" s="86">
        <f t="shared" si="59"/>
        <v>1328.586694675</v>
      </c>
    </row>
    <row r="45" spans="1:131" s="55" customFormat="1" ht="20.25" customHeight="1">
      <c r="A45" s="51"/>
      <c r="B45" s="52"/>
      <c r="C45" s="52">
        <v>35</v>
      </c>
      <c r="D45" s="90" t="s">
        <v>142</v>
      </c>
      <c r="E45" s="57">
        <f t="shared" ref="E45:BP45" si="60">E46</f>
        <v>7300.1209514499997</v>
      </c>
      <c r="F45" s="57">
        <f t="shared" si="60"/>
        <v>0</v>
      </c>
      <c r="G45" s="57">
        <f t="shared" si="60"/>
        <v>0</v>
      </c>
      <c r="H45" s="57">
        <f t="shared" si="60"/>
        <v>0</v>
      </c>
      <c r="I45" s="57">
        <f t="shared" si="60"/>
        <v>0</v>
      </c>
      <c r="J45" s="57">
        <f t="shared" si="60"/>
        <v>0</v>
      </c>
      <c r="K45" s="57">
        <f t="shared" si="60"/>
        <v>0</v>
      </c>
      <c r="L45" s="57">
        <f t="shared" si="60"/>
        <v>0</v>
      </c>
      <c r="M45" s="57">
        <f t="shared" si="60"/>
        <v>0</v>
      </c>
      <c r="N45" s="57">
        <f t="shared" si="60"/>
        <v>0</v>
      </c>
      <c r="O45" s="57">
        <f t="shared" si="60"/>
        <v>0</v>
      </c>
      <c r="P45" s="57">
        <f t="shared" si="60"/>
        <v>0</v>
      </c>
      <c r="Q45" s="57">
        <f t="shared" si="60"/>
        <v>0</v>
      </c>
      <c r="R45" s="57">
        <f t="shared" si="60"/>
        <v>4400</v>
      </c>
      <c r="S45" s="57">
        <f t="shared" si="60"/>
        <v>0</v>
      </c>
      <c r="T45" s="57">
        <f t="shared" si="60"/>
        <v>11700.120951450001</v>
      </c>
      <c r="U45" s="57">
        <f t="shared" si="60"/>
        <v>2309.0629600000002</v>
      </c>
      <c r="V45" s="57">
        <f t="shared" si="60"/>
        <v>0</v>
      </c>
      <c r="W45" s="57">
        <f t="shared" si="60"/>
        <v>0</v>
      </c>
      <c r="X45" s="57">
        <f t="shared" si="60"/>
        <v>0</v>
      </c>
      <c r="Y45" s="57">
        <f t="shared" si="60"/>
        <v>0</v>
      </c>
      <c r="Z45" s="57">
        <f t="shared" si="60"/>
        <v>0</v>
      </c>
      <c r="AA45" s="57">
        <f t="shared" si="60"/>
        <v>0</v>
      </c>
      <c r="AB45" s="57">
        <f t="shared" si="60"/>
        <v>0</v>
      </c>
      <c r="AC45" s="57">
        <f t="shared" si="60"/>
        <v>0</v>
      </c>
      <c r="AD45" s="57">
        <f t="shared" si="60"/>
        <v>0</v>
      </c>
      <c r="AE45" s="57">
        <f t="shared" si="60"/>
        <v>0</v>
      </c>
      <c r="AF45" s="57">
        <f t="shared" si="60"/>
        <v>0</v>
      </c>
      <c r="AG45" s="57">
        <f t="shared" si="60"/>
        <v>0</v>
      </c>
      <c r="AH45" s="57">
        <f t="shared" si="60"/>
        <v>34277.827288</v>
      </c>
      <c r="AI45" s="57">
        <f t="shared" si="60"/>
        <v>0</v>
      </c>
      <c r="AJ45" s="57">
        <f t="shared" si="60"/>
        <v>36586.890248000003</v>
      </c>
      <c r="AK45" s="57">
        <f t="shared" si="60"/>
        <v>2368.5082368000003</v>
      </c>
      <c r="AL45" s="57">
        <f t="shared" si="60"/>
        <v>0</v>
      </c>
      <c r="AM45" s="57">
        <f t="shared" si="60"/>
        <v>0</v>
      </c>
      <c r="AN45" s="57">
        <f t="shared" si="60"/>
        <v>0</v>
      </c>
      <c r="AO45" s="57">
        <f t="shared" si="60"/>
        <v>0</v>
      </c>
      <c r="AP45" s="57">
        <f t="shared" si="60"/>
        <v>0</v>
      </c>
      <c r="AQ45" s="57">
        <f t="shared" si="60"/>
        <v>0</v>
      </c>
      <c r="AR45" s="57">
        <f t="shared" si="60"/>
        <v>0</v>
      </c>
      <c r="AS45" s="57">
        <f t="shared" si="60"/>
        <v>0</v>
      </c>
      <c r="AT45" s="57">
        <f t="shared" si="60"/>
        <v>0</v>
      </c>
      <c r="AU45" s="57">
        <f t="shared" si="60"/>
        <v>0</v>
      </c>
      <c r="AV45" s="57">
        <f t="shared" si="60"/>
        <v>0</v>
      </c>
      <c r="AW45" s="57">
        <f t="shared" si="60"/>
        <v>0</v>
      </c>
      <c r="AX45" s="57">
        <f t="shared" si="60"/>
        <v>0</v>
      </c>
      <c r="AY45" s="57">
        <f t="shared" si="60"/>
        <v>0</v>
      </c>
      <c r="AZ45" s="57">
        <f t="shared" si="60"/>
        <v>2368.5082368000003</v>
      </c>
      <c r="BA45" s="57">
        <f t="shared" si="60"/>
        <v>2475.7891357399999</v>
      </c>
      <c r="BB45" s="57">
        <f t="shared" si="60"/>
        <v>0</v>
      </c>
      <c r="BC45" s="57">
        <f t="shared" si="60"/>
        <v>0</v>
      </c>
      <c r="BD45" s="57">
        <f t="shared" si="60"/>
        <v>0</v>
      </c>
      <c r="BE45" s="57">
        <f t="shared" si="60"/>
        <v>0</v>
      </c>
      <c r="BF45" s="57">
        <f t="shared" si="60"/>
        <v>0</v>
      </c>
      <c r="BG45" s="57">
        <f t="shared" si="60"/>
        <v>0</v>
      </c>
      <c r="BH45" s="57">
        <f t="shared" si="60"/>
        <v>0</v>
      </c>
      <c r="BI45" s="57">
        <f t="shared" si="60"/>
        <v>0</v>
      </c>
      <c r="BJ45" s="57">
        <f t="shared" si="60"/>
        <v>0</v>
      </c>
      <c r="BK45" s="57">
        <f t="shared" si="60"/>
        <v>0</v>
      </c>
      <c r="BL45" s="57">
        <f t="shared" si="60"/>
        <v>0</v>
      </c>
      <c r="BM45" s="57">
        <f t="shared" si="60"/>
        <v>0</v>
      </c>
      <c r="BN45" s="57">
        <f t="shared" si="60"/>
        <v>0</v>
      </c>
      <c r="BO45" s="57">
        <f t="shared" si="60"/>
        <v>0</v>
      </c>
      <c r="BP45" s="57">
        <f t="shared" si="60"/>
        <v>2475.7891357399999</v>
      </c>
      <c r="BQ45" s="57">
        <f t="shared" ref="BQ45" si="61">BQ46</f>
        <v>53131.308571990005</v>
      </c>
      <c r="BR45" s="95"/>
      <c r="BS45" s="95"/>
      <c r="BT45" s="95"/>
      <c r="BU45" s="95"/>
      <c r="BV45" s="95"/>
      <c r="BW45" s="95"/>
      <c r="BX45" s="95"/>
      <c r="BY45" s="95"/>
      <c r="BZ45" s="95"/>
      <c r="CA45" s="95"/>
      <c r="CB45" s="95"/>
      <c r="CC45" s="95"/>
      <c r="CD45" s="95"/>
      <c r="CE45" s="95"/>
      <c r="CF45" s="95"/>
      <c r="CG45" s="95"/>
      <c r="CH45" s="95"/>
      <c r="CI45" s="95"/>
      <c r="CJ45" s="95"/>
      <c r="CK45" s="95"/>
      <c r="CL45" s="95"/>
      <c r="CM45" s="95"/>
      <c r="CN45" s="95"/>
      <c r="CO45" s="95"/>
      <c r="CP45" s="95"/>
      <c r="CQ45" s="95"/>
      <c r="CR45" s="95"/>
      <c r="CS45" s="95"/>
      <c r="CT45" s="95"/>
      <c r="CU45" s="95"/>
      <c r="CV45" s="95"/>
      <c r="CW45" s="95"/>
      <c r="CX45" s="95"/>
      <c r="CY45" s="95"/>
      <c r="CZ45" s="95"/>
      <c r="DA45" s="95"/>
      <c r="DB45" s="95"/>
      <c r="DC45" s="95"/>
      <c r="DD45" s="95"/>
      <c r="DE45" s="95"/>
      <c r="DF45" s="95"/>
      <c r="DG45" s="95"/>
      <c r="DH45" s="95"/>
      <c r="DI45" s="95"/>
      <c r="DJ45" s="95"/>
      <c r="DK45" s="95"/>
      <c r="DL45" s="95"/>
      <c r="DM45" s="95"/>
      <c r="DN45" s="95"/>
      <c r="DO45" s="95"/>
      <c r="DP45" s="95"/>
      <c r="DQ45" s="95"/>
      <c r="DR45" s="95"/>
      <c r="DS45" s="95"/>
      <c r="DT45" s="95"/>
      <c r="DU45" s="95"/>
      <c r="DV45" s="95"/>
      <c r="DW45" s="95"/>
      <c r="DX45" s="95"/>
      <c r="DY45" s="95"/>
      <c r="DZ45" s="95"/>
      <c r="EA45" s="95"/>
    </row>
    <row r="46" spans="1:131" ht="39.75" customHeight="1">
      <c r="B46" s="10" t="s">
        <v>57</v>
      </c>
      <c r="C46" s="7">
        <v>3502</v>
      </c>
      <c r="D46" s="85" t="s">
        <v>34</v>
      </c>
      <c r="E46" s="15">
        <v>7300.1209514499997</v>
      </c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>
        <v>4400</v>
      </c>
      <c r="S46" s="15"/>
      <c r="T46" s="15">
        <f>SUM(E46:S46)</f>
        <v>11700.120951450001</v>
      </c>
      <c r="U46" s="15">
        <v>2309.0629600000002</v>
      </c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>
        <v>34277.827288</v>
      </c>
      <c r="AI46" s="15"/>
      <c r="AJ46" s="15">
        <f>SUBTOTAL(9,U46:AI46)</f>
        <v>36586.890248000003</v>
      </c>
      <c r="AK46" s="15">
        <v>2368.5082368000003</v>
      </c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>
        <f>SUBTOTAL(9,AK46:AY46)</f>
        <v>2368.5082368000003</v>
      </c>
      <c r="BA46" s="15">
        <v>2475.7891357399999</v>
      </c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>
        <f>SUM(BA46:BO46)</f>
        <v>2475.7891357399999</v>
      </c>
      <c r="BQ46" s="86">
        <f>T46+AJ46+AZ46+BP46</f>
        <v>53131.308571990005</v>
      </c>
    </row>
    <row r="47" spans="1:131" s="55" customFormat="1" ht="19.5" customHeight="1">
      <c r="A47" s="51"/>
      <c r="B47" s="52"/>
      <c r="C47" s="52">
        <v>36</v>
      </c>
      <c r="D47" s="90" t="s">
        <v>141</v>
      </c>
      <c r="E47" s="57">
        <f t="shared" ref="E47:BP47" si="62">E48</f>
        <v>870</v>
      </c>
      <c r="F47" s="57">
        <f t="shared" si="62"/>
        <v>0</v>
      </c>
      <c r="G47" s="57">
        <f t="shared" si="62"/>
        <v>0</v>
      </c>
      <c r="H47" s="57">
        <f t="shared" si="62"/>
        <v>0</v>
      </c>
      <c r="I47" s="57">
        <f t="shared" si="62"/>
        <v>0</v>
      </c>
      <c r="J47" s="57">
        <f t="shared" si="62"/>
        <v>0</v>
      </c>
      <c r="K47" s="57">
        <f t="shared" si="62"/>
        <v>0</v>
      </c>
      <c r="L47" s="57">
        <f t="shared" si="62"/>
        <v>0</v>
      </c>
      <c r="M47" s="57">
        <f t="shared" si="62"/>
        <v>0</v>
      </c>
      <c r="N47" s="57">
        <f t="shared" si="62"/>
        <v>0</v>
      </c>
      <c r="O47" s="57">
        <f t="shared" si="62"/>
        <v>0</v>
      </c>
      <c r="P47" s="57">
        <f t="shared" si="62"/>
        <v>0</v>
      </c>
      <c r="Q47" s="57">
        <f t="shared" si="62"/>
        <v>0</v>
      </c>
      <c r="R47" s="57">
        <f t="shared" si="62"/>
        <v>1502.229096</v>
      </c>
      <c r="S47" s="57">
        <f t="shared" si="62"/>
        <v>0</v>
      </c>
      <c r="T47" s="57">
        <f t="shared" si="62"/>
        <v>2372.229096</v>
      </c>
      <c r="U47" s="57">
        <f t="shared" si="62"/>
        <v>377.4</v>
      </c>
      <c r="V47" s="57">
        <f t="shared" si="62"/>
        <v>0</v>
      </c>
      <c r="W47" s="57">
        <f t="shared" si="62"/>
        <v>0</v>
      </c>
      <c r="X47" s="57">
        <f t="shared" si="62"/>
        <v>0</v>
      </c>
      <c r="Y47" s="57">
        <f t="shared" si="62"/>
        <v>0</v>
      </c>
      <c r="Z47" s="57">
        <f t="shared" si="62"/>
        <v>0</v>
      </c>
      <c r="AA47" s="57">
        <f t="shared" si="62"/>
        <v>0</v>
      </c>
      <c r="AB47" s="57">
        <f t="shared" si="62"/>
        <v>0</v>
      </c>
      <c r="AC47" s="57">
        <f t="shared" si="62"/>
        <v>0</v>
      </c>
      <c r="AD47" s="57">
        <f t="shared" si="62"/>
        <v>0</v>
      </c>
      <c r="AE47" s="57">
        <f t="shared" si="62"/>
        <v>0</v>
      </c>
      <c r="AF47" s="57">
        <f t="shared" si="62"/>
        <v>0</v>
      </c>
      <c r="AG47" s="57">
        <f t="shared" si="62"/>
        <v>0</v>
      </c>
      <c r="AH47" s="57">
        <f t="shared" si="62"/>
        <v>0</v>
      </c>
      <c r="AI47" s="57">
        <f t="shared" si="62"/>
        <v>0</v>
      </c>
      <c r="AJ47" s="57">
        <f t="shared" si="62"/>
        <v>377.4</v>
      </c>
      <c r="AK47" s="57">
        <f t="shared" si="62"/>
        <v>377.4</v>
      </c>
      <c r="AL47" s="57">
        <f t="shared" si="62"/>
        <v>0</v>
      </c>
      <c r="AM47" s="57">
        <f t="shared" si="62"/>
        <v>0</v>
      </c>
      <c r="AN47" s="57">
        <f t="shared" si="62"/>
        <v>0</v>
      </c>
      <c r="AO47" s="57">
        <f t="shared" si="62"/>
        <v>0</v>
      </c>
      <c r="AP47" s="57">
        <f t="shared" si="62"/>
        <v>0</v>
      </c>
      <c r="AQ47" s="57">
        <f t="shared" si="62"/>
        <v>0</v>
      </c>
      <c r="AR47" s="57">
        <f t="shared" si="62"/>
        <v>0</v>
      </c>
      <c r="AS47" s="57">
        <f t="shared" si="62"/>
        <v>0</v>
      </c>
      <c r="AT47" s="57">
        <f t="shared" si="62"/>
        <v>0</v>
      </c>
      <c r="AU47" s="57">
        <f t="shared" si="62"/>
        <v>0</v>
      </c>
      <c r="AV47" s="57">
        <f t="shared" si="62"/>
        <v>0</v>
      </c>
      <c r="AW47" s="57">
        <f t="shared" si="62"/>
        <v>0</v>
      </c>
      <c r="AX47" s="57">
        <f t="shared" si="62"/>
        <v>0</v>
      </c>
      <c r="AY47" s="57">
        <f t="shared" si="62"/>
        <v>0</v>
      </c>
      <c r="AZ47" s="57">
        <f t="shared" si="62"/>
        <v>377.4</v>
      </c>
      <c r="BA47" s="57">
        <f t="shared" si="62"/>
        <v>388.72199999999998</v>
      </c>
      <c r="BB47" s="57">
        <f t="shared" si="62"/>
        <v>0</v>
      </c>
      <c r="BC47" s="57">
        <f t="shared" si="62"/>
        <v>0</v>
      </c>
      <c r="BD47" s="57">
        <f t="shared" si="62"/>
        <v>0</v>
      </c>
      <c r="BE47" s="57">
        <f t="shared" si="62"/>
        <v>0</v>
      </c>
      <c r="BF47" s="57">
        <f t="shared" si="62"/>
        <v>0</v>
      </c>
      <c r="BG47" s="57">
        <f t="shared" si="62"/>
        <v>0</v>
      </c>
      <c r="BH47" s="57">
        <f t="shared" si="62"/>
        <v>0</v>
      </c>
      <c r="BI47" s="57">
        <f t="shared" si="62"/>
        <v>0</v>
      </c>
      <c r="BJ47" s="57">
        <f t="shared" si="62"/>
        <v>0</v>
      </c>
      <c r="BK47" s="57">
        <f t="shared" si="62"/>
        <v>0</v>
      </c>
      <c r="BL47" s="57">
        <f t="shared" si="62"/>
        <v>0</v>
      </c>
      <c r="BM47" s="57">
        <f t="shared" si="62"/>
        <v>0</v>
      </c>
      <c r="BN47" s="57">
        <f t="shared" si="62"/>
        <v>1500</v>
      </c>
      <c r="BO47" s="57">
        <f t="shared" si="62"/>
        <v>0</v>
      </c>
      <c r="BP47" s="57">
        <f t="shared" si="62"/>
        <v>1888.722</v>
      </c>
      <c r="BQ47" s="57">
        <f t="shared" ref="BQ47" si="63">BQ48</f>
        <v>5015.751096</v>
      </c>
      <c r="BR47" s="95"/>
      <c r="BS47" s="95"/>
      <c r="BT47" s="95"/>
      <c r="BU47" s="95"/>
      <c r="BV47" s="95"/>
      <c r="BW47" s="95"/>
      <c r="BX47" s="95"/>
      <c r="BY47" s="95"/>
      <c r="BZ47" s="95"/>
      <c r="CA47" s="95"/>
      <c r="CB47" s="95"/>
      <c r="CC47" s="95"/>
      <c r="CD47" s="95"/>
      <c r="CE47" s="95"/>
      <c r="CF47" s="95"/>
      <c r="CG47" s="95"/>
      <c r="CH47" s="95"/>
      <c r="CI47" s="95"/>
      <c r="CJ47" s="95"/>
      <c r="CK47" s="95"/>
      <c r="CL47" s="95"/>
      <c r="CM47" s="95"/>
      <c r="CN47" s="95"/>
      <c r="CO47" s="95"/>
      <c r="CP47" s="95"/>
      <c r="CQ47" s="95"/>
      <c r="CR47" s="95"/>
      <c r="CS47" s="95"/>
      <c r="CT47" s="95"/>
      <c r="CU47" s="95"/>
      <c r="CV47" s="95"/>
      <c r="CW47" s="95"/>
      <c r="CX47" s="95"/>
      <c r="CY47" s="95"/>
      <c r="CZ47" s="95"/>
      <c r="DA47" s="95"/>
      <c r="DB47" s="95"/>
      <c r="DC47" s="95"/>
      <c r="DD47" s="95"/>
      <c r="DE47" s="95"/>
      <c r="DF47" s="95"/>
      <c r="DG47" s="95"/>
      <c r="DH47" s="95"/>
      <c r="DI47" s="95"/>
      <c r="DJ47" s="95"/>
      <c r="DK47" s="95"/>
      <c r="DL47" s="95"/>
      <c r="DM47" s="95"/>
      <c r="DN47" s="95"/>
      <c r="DO47" s="95"/>
      <c r="DP47" s="95"/>
      <c r="DQ47" s="95"/>
      <c r="DR47" s="95"/>
      <c r="DS47" s="95"/>
      <c r="DT47" s="95"/>
      <c r="DU47" s="95"/>
      <c r="DV47" s="95"/>
      <c r="DW47" s="95"/>
      <c r="DX47" s="95"/>
      <c r="DY47" s="95"/>
      <c r="DZ47" s="95"/>
      <c r="EA47" s="95"/>
    </row>
    <row r="48" spans="1:131" ht="21.75" customHeight="1">
      <c r="B48" s="7" t="s">
        <v>53</v>
      </c>
      <c r="C48" s="7">
        <v>3602</v>
      </c>
      <c r="D48" s="85" t="s">
        <v>35</v>
      </c>
      <c r="E48" s="15">
        <v>870</v>
      </c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>
        <v>1502.229096</v>
      </c>
      <c r="S48" s="15"/>
      <c r="T48" s="15">
        <f>SUM(E48:S48)</f>
        <v>2372.229096</v>
      </c>
      <c r="U48" s="15">
        <v>377.4</v>
      </c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>
        <f>SUBTOTAL(9,U48:AI48)</f>
        <v>377.4</v>
      </c>
      <c r="AK48" s="15">
        <v>377.4</v>
      </c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>
        <f>SUBTOTAL(9,AK48:AY48)</f>
        <v>377.4</v>
      </c>
      <c r="BA48" s="15">
        <v>388.72199999999998</v>
      </c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>
        <v>1500</v>
      </c>
      <c r="BO48" s="15"/>
      <c r="BP48" s="15">
        <f>SUM(BA48:BO48)</f>
        <v>1888.722</v>
      </c>
      <c r="BQ48" s="86">
        <f>T48+AJ48+AZ48+BP48</f>
        <v>5015.751096</v>
      </c>
    </row>
    <row r="49" spans="1:131" s="55" customFormat="1" ht="20.25" customHeight="1">
      <c r="A49" s="51"/>
      <c r="B49" s="52"/>
      <c r="C49" s="52" t="s">
        <v>139</v>
      </c>
      <c r="D49" s="90" t="s">
        <v>140</v>
      </c>
      <c r="E49" s="57">
        <f t="shared" ref="E49:BP49" si="64">E50</f>
        <v>30</v>
      </c>
      <c r="F49" s="57">
        <f t="shared" si="64"/>
        <v>0</v>
      </c>
      <c r="G49" s="57">
        <f t="shared" si="64"/>
        <v>0</v>
      </c>
      <c r="H49" s="57">
        <f t="shared" si="64"/>
        <v>0</v>
      </c>
      <c r="I49" s="57">
        <f t="shared" si="64"/>
        <v>0</v>
      </c>
      <c r="J49" s="57">
        <f t="shared" si="64"/>
        <v>0</v>
      </c>
      <c r="K49" s="57">
        <f t="shared" si="64"/>
        <v>0</v>
      </c>
      <c r="L49" s="57">
        <f t="shared" si="64"/>
        <v>0</v>
      </c>
      <c r="M49" s="57">
        <f t="shared" si="64"/>
        <v>0</v>
      </c>
      <c r="N49" s="57">
        <f t="shared" si="64"/>
        <v>0</v>
      </c>
      <c r="O49" s="57">
        <f t="shared" si="64"/>
        <v>0</v>
      </c>
      <c r="P49" s="57">
        <f t="shared" si="64"/>
        <v>0</v>
      </c>
      <c r="Q49" s="57">
        <f t="shared" si="64"/>
        <v>0</v>
      </c>
      <c r="R49" s="57">
        <f t="shared" si="64"/>
        <v>48.356151099999998</v>
      </c>
      <c r="S49" s="57">
        <f t="shared" si="64"/>
        <v>0</v>
      </c>
      <c r="T49" s="57">
        <f t="shared" si="64"/>
        <v>78.356151100000005</v>
      </c>
      <c r="U49" s="57">
        <f t="shared" si="64"/>
        <v>89.7</v>
      </c>
      <c r="V49" s="57">
        <f t="shared" si="64"/>
        <v>0</v>
      </c>
      <c r="W49" s="57">
        <f t="shared" si="64"/>
        <v>0</v>
      </c>
      <c r="X49" s="57">
        <f t="shared" si="64"/>
        <v>0</v>
      </c>
      <c r="Y49" s="57">
        <f t="shared" si="64"/>
        <v>0</v>
      </c>
      <c r="Z49" s="57">
        <f t="shared" si="64"/>
        <v>0</v>
      </c>
      <c r="AA49" s="57">
        <f t="shared" si="64"/>
        <v>0</v>
      </c>
      <c r="AB49" s="57">
        <f t="shared" si="64"/>
        <v>0</v>
      </c>
      <c r="AC49" s="57">
        <f t="shared" si="64"/>
        <v>0</v>
      </c>
      <c r="AD49" s="57">
        <f t="shared" si="64"/>
        <v>0</v>
      </c>
      <c r="AE49" s="57">
        <f t="shared" si="64"/>
        <v>0</v>
      </c>
      <c r="AF49" s="57">
        <f t="shared" si="64"/>
        <v>0</v>
      </c>
      <c r="AG49" s="57">
        <f t="shared" si="64"/>
        <v>0</v>
      </c>
      <c r="AH49" s="57">
        <f t="shared" si="64"/>
        <v>0</v>
      </c>
      <c r="AI49" s="57">
        <f t="shared" si="64"/>
        <v>0</v>
      </c>
      <c r="AJ49" s="57">
        <f t="shared" si="64"/>
        <v>89.7</v>
      </c>
      <c r="AK49" s="57">
        <f t="shared" si="64"/>
        <v>119.7</v>
      </c>
      <c r="AL49" s="57">
        <f t="shared" si="64"/>
        <v>0</v>
      </c>
      <c r="AM49" s="57">
        <f t="shared" si="64"/>
        <v>0</v>
      </c>
      <c r="AN49" s="57">
        <f t="shared" si="64"/>
        <v>0</v>
      </c>
      <c r="AO49" s="57">
        <f t="shared" si="64"/>
        <v>0</v>
      </c>
      <c r="AP49" s="57">
        <f t="shared" si="64"/>
        <v>0</v>
      </c>
      <c r="AQ49" s="57">
        <f t="shared" si="64"/>
        <v>0</v>
      </c>
      <c r="AR49" s="57">
        <f t="shared" si="64"/>
        <v>0</v>
      </c>
      <c r="AS49" s="57">
        <f t="shared" si="64"/>
        <v>0</v>
      </c>
      <c r="AT49" s="57">
        <f t="shared" si="64"/>
        <v>0</v>
      </c>
      <c r="AU49" s="57">
        <f t="shared" si="64"/>
        <v>0</v>
      </c>
      <c r="AV49" s="57">
        <f t="shared" si="64"/>
        <v>0</v>
      </c>
      <c r="AW49" s="57">
        <f t="shared" si="64"/>
        <v>0</v>
      </c>
      <c r="AX49" s="57">
        <f t="shared" si="64"/>
        <v>0</v>
      </c>
      <c r="AY49" s="57">
        <f t="shared" si="64"/>
        <v>0</v>
      </c>
      <c r="AZ49" s="57">
        <f t="shared" si="64"/>
        <v>119.7</v>
      </c>
      <c r="BA49" s="57">
        <f t="shared" si="64"/>
        <v>123.291</v>
      </c>
      <c r="BB49" s="57">
        <f t="shared" si="64"/>
        <v>0</v>
      </c>
      <c r="BC49" s="57">
        <f t="shared" si="64"/>
        <v>0</v>
      </c>
      <c r="BD49" s="57">
        <f t="shared" si="64"/>
        <v>0</v>
      </c>
      <c r="BE49" s="57">
        <f t="shared" si="64"/>
        <v>0</v>
      </c>
      <c r="BF49" s="57">
        <f t="shared" si="64"/>
        <v>0</v>
      </c>
      <c r="BG49" s="57">
        <f t="shared" si="64"/>
        <v>0</v>
      </c>
      <c r="BH49" s="57">
        <f t="shared" si="64"/>
        <v>0</v>
      </c>
      <c r="BI49" s="57">
        <f t="shared" si="64"/>
        <v>0</v>
      </c>
      <c r="BJ49" s="57">
        <f t="shared" si="64"/>
        <v>0</v>
      </c>
      <c r="BK49" s="57">
        <f t="shared" si="64"/>
        <v>0</v>
      </c>
      <c r="BL49" s="57">
        <f t="shared" si="64"/>
        <v>0</v>
      </c>
      <c r="BM49" s="57">
        <f t="shared" si="64"/>
        <v>0</v>
      </c>
      <c r="BN49" s="57">
        <f t="shared" si="64"/>
        <v>0</v>
      </c>
      <c r="BO49" s="57">
        <f t="shared" si="64"/>
        <v>0</v>
      </c>
      <c r="BP49" s="57">
        <f t="shared" si="64"/>
        <v>123.291</v>
      </c>
      <c r="BQ49" s="57">
        <f t="shared" ref="BQ49" si="65">BQ50</f>
        <v>411.04715110000001</v>
      </c>
      <c r="BR49" s="95"/>
      <c r="BS49" s="95"/>
      <c r="BT49" s="95"/>
      <c r="BU49" s="95"/>
      <c r="BV49" s="95"/>
      <c r="BW49" s="95"/>
      <c r="BX49" s="95"/>
      <c r="BY49" s="95"/>
      <c r="BZ49" s="95"/>
      <c r="CA49" s="95"/>
      <c r="CB49" s="95"/>
      <c r="CC49" s="95"/>
      <c r="CD49" s="95"/>
      <c r="CE49" s="95"/>
      <c r="CF49" s="95"/>
      <c r="CG49" s="95"/>
      <c r="CH49" s="95"/>
      <c r="CI49" s="95"/>
      <c r="CJ49" s="95"/>
      <c r="CK49" s="95"/>
      <c r="CL49" s="95"/>
      <c r="CM49" s="95"/>
      <c r="CN49" s="95"/>
      <c r="CO49" s="95"/>
      <c r="CP49" s="95"/>
      <c r="CQ49" s="95"/>
      <c r="CR49" s="95"/>
      <c r="CS49" s="95"/>
      <c r="CT49" s="95"/>
      <c r="CU49" s="95"/>
      <c r="CV49" s="95"/>
      <c r="CW49" s="95"/>
      <c r="CX49" s="95"/>
      <c r="CY49" s="95"/>
      <c r="CZ49" s="95"/>
      <c r="DA49" s="95"/>
      <c r="DB49" s="95"/>
      <c r="DC49" s="95"/>
      <c r="DD49" s="95"/>
      <c r="DE49" s="95"/>
      <c r="DF49" s="95"/>
      <c r="DG49" s="95"/>
      <c r="DH49" s="95"/>
      <c r="DI49" s="95"/>
      <c r="DJ49" s="95"/>
      <c r="DK49" s="95"/>
      <c r="DL49" s="95"/>
      <c r="DM49" s="95"/>
      <c r="DN49" s="95"/>
      <c r="DO49" s="95"/>
      <c r="DP49" s="95"/>
      <c r="DQ49" s="95"/>
      <c r="DR49" s="95"/>
      <c r="DS49" s="95"/>
      <c r="DT49" s="95"/>
      <c r="DU49" s="95"/>
      <c r="DV49" s="95"/>
      <c r="DW49" s="95"/>
      <c r="DX49" s="95"/>
      <c r="DY49" s="95"/>
      <c r="DZ49" s="95"/>
      <c r="EA49" s="95"/>
    </row>
    <row r="50" spans="1:131" ht="60" customHeight="1">
      <c r="B50" s="7" t="s">
        <v>53</v>
      </c>
      <c r="C50" s="7">
        <v>3906</v>
      </c>
      <c r="D50" s="85" t="s">
        <v>37</v>
      </c>
      <c r="E50" s="15">
        <v>30</v>
      </c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>
        <v>48.356151099999998</v>
      </c>
      <c r="S50" s="15"/>
      <c r="T50" s="15">
        <f>SUM(E50:S50)</f>
        <v>78.356151100000005</v>
      </c>
      <c r="U50" s="15">
        <v>89.7</v>
      </c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>
        <f>SUBTOTAL(9,U50:AI50)</f>
        <v>89.7</v>
      </c>
      <c r="AK50" s="15">
        <v>119.7</v>
      </c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>
        <f>SUBTOTAL(9,AK50:AY50)</f>
        <v>119.7</v>
      </c>
      <c r="BA50" s="15">
        <v>123.291</v>
      </c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>
        <f>SUM(BA50:BO50)</f>
        <v>123.291</v>
      </c>
      <c r="BQ50" s="86">
        <f>T50+AJ50+AZ50+BP50</f>
        <v>411.04715110000001</v>
      </c>
    </row>
    <row r="51" spans="1:131" s="55" customFormat="1" ht="18.75" customHeight="1">
      <c r="A51" s="51"/>
      <c r="B51" s="52"/>
      <c r="C51" s="52" t="s">
        <v>137</v>
      </c>
      <c r="D51" s="90" t="s">
        <v>138</v>
      </c>
      <c r="E51" s="57">
        <f t="shared" ref="E51:BP51" si="66">SUM(E52:E54)</f>
        <v>3335.79590938</v>
      </c>
      <c r="F51" s="57">
        <f t="shared" si="66"/>
        <v>0</v>
      </c>
      <c r="G51" s="57">
        <f t="shared" si="66"/>
        <v>0</v>
      </c>
      <c r="H51" s="57">
        <f t="shared" si="66"/>
        <v>0</v>
      </c>
      <c r="I51" s="57">
        <f t="shared" si="66"/>
        <v>0</v>
      </c>
      <c r="J51" s="57">
        <f t="shared" si="66"/>
        <v>0</v>
      </c>
      <c r="K51" s="57">
        <f t="shared" si="66"/>
        <v>0</v>
      </c>
      <c r="L51" s="57">
        <f t="shared" si="66"/>
        <v>0</v>
      </c>
      <c r="M51" s="57">
        <f t="shared" si="66"/>
        <v>0</v>
      </c>
      <c r="N51" s="57">
        <f t="shared" si="66"/>
        <v>4105.0906612099998</v>
      </c>
      <c r="O51" s="57">
        <f t="shared" si="66"/>
        <v>0</v>
      </c>
      <c r="P51" s="57">
        <f t="shared" si="66"/>
        <v>0</v>
      </c>
      <c r="Q51" s="57">
        <f t="shared" si="66"/>
        <v>0</v>
      </c>
      <c r="R51" s="57">
        <f t="shared" si="66"/>
        <v>0</v>
      </c>
      <c r="S51" s="57">
        <f t="shared" si="66"/>
        <v>1976</v>
      </c>
      <c r="T51" s="57">
        <f t="shared" si="66"/>
        <v>9416.8865705899989</v>
      </c>
      <c r="U51" s="57">
        <f t="shared" si="66"/>
        <v>2211.1882990926879</v>
      </c>
      <c r="V51" s="57">
        <f t="shared" si="66"/>
        <v>0</v>
      </c>
      <c r="W51" s="57">
        <f t="shared" si="66"/>
        <v>0</v>
      </c>
      <c r="X51" s="57">
        <f t="shared" si="66"/>
        <v>0</v>
      </c>
      <c r="Y51" s="57">
        <f t="shared" si="66"/>
        <v>0</v>
      </c>
      <c r="Z51" s="57">
        <f t="shared" si="66"/>
        <v>0</v>
      </c>
      <c r="AA51" s="57">
        <f t="shared" si="66"/>
        <v>0</v>
      </c>
      <c r="AB51" s="57">
        <f t="shared" si="66"/>
        <v>0</v>
      </c>
      <c r="AC51" s="57">
        <f t="shared" si="66"/>
        <v>0</v>
      </c>
      <c r="AD51" s="57">
        <f t="shared" si="66"/>
        <v>4262.3878500000001</v>
      </c>
      <c r="AE51" s="57">
        <f t="shared" si="66"/>
        <v>0</v>
      </c>
      <c r="AF51" s="57">
        <f t="shared" si="66"/>
        <v>0</v>
      </c>
      <c r="AG51" s="57">
        <f t="shared" si="66"/>
        <v>0</v>
      </c>
      <c r="AH51" s="57">
        <f t="shared" si="66"/>
        <v>0</v>
      </c>
      <c r="AI51" s="57">
        <f t="shared" si="66"/>
        <v>2572</v>
      </c>
      <c r="AJ51" s="57">
        <f t="shared" si="66"/>
        <v>9045.5761490926889</v>
      </c>
      <c r="AK51" s="57">
        <f t="shared" si="66"/>
        <v>2547.3322471581487</v>
      </c>
      <c r="AL51" s="57">
        <f t="shared" si="66"/>
        <v>0</v>
      </c>
      <c r="AM51" s="57">
        <f t="shared" si="66"/>
        <v>0</v>
      </c>
      <c r="AN51" s="57">
        <f t="shared" si="66"/>
        <v>0</v>
      </c>
      <c r="AO51" s="57">
        <f t="shared" si="66"/>
        <v>0</v>
      </c>
      <c r="AP51" s="57">
        <f t="shared" si="66"/>
        <v>0</v>
      </c>
      <c r="AQ51" s="57">
        <f t="shared" si="66"/>
        <v>0</v>
      </c>
      <c r="AR51" s="57">
        <f t="shared" si="66"/>
        <v>0</v>
      </c>
      <c r="AS51" s="57">
        <f t="shared" si="66"/>
        <v>0</v>
      </c>
      <c r="AT51" s="57">
        <f t="shared" si="66"/>
        <v>4475.5072424999998</v>
      </c>
      <c r="AU51" s="57">
        <f t="shared" si="66"/>
        <v>0</v>
      </c>
      <c r="AV51" s="57">
        <f t="shared" si="66"/>
        <v>0</v>
      </c>
      <c r="AW51" s="57">
        <f t="shared" si="66"/>
        <v>0</v>
      </c>
      <c r="AX51" s="57">
        <f t="shared" si="66"/>
        <v>2000</v>
      </c>
      <c r="AY51" s="57">
        <f t="shared" si="66"/>
        <v>3033.2078441799999</v>
      </c>
      <c r="AZ51" s="57">
        <f t="shared" si="66"/>
        <v>12056.047333838149</v>
      </c>
      <c r="BA51" s="57">
        <f t="shared" si="66"/>
        <v>3030.6094539179508</v>
      </c>
      <c r="BB51" s="57">
        <f t="shared" si="66"/>
        <v>0</v>
      </c>
      <c r="BC51" s="57">
        <f t="shared" si="66"/>
        <v>0</v>
      </c>
      <c r="BD51" s="57">
        <f t="shared" si="66"/>
        <v>0</v>
      </c>
      <c r="BE51" s="57">
        <f t="shared" si="66"/>
        <v>0</v>
      </c>
      <c r="BF51" s="57">
        <f t="shared" si="66"/>
        <v>0</v>
      </c>
      <c r="BG51" s="57">
        <f t="shared" si="66"/>
        <v>0</v>
      </c>
      <c r="BH51" s="57">
        <f t="shared" si="66"/>
        <v>0</v>
      </c>
      <c r="BI51" s="57">
        <f t="shared" si="66"/>
        <v>0</v>
      </c>
      <c r="BJ51" s="57">
        <f t="shared" si="66"/>
        <v>4699.2826046250002</v>
      </c>
      <c r="BK51" s="57">
        <f t="shared" si="66"/>
        <v>0</v>
      </c>
      <c r="BL51" s="57">
        <f t="shared" si="66"/>
        <v>0</v>
      </c>
      <c r="BM51" s="57">
        <f t="shared" si="66"/>
        <v>0</v>
      </c>
      <c r="BN51" s="57">
        <f t="shared" si="66"/>
        <v>0</v>
      </c>
      <c r="BO51" s="57">
        <f t="shared" si="66"/>
        <v>3554.51733457</v>
      </c>
      <c r="BP51" s="57">
        <f t="shared" si="66"/>
        <v>11284.40939311295</v>
      </c>
      <c r="BQ51" s="57">
        <f t="shared" ref="BQ51" si="67">SUM(BQ52:BQ54)</f>
        <v>41802.919446633787</v>
      </c>
      <c r="BR51" s="95"/>
      <c r="BS51" s="95"/>
      <c r="BT51" s="95"/>
      <c r="BU51" s="95"/>
      <c r="BV51" s="95"/>
      <c r="BW51" s="95"/>
      <c r="BX51" s="95"/>
      <c r="BY51" s="95"/>
      <c r="BZ51" s="95"/>
      <c r="CA51" s="95"/>
      <c r="CB51" s="95"/>
      <c r="CC51" s="95"/>
      <c r="CD51" s="95"/>
      <c r="CE51" s="95"/>
      <c r="CF51" s="95"/>
      <c r="CG51" s="95"/>
      <c r="CH51" s="95"/>
      <c r="CI51" s="95"/>
      <c r="CJ51" s="95"/>
      <c r="CK51" s="95"/>
      <c r="CL51" s="95"/>
      <c r="CM51" s="95"/>
      <c r="CN51" s="95"/>
      <c r="CO51" s="95"/>
      <c r="CP51" s="95"/>
      <c r="CQ51" s="95"/>
      <c r="CR51" s="95"/>
      <c r="CS51" s="95"/>
      <c r="CT51" s="95"/>
      <c r="CU51" s="95"/>
      <c r="CV51" s="95"/>
      <c r="CW51" s="95"/>
      <c r="CX51" s="95"/>
      <c r="CY51" s="95"/>
      <c r="CZ51" s="95"/>
      <c r="DA51" s="95"/>
      <c r="DB51" s="95"/>
      <c r="DC51" s="95"/>
      <c r="DD51" s="95"/>
      <c r="DE51" s="95"/>
      <c r="DF51" s="95"/>
      <c r="DG51" s="95"/>
      <c r="DH51" s="95"/>
      <c r="DI51" s="95"/>
      <c r="DJ51" s="95"/>
      <c r="DK51" s="95"/>
      <c r="DL51" s="95"/>
      <c r="DM51" s="95"/>
      <c r="DN51" s="95"/>
      <c r="DO51" s="95"/>
      <c r="DP51" s="95"/>
      <c r="DQ51" s="95"/>
      <c r="DR51" s="95"/>
      <c r="DS51" s="95"/>
      <c r="DT51" s="95"/>
      <c r="DU51" s="95"/>
      <c r="DV51" s="95"/>
      <c r="DW51" s="95"/>
      <c r="DX51" s="95"/>
      <c r="DY51" s="95"/>
      <c r="DZ51" s="95"/>
      <c r="EA51" s="95"/>
    </row>
    <row r="52" spans="1:131" ht="23.25" customHeight="1">
      <c r="B52" s="7" t="s">
        <v>55</v>
      </c>
      <c r="C52" s="7">
        <v>4001</v>
      </c>
      <c r="D52" s="85" t="s">
        <v>39</v>
      </c>
      <c r="E52" s="15">
        <v>0</v>
      </c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>
        <v>1226</v>
      </c>
      <c r="T52" s="15">
        <f t="shared" ref="T52:T54" si="68">SUM(E52:S52)</f>
        <v>1226</v>
      </c>
      <c r="U52" s="15">
        <v>356.86471651544798</v>
      </c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>
        <v>1722</v>
      </c>
      <c r="AJ52" s="15">
        <f t="shared" ref="AJ52:AJ54" si="69">SUBTOTAL(9,U52:AI52)</f>
        <v>2078.864716515448</v>
      </c>
      <c r="AK52" s="15">
        <v>424.55537452635895</v>
      </c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>
        <v>2483.2078441799999</v>
      </c>
      <c r="AZ52" s="15">
        <f t="shared" ref="AZ52:AZ54" si="70">SUBTOTAL(9,AK52:AY52)</f>
        <v>2907.7632187063591</v>
      </c>
      <c r="BA52" s="15">
        <v>505.10157565299102</v>
      </c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>
        <v>2900.01733457</v>
      </c>
      <c r="BP52" s="15">
        <f t="shared" ref="BP52:BP54" si="71">SUM(BA52:BO52)</f>
        <v>3405.118910222991</v>
      </c>
      <c r="BQ52" s="86">
        <f t="shared" ref="BQ52:BQ54" si="72">T52+AJ52+AZ52+BP52</f>
        <v>9617.746845444799</v>
      </c>
    </row>
    <row r="53" spans="1:131" ht="19.5" customHeight="1">
      <c r="B53" s="7" t="s">
        <v>55</v>
      </c>
      <c r="C53" s="7">
        <v>4002</v>
      </c>
      <c r="D53" s="85" t="s">
        <v>40</v>
      </c>
      <c r="E53" s="15">
        <v>35.795909380000005</v>
      </c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>
        <f t="shared" si="68"/>
        <v>35.795909380000005</v>
      </c>
      <c r="U53" s="15">
        <v>70</v>
      </c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>
        <f t="shared" si="69"/>
        <v>70</v>
      </c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>
        <f t="shared" si="70"/>
        <v>0</v>
      </c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>
        <f t="shared" si="71"/>
        <v>0</v>
      </c>
      <c r="BQ53" s="86">
        <f t="shared" si="72"/>
        <v>105.79590938000001</v>
      </c>
    </row>
    <row r="54" spans="1:131" ht="35.25" customHeight="1">
      <c r="B54" s="7" t="s">
        <v>55</v>
      </c>
      <c r="C54" s="7">
        <v>4003</v>
      </c>
      <c r="D54" s="85" t="s">
        <v>38</v>
      </c>
      <c r="E54" s="15">
        <v>3300</v>
      </c>
      <c r="F54" s="15"/>
      <c r="G54" s="15"/>
      <c r="H54" s="15"/>
      <c r="I54" s="15"/>
      <c r="J54" s="15"/>
      <c r="K54" s="15"/>
      <c r="L54" s="15"/>
      <c r="M54" s="15"/>
      <c r="N54" s="15">
        <v>4105.0906612099998</v>
      </c>
      <c r="O54" s="15"/>
      <c r="P54" s="15"/>
      <c r="Q54" s="15"/>
      <c r="R54" s="15"/>
      <c r="S54" s="15">
        <v>750</v>
      </c>
      <c r="T54" s="15">
        <f t="shared" si="68"/>
        <v>8155.0906612099998</v>
      </c>
      <c r="U54" s="15">
        <v>1784.3235825772399</v>
      </c>
      <c r="V54" s="15"/>
      <c r="W54" s="15"/>
      <c r="X54" s="15"/>
      <c r="Y54" s="15"/>
      <c r="Z54" s="15"/>
      <c r="AA54" s="15"/>
      <c r="AB54" s="15"/>
      <c r="AC54" s="15"/>
      <c r="AD54" s="15">
        <v>4262.3878500000001</v>
      </c>
      <c r="AE54" s="15"/>
      <c r="AF54" s="15"/>
      <c r="AG54" s="15"/>
      <c r="AH54" s="15"/>
      <c r="AI54" s="15">
        <v>850</v>
      </c>
      <c r="AJ54" s="15">
        <f t="shared" si="69"/>
        <v>6896.71143257724</v>
      </c>
      <c r="AK54" s="15">
        <v>2122.77687263179</v>
      </c>
      <c r="AL54" s="15"/>
      <c r="AM54" s="15"/>
      <c r="AN54" s="15"/>
      <c r="AO54" s="15"/>
      <c r="AP54" s="15"/>
      <c r="AQ54" s="15"/>
      <c r="AR54" s="15"/>
      <c r="AS54" s="15"/>
      <c r="AT54" s="15">
        <v>4475.5072424999998</v>
      </c>
      <c r="AU54" s="15"/>
      <c r="AV54" s="15"/>
      <c r="AW54" s="15"/>
      <c r="AX54" s="101">
        <v>2000</v>
      </c>
      <c r="AY54" s="15">
        <v>550</v>
      </c>
      <c r="AZ54" s="15">
        <f t="shared" si="70"/>
        <v>9148.2841151317898</v>
      </c>
      <c r="BA54" s="15">
        <v>2525.5078782649598</v>
      </c>
      <c r="BB54" s="15"/>
      <c r="BC54" s="15"/>
      <c r="BD54" s="15"/>
      <c r="BE54" s="15"/>
      <c r="BF54" s="15"/>
      <c r="BG54" s="15"/>
      <c r="BH54" s="15"/>
      <c r="BI54" s="15"/>
      <c r="BJ54" s="15">
        <v>4699.2826046250002</v>
      </c>
      <c r="BK54" s="15"/>
      <c r="BL54" s="15"/>
      <c r="BM54" s="15"/>
      <c r="BN54" s="15"/>
      <c r="BO54" s="15">
        <v>654.5</v>
      </c>
      <c r="BP54" s="15">
        <f t="shared" si="71"/>
        <v>7879.29048288996</v>
      </c>
      <c r="BQ54" s="86">
        <f t="shared" si="72"/>
        <v>32079.376691808986</v>
      </c>
    </row>
    <row r="55" spans="1:131" s="55" customFormat="1" ht="45" customHeight="1">
      <c r="A55" s="51"/>
      <c r="B55" s="52"/>
      <c r="C55" s="52">
        <v>41</v>
      </c>
      <c r="D55" s="90" t="s">
        <v>136</v>
      </c>
      <c r="E55" s="57">
        <f t="shared" ref="E55:BP55" si="73">SUM(E56:E59)</f>
        <v>10385.6730384</v>
      </c>
      <c r="F55" s="57">
        <f t="shared" si="73"/>
        <v>0</v>
      </c>
      <c r="G55" s="57">
        <f t="shared" si="73"/>
        <v>0</v>
      </c>
      <c r="H55" s="57">
        <f t="shared" si="73"/>
        <v>0</v>
      </c>
      <c r="I55" s="57">
        <f t="shared" si="73"/>
        <v>0</v>
      </c>
      <c r="J55" s="57">
        <f t="shared" si="73"/>
        <v>0</v>
      </c>
      <c r="K55" s="57">
        <f t="shared" si="73"/>
        <v>0</v>
      </c>
      <c r="L55" s="57">
        <f t="shared" si="73"/>
        <v>0</v>
      </c>
      <c r="M55" s="57">
        <f t="shared" si="73"/>
        <v>0</v>
      </c>
      <c r="N55" s="57">
        <f t="shared" si="73"/>
        <v>0</v>
      </c>
      <c r="O55" s="57">
        <f t="shared" si="73"/>
        <v>0</v>
      </c>
      <c r="P55" s="57">
        <f t="shared" si="73"/>
        <v>0</v>
      </c>
      <c r="Q55" s="57">
        <f t="shared" si="73"/>
        <v>0</v>
      </c>
      <c r="R55" s="57">
        <f t="shared" si="73"/>
        <v>500</v>
      </c>
      <c r="S55" s="57">
        <f t="shared" si="73"/>
        <v>0</v>
      </c>
      <c r="T55" s="57">
        <f t="shared" si="73"/>
        <v>10885.6730384</v>
      </c>
      <c r="U55" s="57">
        <f t="shared" si="73"/>
        <v>10475.392904</v>
      </c>
      <c r="V55" s="57">
        <f t="shared" si="73"/>
        <v>0</v>
      </c>
      <c r="W55" s="57">
        <f t="shared" si="73"/>
        <v>0</v>
      </c>
      <c r="X55" s="57">
        <f t="shared" si="73"/>
        <v>0</v>
      </c>
      <c r="Y55" s="57">
        <f t="shared" si="73"/>
        <v>0</v>
      </c>
      <c r="Z55" s="57">
        <f t="shared" si="73"/>
        <v>0</v>
      </c>
      <c r="AA55" s="57">
        <f t="shared" si="73"/>
        <v>0</v>
      </c>
      <c r="AB55" s="57">
        <f t="shared" si="73"/>
        <v>0</v>
      </c>
      <c r="AC55" s="57">
        <f t="shared" si="73"/>
        <v>0</v>
      </c>
      <c r="AD55" s="57">
        <f t="shared" si="73"/>
        <v>0</v>
      </c>
      <c r="AE55" s="57">
        <f t="shared" si="73"/>
        <v>5000</v>
      </c>
      <c r="AF55" s="57">
        <f t="shared" si="73"/>
        <v>0</v>
      </c>
      <c r="AG55" s="57">
        <f t="shared" si="73"/>
        <v>0</v>
      </c>
      <c r="AH55" s="57">
        <f t="shared" si="73"/>
        <v>0</v>
      </c>
      <c r="AI55" s="57">
        <f t="shared" si="73"/>
        <v>0</v>
      </c>
      <c r="AJ55" s="57">
        <f t="shared" si="73"/>
        <v>15475.392904</v>
      </c>
      <c r="AK55" s="57">
        <f t="shared" si="73"/>
        <v>11782.402795760001</v>
      </c>
      <c r="AL55" s="57">
        <f t="shared" si="73"/>
        <v>0</v>
      </c>
      <c r="AM55" s="57">
        <f t="shared" si="73"/>
        <v>0</v>
      </c>
      <c r="AN55" s="57">
        <f t="shared" si="73"/>
        <v>0</v>
      </c>
      <c r="AO55" s="57">
        <f t="shared" si="73"/>
        <v>0</v>
      </c>
      <c r="AP55" s="57">
        <f t="shared" si="73"/>
        <v>0</v>
      </c>
      <c r="AQ55" s="57">
        <f t="shared" si="73"/>
        <v>0</v>
      </c>
      <c r="AR55" s="57">
        <f t="shared" si="73"/>
        <v>0</v>
      </c>
      <c r="AS55" s="57">
        <f t="shared" si="73"/>
        <v>0</v>
      </c>
      <c r="AT55" s="57">
        <f t="shared" si="73"/>
        <v>0</v>
      </c>
      <c r="AU55" s="57">
        <f t="shared" si="73"/>
        <v>0</v>
      </c>
      <c r="AV55" s="57">
        <f t="shared" si="73"/>
        <v>0</v>
      </c>
      <c r="AW55" s="57">
        <f t="shared" si="73"/>
        <v>0</v>
      </c>
      <c r="AX55" s="57">
        <f t="shared" si="73"/>
        <v>0</v>
      </c>
      <c r="AY55" s="57">
        <f t="shared" si="73"/>
        <v>0</v>
      </c>
      <c r="AZ55" s="57">
        <f t="shared" si="73"/>
        <v>11782.402795760001</v>
      </c>
      <c r="BA55" s="57">
        <f t="shared" si="73"/>
        <v>12964.653886950002</v>
      </c>
      <c r="BB55" s="57">
        <f t="shared" si="73"/>
        <v>0</v>
      </c>
      <c r="BC55" s="57">
        <f t="shared" si="73"/>
        <v>0</v>
      </c>
      <c r="BD55" s="57">
        <f t="shared" si="73"/>
        <v>0</v>
      </c>
      <c r="BE55" s="57">
        <f t="shared" si="73"/>
        <v>0</v>
      </c>
      <c r="BF55" s="57">
        <f t="shared" si="73"/>
        <v>0</v>
      </c>
      <c r="BG55" s="57">
        <f t="shared" si="73"/>
        <v>0</v>
      </c>
      <c r="BH55" s="57">
        <f t="shared" si="73"/>
        <v>0</v>
      </c>
      <c r="BI55" s="57">
        <f t="shared" si="73"/>
        <v>0</v>
      </c>
      <c r="BJ55" s="57">
        <f t="shared" si="73"/>
        <v>0</v>
      </c>
      <c r="BK55" s="57">
        <f t="shared" si="73"/>
        <v>0</v>
      </c>
      <c r="BL55" s="57">
        <f t="shared" si="73"/>
        <v>0</v>
      </c>
      <c r="BM55" s="57">
        <f t="shared" si="73"/>
        <v>0</v>
      </c>
      <c r="BN55" s="57">
        <f t="shared" si="73"/>
        <v>0</v>
      </c>
      <c r="BO55" s="57">
        <f t="shared" si="73"/>
        <v>0</v>
      </c>
      <c r="BP55" s="57">
        <f t="shared" si="73"/>
        <v>12964.653886950002</v>
      </c>
      <c r="BQ55" s="57">
        <f t="shared" ref="BQ55" si="74">SUM(BQ56:BQ59)</f>
        <v>51108.122625110002</v>
      </c>
      <c r="BR55" s="95"/>
      <c r="BS55" s="95"/>
      <c r="BT55" s="95"/>
      <c r="BU55" s="95"/>
      <c r="BV55" s="95"/>
      <c r="BW55" s="95"/>
      <c r="BX55" s="95"/>
      <c r="BY55" s="95"/>
      <c r="BZ55" s="95"/>
      <c r="CA55" s="95"/>
      <c r="CB55" s="95"/>
      <c r="CC55" s="95"/>
      <c r="CD55" s="95"/>
      <c r="CE55" s="95"/>
      <c r="CF55" s="95"/>
      <c r="CG55" s="95"/>
      <c r="CH55" s="95"/>
      <c r="CI55" s="95"/>
      <c r="CJ55" s="95"/>
      <c r="CK55" s="95"/>
      <c r="CL55" s="95"/>
      <c r="CM55" s="95"/>
      <c r="CN55" s="95"/>
      <c r="CO55" s="95"/>
      <c r="CP55" s="95"/>
      <c r="CQ55" s="95"/>
      <c r="CR55" s="95"/>
      <c r="CS55" s="95"/>
      <c r="CT55" s="95"/>
      <c r="CU55" s="95"/>
      <c r="CV55" s="95"/>
      <c r="CW55" s="95"/>
      <c r="CX55" s="95"/>
      <c r="CY55" s="95"/>
      <c r="CZ55" s="95"/>
      <c r="DA55" s="95"/>
      <c r="DB55" s="95"/>
      <c r="DC55" s="95"/>
      <c r="DD55" s="95"/>
      <c r="DE55" s="95"/>
      <c r="DF55" s="95"/>
      <c r="DG55" s="95"/>
      <c r="DH55" s="95"/>
      <c r="DI55" s="95"/>
      <c r="DJ55" s="95"/>
      <c r="DK55" s="95"/>
      <c r="DL55" s="95"/>
      <c r="DM55" s="95"/>
      <c r="DN55" s="95"/>
      <c r="DO55" s="95"/>
      <c r="DP55" s="95"/>
      <c r="DQ55" s="95"/>
      <c r="DR55" s="95"/>
      <c r="DS55" s="95"/>
      <c r="DT55" s="95"/>
      <c r="DU55" s="95"/>
      <c r="DV55" s="95"/>
      <c r="DW55" s="95"/>
      <c r="DX55" s="95"/>
      <c r="DY55" s="95"/>
      <c r="DZ55" s="95"/>
      <c r="EA55" s="95"/>
    </row>
    <row r="56" spans="1:131" ht="45" customHeight="1">
      <c r="B56" s="7" t="s">
        <v>54</v>
      </c>
      <c r="C56" s="7">
        <v>4101</v>
      </c>
      <c r="D56" s="85" t="s">
        <v>41</v>
      </c>
      <c r="E56" s="15">
        <v>343.2</v>
      </c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>
        <f t="shared" ref="T56:T59" si="75">SUM(E56:S56)</f>
        <v>343.2</v>
      </c>
      <c r="U56" s="15">
        <v>353</v>
      </c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>
        <f t="shared" ref="AJ56:AJ59" si="76">SUBTOTAL(9,U56:AI56)</f>
        <v>353</v>
      </c>
      <c r="AK56" s="15">
        <v>353</v>
      </c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>
        <f t="shared" ref="AZ56:AZ59" si="77">SUBTOTAL(9,AK56:AY56)</f>
        <v>353</v>
      </c>
      <c r="BA56" s="15">
        <v>363.59</v>
      </c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>
        <f t="shared" ref="BP56:BP59" si="78">SUM(BA56:BO56)</f>
        <v>363.59</v>
      </c>
      <c r="BQ56" s="86">
        <f t="shared" ref="BQ56:BQ59" si="79">T56+AJ56+AZ56+BP56</f>
        <v>1412.79</v>
      </c>
    </row>
    <row r="57" spans="1:131" ht="58.5" customHeight="1">
      <c r="B57" s="7" t="s">
        <v>54</v>
      </c>
      <c r="C57" s="7">
        <v>4102</v>
      </c>
      <c r="D57" s="85" t="s">
        <v>42</v>
      </c>
      <c r="E57" s="15">
        <v>967.2</v>
      </c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>
        <f t="shared" si="75"/>
        <v>967.2</v>
      </c>
      <c r="U57" s="15">
        <v>1447.404</v>
      </c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>
        <f t="shared" si="76"/>
        <v>1447.404</v>
      </c>
      <c r="AK57" s="15">
        <v>1447.404</v>
      </c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>
        <f t="shared" si="77"/>
        <v>1447.404</v>
      </c>
      <c r="BA57" s="15">
        <v>1177.3261199999999</v>
      </c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>
        <f t="shared" si="78"/>
        <v>1177.3261199999999</v>
      </c>
      <c r="BQ57" s="86">
        <f t="shared" si="79"/>
        <v>5039.3341200000004</v>
      </c>
    </row>
    <row r="58" spans="1:131" ht="45" customHeight="1">
      <c r="B58" s="7" t="s">
        <v>54</v>
      </c>
      <c r="C58" s="7">
        <v>4103</v>
      </c>
      <c r="D58" s="85" t="s">
        <v>43</v>
      </c>
      <c r="E58" s="15">
        <v>715.4</v>
      </c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>
        <v>500</v>
      </c>
      <c r="S58" s="15"/>
      <c r="T58" s="15">
        <f t="shared" si="75"/>
        <v>1215.4000000000001</v>
      </c>
      <c r="U58" s="15">
        <v>662.6</v>
      </c>
      <c r="V58" s="15"/>
      <c r="W58" s="15"/>
      <c r="X58" s="15"/>
      <c r="Y58" s="15"/>
      <c r="Z58" s="15"/>
      <c r="AA58" s="15"/>
      <c r="AB58" s="15"/>
      <c r="AC58" s="15"/>
      <c r="AD58" s="15"/>
      <c r="AE58" s="15">
        <v>5000</v>
      </c>
      <c r="AF58" s="15"/>
      <c r="AG58" s="15"/>
      <c r="AH58" s="15"/>
      <c r="AI58" s="15"/>
      <c r="AJ58" s="15">
        <f t="shared" si="76"/>
        <v>5662.6</v>
      </c>
      <c r="AK58" s="15">
        <v>612.6</v>
      </c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>
        <f t="shared" si="77"/>
        <v>612.6</v>
      </c>
      <c r="BA58" s="15">
        <v>507.37799999999999</v>
      </c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>
        <f t="shared" si="78"/>
        <v>507.37799999999999</v>
      </c>
      <c r="BQ58" s="86">
        <f t="shared" si="79"/>
        <v>7997.9780000000001</v>
      </c>
    </row>
    <row r="59" spans="1:131" ht="45" customHeight="1">
      <c r="B59" s="7" t="s">
        <v>54</v>
      </c>
      <c r="C59" s="7">
        <v>4104</v>
      </c>
      <c r="D59" s="85" t="s">
        <v>44</v>
      </c>
      <c r="E59" s="15">
        <v>8359.8730383999991</v>
      </c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>
        <f t="shared" si="75"/>
        <v>8359.8730383999991</v>
      </c>
      <c r="U59" s="15">
        <v>8012.3889040000004</v>
      </c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>
        <f t="shared" si="76"/>
        <v>8012.3889040000004</v>
      </c>
      <c r="AK59" s="15">
        <v>9369.3987957600002</v>
      </c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>
        <f t="shared" si="77"/>
        <v>9369.3987957600002</v>
      </c>
      <c r="BA59" s="15">
        <v>10916.359766950001</v>
      </c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>
        <f t="shared" si="78"/>
        <v>10916.359766950001</v>
      </c>
      <c r="BQ59" s="86">
        <f t="shared" si="79"/>
        <v>36658.020505110006</v>
      </c>
    </row>
    <row r="60" spans="1:131" s="55" customFormat="1" ht="45" customHeight="1">
      <c r="A60" s="51"/>
      <c r="B60" s="52"/>
      <c r="C60" s="52" t="s">
        <v>134</v>
      </c>
      <c r="D60" s="90" t="s">
        <v>135</v>
      </c>
      <c r="E60" s="57">
        <f t="shared" ref="E60:BP60" si="80">SUM(E61:E62)</f>
        <v>5985</v>
      </c>
      <c r="F60" s="57">
        <f t="shared" si="80"/>
        <v>0</v>
      </c>
      <c r="G60" s="57">
        <f t="shared" si="80"/>
        <v>0</v>
      </c>
      <c r="H60" s="57">
        <f t="shared" si="80"/>
        <v>0</v>
      </c>
      <c r="I60" s="57">
        <f t="shared" si="80"/>
        <v>0</v>
      </c>
      <c r="J60" s="57">
        <f t="shared" si="80"/>
        <v>0</v>
      </c>
      <c r="K60" s="57">
        <f t="shared" si="80"/>
        <v>0</v>
      </c>
      <c r="L60" s="57">
        <f t="shared" si="80"/>
        <v>0</v>
      </c>
      <c r="M60" s="57">
        <f t="shared" si="80"/>
        <v>0</v>
      </c>
      <c r="N60" s="57">
        <f t="shared" si="80"/>
        <v>0</v>
      </c>
      <c r="O60" s="57">
        <f t="shared" si="80"/>
        <v>0</v>
      </c>
      <c r="P60" s="57">
        <f t="shared" si="80"/>
        <v>0</v>
      </c>
      <c r="Q60" s="57">
        <f t="shared" si="80"/>
        <v>0</v>
      </c>
      <c r="R60" s="57">
        <f t="shared" si="80"/>
        <v>25300</v>
      </c>
      <c r="S60" s="57">
        <f t="shared" si="80"/>
        <v>42891.221688869999</v>
      </c>
      <c r="T60" s="57">
        <f t="shared" si="80"/>
        <v>74176.221688869991</v>
      </c>
      <c r="U60" s="57">
        <f t="shared" si="80"/>
        <v>2857.0079211132802</v>
      </c>
      <c r="V60" s="57">
        <f t="shared" si="80"/>
        <v>0</v>
      </c>
      <c r="W60" s="57">
        <f t="shared" si="80"/>
        <v>0</v>
      </c>
      <c r="X60" s="57">
        <f t="shared" si="80"/>
        <v>0</v>
      </c>
      <c r="Y60" s="57">
        <f t="shared" si="80"/>
        <v>0</v>
      </c>
      <c r="Z60" s="57">
        <f t="shared" si="80"/>
        <v>0</v>
      </c>
      <c r="AA60" s="57">
        <f t="shared" si="80"/>
        <v>0</v>
      </c>
      <c r="AB60" s="57">
        <f t="shared" si="80"/>
        <v>0</v>
      </c>
      <c r="AC60" s="57">
        <f t="shared" si="80"/>
        <v>0</v>
      </c>
      <c r="AD60" s="57">
        <f t="shared" si="80"/>
        <v>0</v>
      </c>
      <c r="AE60" s="57">
        <f t="shared" si="80"/>
        <v>0</v>
      </c>
      <c r="AF60" s="57">
        <f t="shared" si="80"/>
        <v>0</v>
      </c>
      <c r="AG60" s="57">
        <f t="shared" si="80"/>
        <v>0</v>
      </c>
      <c r="AH60" s="57">
        <f t="shared" si="80"/>
        <v>0</v>
      </c>
      <c r="AI60" s="57">
        <f t="shared" si="80"/>
        <v>7411.7659035500001</v>
      </c>
      <c r="AJ60" s="57">
        <f t="shared" si="80"/>
        <v>10268.77382466328</v>
      </c>
      <c r="AK60" s="57">
        <f t="shared" si="80"/>
        <v>3213.4060798599603</v>
      </c>
      <c r="AL60" s="57">
        <f t="shared" si="80"/>
        <v>0</v>
      </c>
      <c r="AM60" s="57">
        <f t="shared" si="80"/>
        <v>0</v>
      </c>
      <c r="AN60" s="57">
        <f t="shared" si="80"/>
        <v>0</v>
      </c>
      <c r="AO60" s="57">
        <f t="shared" si="80"/>
        <v>0</v>
      </c>
      <c r="AP60" s="57">
        <f t="shared" si="80"/>
        <v>0</v>
      </c>
      <c r="AQ60" s="57">
        <f t="shared" si="80"/>
        <v>0</v>
      </c>
      <c r="AR60" s="57">
        <f t="shared" si="80"/>
        <v>0</v>
      </c>
      <c r="AS60" s="57">
        <f t="shared" si="80"/>
        <v>0</v>
      </c>
      <c r="AT60" s="57">
        <f t="shared" si="80"/>
        <v>0</v>
      </c>
      <c r="AU60" s="57">
        <f t="shared" si="80"/>
        <v>0</v>
      </c>
      <c r="AV60" s="57">
        <f t="shared" si="80"/>
        <v>0</v>
      </c>
      <c r="AW60" s="57">
        <f t="shared" si="80"/>
        <v>0</v>
      </c>
      <c r="AX60" s="57">
        <f t="shared" si="80"/>
        <v>0</v>
      </c>
      <c r="AY60" s="57">
        <f t="shared" si="80"/>
        <v>8356.0448801700004</v>
      </c>
      <c r="AZ60" s="57">
        <f t="shared" si="80"/>
        <v>11569.450960029961</v>
      </c>
      <c r="BA60" s="57">
        <f t="shared" si="80"/>
        <v>3804.0782214552696</v>
      </c>
      <c r="BB60" s="57">
        <f t="shared" si="80"/>
        <v>0</v>
      </c>
      <c r="BC60" s="57">
        <f t="shared" si="80"/>
        <v>0</v>
      </c>
      <c r="BD60" s="57">
        <f t="shared" si="80"/>
        <v>0</v>
      </c>
      <c r="BE60" s="57">
        <f t="shared" si="80"/>
        <v>0</v>
      </c>
      <c r="BF60" s="57">
        <f t="shared" si="80"/>
        <v>0</v>
      </c>
      <c r="BG60" s="57">
        <f t="shared" si="80"/>
        <v>0</v>
      </c>
      <c r="BH60" s="57">
        <f t="shared" si="80"/>
        <v>0</v>
      </c>
      <c r="BI60" s="57">
        <f t="shared" si="80"/>
        <v>0</v>
      </c>
      <c r="BJ60" s="57">
        <f t="shared" si="80"/>
        <v>0</v>
      </c>
      <c r="BK60" s="57">
        <f t="shared" si="80"/>
        <v>0</v>
      </c>
      <c r="BL60" s="57">
        <f t="shared" si="80"/>
        <v>0</v>
      </c>
      <c r="BM60" s="57">
        <f t="shared" si="80"/>
        <v>0</v>
      </c>
      <c r="BN60" s="57">
        <f t="shared" si="80"/>
        <v>10804.265863000001</v>
      </c>
      <c r="BO60" s="57">
        <f t="shared" si="80"/>
        <v>9486.3252168299987</v>
      </c>
      <c r="BP60" s="57">
        <f t="shared" si="80"/>
        <v>24094.66930128527</v>
      </c>
      <c r="BQ60" s="57">
        <f t="shared" ref="BQ60" si="81">SUM(BQ61:BQ62)</f>
        <v>120109.11577484851</v>
      </c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</row>
    <row r="61" spans="1:131" ht="45" customHeight="1">
      <c r="B61" s="7" t="s">
        <v>54</v>
      </c>
      <c r="C61" s="7">
        <v>4301</v>
      </c>
      <c r="D61" s="85" t="s">
        <v>45</v>
      </c>
      <c r="E61" s="15">
        <v>5985</v>
      </c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>
        <v>10300</v>
      </c>
      <c r="S61" s="15">
        <v>5576.5408923500008</v>
      </c>
      <c r="T61" s="15">
        <f t="shared" ref="T61:T62" si="82">SUM(E61:S61)</f>
        <v>21861.54089235</v>
      </c>
      <c r="U61" s="15">
        <v>2787.0079211132802</v>
      </c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>
        <v>3778.6025825500001</v>
      </c>
      <c r="AJ61" s="15">
        <f t="shared" ref="AJ61:AJ62" si="83">SUBTOTAL(9,U61:AI61)</f>
        <v>6565.6105036632798</v>
      </c>
      <c r="AK61" s="15">
        <v>3213.4060798599603</v>
      </c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>
        <v>4302.4148656699999</v>
      </c>
      <c r="AZ61" s="15">
        <f t="shared" ref="AZ61:AZ62" si="84">SUBTOTAL(9,AK61:AY61)</f>
        <v>7515.8209455299602</v>
      </c>
      <c r="BA61" s="15">
        <v>3804.0782214552696</v>
      </c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>
        <v>4960.6730269999998</v>
      </c>
      <c r="BP61" s="15">
        <f t="shared" ref="BP61:BP62" si="85">SUM(BA61:BO61)</f>
        <v>8764.7512484552699</v>
      </c>
      <c r="BQ61" s="86">
        <f t="shared" ref="BQ61:BQ62" si="86">T61+AJ61+AZ61+BP61</f>
        <v>44707.72358999851</v>
      </c>
    </row>
    <row r="62" spans="1:131" ht="45" customHeight="1">
      <c r="B62" s="7" t="s">
        <v>54</v>
      </c>
      <c r="C62" s="7">
        <v>4302</v>
      </c>
      <c r="D62" s="85" t="s">
        <v>46</v>
      </c>
      <c r="E62" s="15">
        <v>0</v>
      </c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>
        <v>15000</v>
      </c>
      <c r="S62" s="15">
        <v>37314.680796519999</v>
      </c>
      <c r="T62" s="15">
        <f t="shared" si="82"/>
        <v>52314.680796519999</v>
      </c>
      <c r="U62" s="15">
        <v>70</v>
      </c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>
        <v>3633.163321</v>
      </c>
      <c r="AJ62" s="15">
        <f t="shared" si="83"/>
        <v>3703.163321</v>
      </c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>
        <v>4053.6300145</v>
      </c>
      <c r="AZ62" s="15">
        <f t="shared" si="84"/>
        <v>4053.6300145</v>
      </c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>
        <v>10804.265863000001</v>
      </c>
      <c r="BO62" s="15">
        <v>4525.6521898299998</v>
      </c>
      <c r="BP62" s="15">
        <f t="shared" si="85"/>
        <v>15329.91805283</v>
      </c>
      <c r="BQ62" s="86">
        <f t="shared" si="86"/>
        <v>75401.392184850003</v>
      </c>
    </row>
    <row r="63" spans="1:131" s="55" customFormat="1" ht="45" customHeight="1">
      <c r="A63" s="51"/>
      <c r="B63" s="52"/>
      <c r="C63" s="52" t="s">
        <v>132</v>
      </c>
      <c r="D63" s="90" t="s">
        <v>133</v>
      </c>
      <c r="E63" s="57">
        <f t="shared" ref="E63:BP63" si="87">SUM(E64:E67)</f>
        <v>21359.447040290001</v>
      </c>
      <c r="F63" s="57">
        <f t="shared" si="87"/>
        <v>0</v>
      </c>
      <c r="G63" s="57">
        <f t="shared" si="87"/>
        <v>0</v>
      </c>
      <c r="H63" s="57">
        <f t="shared" si="87"/>
        <v>0</v>
      </c>
      <c r="I63" s="57">
        <f t="shared" si="87"/>
        <v>0</v>
      </c>
      <c r="J63" s="57">
        <f t="shared" si="87"/>
        <v>0</v>
      </c>
      <c r="K63" s="57">
        <f t="shared" si="87"/>
        <v>0</v>
      </c>
      <c r="L63" s="57">
        <f t="shared" si="87"/>
        <v>0</v>
      </c>
      <c r="M63" s="57">
        <f t="shared" si="87"/>
        <v>0</v>
      </c>
      <c r="N63" s="57">
        <f t="shared" si="87"/>
        <v>0</v>
      </c>
      <c r="O63" s="57">
        <f t="shared" si="87"/>
        <v>0</v>
      </c>
      <c r="P63" s="57">
        <f t="shared" si="87"/>
        <v>0</v>
      </c>
      <c r="Q63" s="57">
        <f t="shared" si="87"/>
        <v>0</v>
      </c>
      <c r="R63" s="57">
        <f t="shared" si="87"/>
        <v>300</v>
      </c>
      <c r="S63" s="57">
        <f t="shared" si="87"/>
        <v>934.10811101999991</v>
      </c>
      <c r="T63" s="57">
        <f t="shared" si="87"/>
        <v>22593.55515131</v>
      </c>
      <c r="U63" s="57">
        <f t="shared" si="87"/>
        <v>12101.598450000001</v>
      </c>
      <c r="V63" s="57">
        <f t="shared" si="87"/>
        <v>0</v>
      </c>
      <c r="W63" s="57">
        <f t="shared" si="87"/>
        <v>0</v>
      </c>
      <c r="X63" s="57">
        <f t="shared" si="87"/>
        <v>0</v>
      </c>
      <c r="Y63" s="57">
        <f t="shared" si="87"/>
        <v>0</v>
      </c>
      <c r="Z63" s="57">
        <f t="shared" si="87"/>
        <v>0</v>
      </c>
      <c r="AA63" s="57">
        <f t="shared" si="87"/>
        <v>0</v>
      </c>
      <c r="AB63" s="57">
        <f t="shared" si="87"/>
        <v>0</v>
      </c>
      <c r="AC63" s="57">
        <f t="shared" si="87"/>
        <v>0</v>
      </c>
      <c r="AD63" s="57">
        <f t="shared" si="87"/>
        <v>0</v>
      </c>
      <c r="AE63" s="57">
        <f t="shared" si="87"/>
        <v>0</v>
      </c>
      <c r="AF63" s="57">
        <f t="shared" si="87"/>
        <v>0</v>
      </c>
      <c r="AG63" s="57">
        <f t="shared" si="87"/>
        <v>0</v>
      </c>
      <c r="AH63" s="57">
        <f t="shared" si="87"/>
        <v>0</v>
      </c>
      <c r="AI63" s="57">
        <f t="shared" si="87"/>
        <v>1056</v>
      </c>
      <c r="AJ63" s="57">
        <f t="shared" si="87"/>
        <v>13157.598450000001</v>
      </c>
      <c r="AK63" s="57">
        <f t="shared" si="87"/>
        <v>11861.446370000001</v>
      </c>
      <c r="AL63" s="57">
        <f t="shared" si="87"/>
        <v>0</v>
      </c>
      <c r="AM63" s="57">
        <f t="shared" si="87"/>
        <v>0</v>
      </c>
      <c r="AN63" s="57">
        <f t="shared" si="87"/>
        <v>0</v>
      </c>
      <c r="AO63" s="57">
        <f t="shared" si="87"/>
        <v>0</v>
      </c>
      <c r="AP63" s="57">
        <f t="shared" si="87"/>
        <v>0</v>
      </c>
      <c r="AQ63" s="57">
        <f t="shared" si="87"/>
        <v>0</v>
      </c>
      <c r="AR63" s="57">
        <f t="shared" si="87"/>
        <v>0</v>
      </c>
      <c r="AS63" s="57">
        <f t="shared" si="87"/>
        <v>0</v>
      </c>
      <c r="AT63" s="57">
        <f t="shared" si="87"/>
        <v>0</v>
      </c>
      <c r="AU63" s="57">
        <f t="shared" si="87"/>
        <v>0</v>
      </c>
      <c r="AV63" s="57">
        <f t="shared" si="87"/>
        <v>0</v>
      </c>
      <c r="AW63" s="57">
        <f t="shared" si="87"/>
        <v>0</v>
      </c>
      <c r="AX63" s="57">
        <f t="shared" si="87"/>
        <v>20000</v>
      </c>
      <c r="AY63" s="57">
        <f t="shared" si="87"/>
        <v>1155</v>
      </c>
      <c r="AZ63" s="57">
        <f t="shared" si="87"/>
        <v>33016.446369999998</v>
      </c>
      <c r="BA63" s="57">
        <f t="shared" si="87"/>
        <v>12932.276947</v>
      </c>
      <c r="BB63" s="57">
        <f t="shared" si="87"/>
        <v>0</v>
      </c>
      <c r="BC63" s="57">
        <f t="shared" si="87"/>
        <v>0</v>
      </c>
      <c r="BD63" s="57">
        <f t="shared" si="87"/>
        <v>0</v>
      </c>
      <c r="BE63" s="57">
        <f t="shared" si="87"/>
        <v>0</v>
      </c>
      <c r="BF63" s="57">
        <f t="shared" si="87"/>
        <v>0</v>
      </c>
      <c r="BG63" s="57">
        <f t="shared" si="87"/>
        <v>0</v>
      </c>
      <c r="BH63" s="57">
        <f t="shared" si="87"/>
        <v>0</v>
      </c>
      <c r="BI63" s="57">
        <f t="shared" si="87"/>
        <v>0</v>
      </c>
      <c r="BJ63" s="57">
        <f t="shared" si="87"/>
        <v>0</v>
      </c>
      <c r="BK63" s="57">
        <f t="shared" si="87"/>
        <v>0</v>
      </c>
      <c r="BL63" s="57">
        <f t="shared" si="87"/>
        <v>0</v>
      </c>
      <c r="BM63" s="57">
        <f t="shared" si="87"/>
        <v>0</v>
      </c>
      <c r="BN63" s="57">
        <f t="shared" si="87"/>
        <v>1000</v>
      </c>
      <c r="BO63" s="57">
        <f t="shared" si="87"/>
        <v>1259.5</v>
      </c>
      <c r="BP63" s="57">
        <f t="shared" si="87"/>
        <v>15191.776947000002</v>
      </c>
      <c r="BQ63" s="57">
        <f t="shared" ref="BQ63" si="88">SUM(BQ64:BQ67)</f>
        <v>83959.376918309994</v>
      </c>
      <c r="BR63" s="95"/>
      <c r="BS63" s="95"/>
      <c r="BT63" s="95"/>
      <c r="BU63" s="95"/>
      <c r="BV63" s="95"/>
      <c r="BW63" s="95"/>
      <c r="BX63" s="95"/>
      <c r="BY63" s="95"/>
      <c r="BZ63" s="95"/>
      <c r="CA63" s="95"/>
      <c r="CB63" s="95"/>
      <c r="CC63" s="95"/>
      <c r="CD63" s="95"/>
      <c r="CE63" s="95"/>
      <c r="CF63" s="95"/>
      <c r="CG63" s="95"/>
      <c r="CH63" s="95"/>
      <c r="CI63" s="95"/>
      <c r="CJ63" s="95"/>
      <c r="CK63" s="95"/>
      <c r="CL63" s="95"/>
      <c r="CM63" s="95"/>
      <c r="CN63" s="95"/>
      <c r="CO63" s="95"/>
      <c r="CP63" s="95"/>
      <c r="CQ63" s="95"/>
      <c r="CR63" s="95"/>
      <c r="CS63" s="95"/>
      <c r="CT63" s="95"/>
      <c r="CU63" s="95"/>
      <c r="CV63" s="95"/>
      <c r="CW63" s="95"/>
      <c r="CX63" s="95"/>
      <c r="CY63" s="95"/>
      <c r="CZ63" s="95"/>
      <c r="DA63" s="95"/>
      <c r="DB63" s="95"/>
      <c r="DC63" s="95"/>
      <c r="DD63" s="95"/>
      <c r="DE63" s="95"/>
      <c r="DF63" s="95"/>
      <c r="DG63" s="95"/>
      <c r="DH63" s="95"/>
      <c r="DI63" s="95"/>
      <c r="DJ63" s="95"/>
      <c r="DK63" s="95"/>
      <c r="DL63" s="95"/>
      <c r="DM63" s="95"/>
      <c r="DN63" s="95"/>
      <c r="DO63" s="95"/>
      <c r="DP63" s="95"/>
      <c r="DQ63" s="95"/>
      <c r="DR63" s="95"/>
      <c r="DS63" s="95"/>
      <c r="DT63" s="95"/>
      <c r="DU63" s="95"/>
      <c r="DV63" s="95"/>
      <c r="DW63" s="95"/>
      <c r="DX63" s="95"/>
      <c r="DY63" s="95"/>
      <c r="DZ63" s="95"/>
      <c r="EA63" s="95"/>
    </row>
    <row r="64" spans="1:131" ht="45" customHeight="1">
      <c r="B64" s="7" t="s">
        <v>52</v>
      </c>
      <c r="C64" s="7">
        <v>4501</v>
      </c>
      <c r="D64" s="85" t="s">
        <v>47</v>
      </c>
      <c r="E64" s="15">
        <v>8642.1056582599995</v>
      </c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>
        <f t="shared" ref="T64:T67" si="89">SUM(E64:S64)</f>
        <v>8642.1056582599995</v>
      </c>
      <c r="U64" s="15">
        <v>3469.2699200000002</v>
      </c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>
        <f t="shared" ref="AJ64:AJ67" si="90">SUBTOTAL(9,U64:AI64)</f>
        <v>3469.2699200000002</v>
      </c>
      <c r="AK64" s="15">
        <v>3566.6840160000002</v>
      </c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>
        <v>20000</v>
      </c>
      <c r="AY64" s="15"/>
      <c r="AZ64" s="15">
        <f t="shared" ref="AZ64:AZ67" si="91">SUBTOTAL(9,AK64:AY64)</f>
        <v>23566.684015999999</v>
      </c>
      <c r="BA64" s="15">
        <v>3892.526683</v>
      </c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>
        <f t="shared" ref="BP64:BP67" si="92">SUM(BA64:BO64)</f>
        <v>3892.526683</v>
      </c>
      <c r="BQ64" s="86">
        <f t="shared" ref="BQ64:BQ67" si="93">T64+AJ64+AZ64+BP64</f>
        <v>39570.586277259994</v>
      </c>
    </row>
    <row r="65" spans="1:131" ht="45" customHeight="1">
      <c r="B65" s="7" t="s">
        <v>52</v>
      </c>
      <c r="C65" s="7">
        <v>4502</v>
      </c>
      <c r="D65" s="85" t="s">
        <v>48</v>
      </c>
      <c r="E65" s="15">
        <v>4049.6619616799999</v>
      </c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>
        <v>6.8224309999999999</v>
      </c>
      <c r="T65" s="15">
        <f t="shared" si="89"/>
        <v>4056.4843926799999</v>
      </c>
      <c r="U65" s="15">
        <v>2479.9585299999999</v>
      </c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>
        <f t="shared" si="90"/>
        <v>2479.9585299999999</v>
      </c>
      <c r="AK65" s="15">
        <v>2565.3923540000001</v>
      </c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>
        <f t="shared" si="91"/>
        <v>2565.3923540000001</v>
      </c>
      <c r="BA65" s="15">
        <v>2884.307264</v>
      </c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>
        <f t="shared" si="92"/>
        <v>2884.307264</v>
      </c>
      <c r="BQ65" s="86">
        <f t="shared" si="93"/>
        <v>11986.142540680001</v>
      </c>
    </row>
    <row r="66" spans="1:131" ht="45" customHeight="1">
      <c r="B66" s="7" t="s">
        <v>53</v>
      </c>
      <c r="C66" s="7">
        <v>4503</v>
      </c>
      <c r="D66" s="85" t="s">
        <v>49</v>
      </c>
      <c r="E66" s="15">
        <v>607</v>
      </c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>
        <f t="shared" si="89"/>
        <v>607</v>
      </c>
      <c r="U66" s="15">
        <v>665.2</v>
      </c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>
        <f t="shared" si="90"/>
        <v>665.2</v>
      </c>
      <c r="AK66" s="15">
        <v>672.2</v>
      </c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>
        <f t="shared" si="91"/>
        <v>672.2</v>
      </c>
      <c r="BA66" s="15">
        <v>537.86599999999999</v>
      </c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>
        <v>1000</v>
      </c>
      <c r="BO66" s="15"/>
      <c r="BP66" s="15">
        <f t="shared" si="92"/>
        <v>1537.866</v>
      </c>
      <c r="BQ66" s="86">
        <f t="shared" si="93"/>
        <v>3482.2660000000001</v>
      </c>
    </row>
    <row r="67" spans="1:131" ht="45" customHeight="1">
      <c r="B67" s="7" t="s">
        <v>52</v>
      </c>
      <c r="C67" s="7">
        <v>4599</v>
      </c>
      <c r="D67" s="85" t="s">
        <v>50</v>
      </c>
      <c r="E67" s="15">
        <v>8060.6794203500003</v>
      </c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>
        <v>300</v>
      </c>
      <c r="S67" s="15">
        <v>927.28568001999986</v>
      </c>
      <c r="T67" s="15">
        <f t="shared" si="89"/>
        <v>9287.9651003700001</v>
      </c>
      <c r="U67" s="15">
        <v>5487.17</v>
      </c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>
        <v>1056</v>
      </c>
      <c r="AJ67" s="15">
        <f t="shared" si="90"/>
        <v>6543.17</v>
      </c>
      <c r="AK67" s="15">
        <v>5057.17</v>
      </c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>
        <v>1155</v>
      </c>
      <c r="AZ67" s="15">
        <f t="shared" si="91"/>
        <v>6212.17</v>
      </c>
      <c r="BA67" s="15">
        <v>5617.5770000000002</v>
      </c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>
        <v>1259.5</v>
      </c>
      <c r="BP67" s="15">
        <f t="shared" si="92"/>
        <v>6877.0770000000002</v>
      </c>
      <c r="BQ67" s="86">
        <f t="shared" si="93"/>
        <v>28920.382100370003</v>
      </c>
    </row>
    <row r="68" spans="1:131" ht="45" customHeight="1">
      <c r="A68" s="6"/>
      <c r="B68" s="17"/>
      <c r="C68" s="17"/>
      <c r="D68" s="92" t="s">
        <v>145</v>
      </c>
      <c r="E68" s="93">
        <f t="shared" ref="E68:AU68" si="94">E5+E7+E11+E19+E23+E25+E28+E31+E35+E42+E45+E47+E49+E51+E55+E60+E63</f>
        <v>143223.09080082001</v>
      </c>
      <c r="F68" s="93">
        <f t="shared" si="94"/>
        <v>207254.51030585999</v>
      </c>
      <c r="G68" s="93">
        <f t="shared" si="94"/>
        <v>7595.2188348399995</v>
      </c>
      <c r="H68" s="93">
        <f t="shared" si="94"/>
        <v>0</v>
      </c>
      <c r="I68" s="93">
        <f t="shared" si="94"/>
        <v>0</v>
      </c>
      <c r="J68" s="93">
        <f t="shared" si="94"/>
        <v>0</v>
      </c>
      <c r="K68" s="93">
        <f t="shared" si="94"/>
        <v>0</v>
      </c>
      <c r="L68" s="93">
        <f t="shared" si="94"/>
        <v>0</v>
      </c>
      <c r="M68" s="93">
        <f t="shared" si="94"/>
        <v>0</v>
      </c>
      <c r="N68" s="93">
        <f t="shared" si="94"/>
        <v>4105.0906612099998</v>
      </c>
      <c r="O68" s="93">
        <f t="shared" si="94"/>
        <v>0</v>
      </c>
      <c r="P68" s="93">
        <f t="shared" si="94"/>
        <v>0</v>
      </c>
      <c r="Q68" s="93">
        <f t="shared" si="94"/>
        <v>37300.022410450001</v>
      </c>
      <c r="R68" s="93">
        <f t="shared" si="94"/>
        <v>151068.72564441999</v>
      </c>
      <c r="S68" s="93">
        <f t="shared" si="94"/>
        <v>65006.710490850004</v>
      </c>
      <c r="T68" s="93">
        <f t="shared" si="94"/>
        <v>615553.36914845009</v>
      </c>
      <c r="U68" s="94">
        <f t="shared" si="94"/>
        <v>110096.48152051696</v>
      </c>
      <c r="V68" s="94">
        <f t="shared" si="94"/>
        <v>216673.34588692998</v>
      </c>
      <c r="W68" s="94">
        <f t="shared" si="94"/>
        <v>7939.8343499999992</v>
      </c>
      <c r="X68" s="94">
        <f t="shared" si="94"/>
        <v>0</v>
      </c>
      <c r="Y68" s="94">
        <f t="shared" si="94"/>
        <v>0</v>
      </c>
      <c r="Z68" s="94">
        <f t="shared" si="94"/>
        <v>0</v>
      </c>
      <c r="AA68" s="94">
        <f t="shared" si="94"/>
        <v>0</v>
      </c>
      <c r="AB68" s="94">
        <f t="shared" si="94"/>
        <v>0</v>
      </c>
      <c r="AC68" s="94">
        <f t="shared" si="94"/>
        <v>0</v>
      </c>
      <c r="AD68" s="94">
        <f t="shared" si="94"/>
        <v>4262.3878500000001</v>
      </c>
      <c r="AE68" s="94">
        <f t="shared" si="94"/>
        <v>15000</v>
      </c>
      <c r="AF68" s="94">
        <f t="shared" si="94"/>
        <v>0</v>
      </c>
      <c r="AG68" s="94">
        <f t="shared" si="94"/>
        <v>25050.171507000297</v>
      </c>
      <c r="AH68" s="94">
        <f t="shared" si="94"/>
        <v>73489.936757999996</v>
      </c>
      <c r="AI68" s="94">
        <f t="shared" si="94"/>
        <v>14206.41538355</v>
      </c>
      <c r="AJ68" s="94">
        <f t="shared" si="94"/>
        <v>466718.57325599733</v>
      </c>
      <c r="AK68" s="93">
        <f t="shared" si="94"/>
        <v>116431.74652618704</v>
      </c>
      <c r="AL68" s="93">
        <f t="shared" si="94"/>
        <v>227241.77474088999</v>
      </c>
      <c r="AM68" s="93">
        <f t="shared" si="94"/>
        <v>8336.8260675000001</v>
      </c>
      <c r="AN68" s="93">
        <f t="shared" si="94"/>
        <v>0</v>
      </c>
      <c r="AO68" s="93">
        <f t="shared" si="94"/>
        <v>0</v>
      </c>
      <c r="AP68" s="93">
        <f t="shared" si="94"/>
        <v>0</v>
      </c>
      <c r="AQ68" s="93">
        <f t="shared" si="94"/>
        <v>0</v>
      </c>
      <c r="AR68" s="93">
        <f t="shared" si="94"/>
        <v>0</v>
      </c>
      <c r="AS68" s="93">
        <f t="shared" si="94"/>
        <v>0</v>
      </c>
      <c r="AT68" s="93">
        <f t="shared" si="94"/>
        <v>4475.5072424999998</v>
      </c>
      <c r="AU68" s="93">
        <f t="shared" si="94"/>
        <v>30000</v>
      </c>
      <c r="AV68" s="93">
        <f t="shared" ref="AV68:BQ68" si="95">AV5+AV7+AV11+AV19+AV23+AV25+AV28+AV31+AV35+AV42+AV45+AV47+AV49+AV51+AV55+AV60+AV63</f>
        <v>0</v>
      </c>
      <c r="AW68" s="93">
        <f t="shared" si="95"/>
        <v>26302.680082850304</v>
      </c>
      <c r="AX68" s="93">
        <f t="shared" si="95"/>
        <v>68138.177207000001</v>
      </c>
      <c r="AY68" s="93">
        <f t="shared" si="95"/>
        <v>16152.87266275</v>
      </c>
      <c r="AZ68" s="93">
        <f t="shared" si="95"/>
        <v>497079.58452967746</v>
      </c>
      <c r="BA68" s="94">
        <f t="shared" si="95"/>
        <v>126066.39097436371</v>
      </c>
      <c r="BB68" s="94">
        <f t="shared" si="95"/>
        <v>238309.44880910998</v>
      </c>
      <c r="BC68" s="94">
        <f t="shared" si="95"/>
        <v>8753.6673708724993</v>
      </c>
      <c r="BD68" s="94">
        <f t="shared" si="95"/>
        <v>0</v>
      </c>
      <c r="BE68" s="94">
        <f t="shared" si="95"/>
        <v>0</v>
      </c>
      <c r="BF68" s="94">
        <f t="shared" si="95"/>
        <v>0</v>
      </c>
      <c r="BG68" s="94">
        <f t="shared" si="95"/>
        <v>0</v>
      </c>
      <c r="BH68" s="94">
        <f t="shared" si="95"/>
        <v>0</v>
      </c>
      <c r="BI68" s="94">
        <f t="shared" si="95"/>
        <v>0</v>
      </c>
      <c r="BJ68" s="94">
        <f t="shared" si="95"/>
        <v>4699.2826046250002</v>
      </c>
      <c r="BK68" s="94">
        <f t="shared" si="95"/>
        <v>15000</v>
      </c>
      <c r="BL68" s="94">
        <f t="shared" si="95"/>
        <v>0</v>
      </c>
      <c r="BM68" s="94">
        <f t="shared" si="95"/>
        <v>27617.8140868429</v>
      </c>
      <c r="BN68" s="94">
        <f t="shared" si="95"/>
        <v>85941.238115999993</v>
      </c>
      <c r="BO68" s="94">
        <f t="shared" si="95"/>
        <v>18429.656509870001</v>
      </c>
      <c r="BP68" s="94">
        <f t="shared" si="95"/>
        <v>524817.49847168406</v>
      </c>
      <c r="BQ68" s="94">
        <f t="shared" si="95"/>
        <v>2104169.0254058088</v>
      </c>
    </row>
    <row r="69" spans="1:131" s="16" customFormat="1" ht="45" customHeight="1">
      <c r="A69" s="2"/>
      <c r="B69" s="2"/>
      <c r="C69" s="4"/>
      <c r="D69" s="5"/>
      <c r="E69" s="18"/>
      <c r="F69" s="2"/>
      <c r="G69" s="2"/>
      <c r="T69" s="22"/>
      <c r="U69" s="23"/>
      <c r="AJ69" s="22"/>
      <c r="AK69" s="23"/>
      <c r="AZ69" s="22"/>
      <c r="BA69" s="23"/>
      <c r="BO69" s="21"/>
      <c r="BP69" s="21"/>
      <c r="BQ69" s="21"/>
      <c r="BR69" s="99"/>
      <c r="BS69" s="99"/>
      <c r="BT69" s="99"/>
      <c r="BU69" s="99"/>
      <c r="BV69" s="99"/>
      <c r="BW69" s="99"/>
      <c r="BX69" s="99"/>
      <c r="BY69" s="99"/>
      <c r="BZ69" s="99"/>
      <c r="CA69" s="99"/>
      <c r="CB69" s="99"/>
      <c r="CC69" s="99"/>
      <c r="CD69" s="99"/>
      <c r="CE69" s="99"/>
      <c r="CF69" s="99"/>
      <c r="CG69" s="99"/>
      <c r="CH69" s="99"/>
      <c r="CI69" s="99"/>
      <c r="CJ69" s="99"/>
      <c r="CK69" s="99"/>
      <c r="CL69" s="99"/>
      <c r="CM69" s="99"/>
      <c r="CN69" s="99"/>
      <c r="CO69" s="99"/>
      <c r="CP69" s="99"/>
      <c r="CQ69" s="99"/>
      <c r="CR69" s="99"/>
      <c r="CS69" s="99"/>
      <c r="CT69" s="99"/>
      <c r="CU69" s="99"/>
      <c r="CV69" s="99"/>
      <c r="CW69" s="99"/>
      <c r="CX69" s="99"/>
      <c r="CY69" s="99"/>
      <c r="CZ69" s="99"/>
      <c r="DA69" s="99"/>
      <c r="DB69" s="99"/>
      <c r="DC69" s="99"/>
      <c r="DD69" s="99"/>
      <c r="DE69" s="99"/>
      <c r="DF69" s="99"/>
      <c r="DG69" s="99"/>
      <c r="DH69" s="99"/>
      <c r="DI69" s="99"/>
      <c r="DJ69" s="99"/>
      <c r="DK69" s="99"/>
      <c r="DL69" s="99"/>
      <c r="DM69" s="99"/>
      <c r="DN69" s="99"/>
      <c r="DO69" s="99"/>
      <c r="DP69" s="99"/>
      <c r="DQ69" s="99"/>
      <c r="DR69" s="99"/>
      <c r="DS69" s="99"/>
      <c r="DT69" s="99"/>
      <c r="DU69" s="99"/>
      <c r="DV69" s="99"/>
      <c r="DW69" s="99"/>
      <c r="DX69" s="99"/>
      <c r="DY69" s="99"/>
      <c r="DZ69" s="99"/>
      <c r="EA69" s="99"/>
    </row>
    <row r="70" spans="1:131" ht="45" customHeight="1">
      <c r="C70" s="4"/>
      <c r="D70" s="5"/>
      <c r="E70" s="19"/>
      <c r="T70" s="44"/>
      <c r="U70" s="20"/>
      <c r="AJ70" s="23"/>
      <c r="AK70" s="20"/>
      <c r="AZ70" s="44"/>
      <c r="BA70" s="20"/>
      <c r="BP70" s="20" t="s">
        <v>2</v>
      </c>
    </row>
    <row r="71" spans="1:131" ht="45" customHeight="1">
      <c r="C71" s="4"/>
      <c r="D71" s="5"/>
      <c r="T71" s="44"/>
    </row>
    <row r="72" spans="1:131" ht="45" customHeight="1">
      <c r="C72" s="4"/>
      <c r="D72" s="5"/>
    </row>
  </sheetData>
  <mergeCells count="1">
    <mergeCell ref="B2:F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INVERSIÓN PROGRAMAS PROGRAM (2)</vt:lpstr>
      <vt:lpstr>PPI 2024-2027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Lopez Villamil</dc:creator>
  <cp:lastModifiedBy>usuario</cp:lastModifiedBy>
  <dcterms:created xsi:type="dcterms:W3CDTF">2024-04-17T15:07:56Z</dcterms:created>
  <dcterms:modified xsi:type="dcterms:W3CDTF">2024-06-17T14:51:05Z</dcterms:modified>
</cp:coreProperties>
</file>