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drawings/drawing7.xml" ContentType="application/vnd.openxmlformats-officedocument.drawing+xml"/>
  <Override PartName="/xl/comments7.xml" ContentType="application/vnd.openxmlformats-officedocument.spreadsheetml.comments+xml"/>
  <Override PartName="/xl/drawings/drawing8.xml" ContentType="application/vnd.openxmlformats-officedocument.drawing+xml"/>
  <Override PartName="/xl/comments8.xml" ContentType="application/vnd.openxmlformats-officedocument.spreadsheetml.comments+xml"/>
  <Override PartName="/xl/drawings/drawing9.xml" ContentType="application/vnd.openxmlformats-officedocument.drawing+xml"/>
  <Override PartName="/xl/comments9.xml" ContentType="application/vnd.openxmlformats-officedocument.spreadsheetml.comments+xml"/>
  <Override PartName="/xl/drawings/drawing10.xml" ContentType="application/vnd.openxmlformats-officedocument.drawing+xml"/>
  <Override PartName="/xl/drawings/drawing11.xml" ContentType="application/vnd.openxmlformats-officedocument.drawing+xml"/>
  <Override PartName="/xl/comments10.xml" ContentType="application/vnd.openxmlformats-officedocument.spreadsheetml.comments+xml"/>
  <Override PartName="/xl/drawings/drawing12.xml" ContentType="application/vnd.openxmlformats-officedocument.drawing+xml"/>
  <Override PartName="/xl/comments11.xml" ContentType="application/vnd.openxmlformats-officedocument.spreadsheetml.comments+xml"/>
  <Override PartName="/xl/drawings/drawing13.xml" ContentType="application/vnd.openxmlformats-officedocument.drawing+xml"/>
  <Override PartName="/xl/comments12.xml" ContentType="application/vnd.openxmlformats-officedocument.spreadsheetml.comments+xml"/>
  <Override PartName="/xl/drawings/drawing14.xml" ContentType="application/vnd.openxmlformats-officedocument.drawing+xml"/>
  <Override PartName="/xl/comments13.xml" ContentType="application/vnd.openxmlformats-officedocument.spreadsheetml.comments+xml"/>
  <Override PartName="/xl/drawings/drawing15.xml" ContentType="application/vnd.openxmlformats-officedocument.drawing+xml"/>
  <Override PartName="/xl/comments1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8" firstSheet="9" activeTab="14"/>
  </bookViews>
  <sheets>
    <sheet name="Sec Turismo, Ind y Com" sheetId="16" r:id="rId1"/>
    <sheet name="Sec TIC" sheetId="15" r:id="rId2"/>
    <sheet name="Sec Salud" sheetId="14" r:id="rId3"/>
    <sheet name="Sec Representación Judicial" sheetId="13" r:id="rId4"/>
    <sheet name="Oficina Privada" sheetId="12" r:id="rId5"/>
    <sheet name="Sec Planeación" sheetId="11" r:id="rId6"/>
    <sheet name="Sec Jurídica y contratación" sheetId="10" r:id="rId7"/>
    <sheet name="Sec Interior" sheetId="9" r:id="rId8"/>
    <sheet name="Sec Aguas e Infra" sheetId="8" r:id="rId9"/>
    <sheet name="Sec Hacienda" sheetId="7" r:id="rId10"/>
    <sheet name="Sec Familia" sheetId="6" r:id="rId11"/>
    <sheet name="Sec Educación" sheetId="5" r:id="rId12"/>
    <sheet name="Sec Administrativa" sheetId="4" r:id="rId13"/>
    <sheet name="Sec Cultura " sheetId="3" r:id="rId14"/>
    <sheet name="Sec Agricultura" sheetId="2" r:id="rId15"/>
    <sheet name="Hoja1" sheetId="1" r:id="rId16"/>
  </sheets>
  <externalReferences>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9" i="2" l="1"/>
  <c r="Z3" i="4"/>
  <c r="O12" i="12"/>
  <c r="O11" i="12"/>
  <c r="O10" i="12"/>
  <c r="X10" i="16"/>
  <c r="X9" i="16"/>
  <c r="AB10" i="16" l="1"/>
  <c r="Y10" i="16"/>
  <c r="W10" i="16"/>
  <c r="U10" i="16"/>
  <c r="P10" i="16"/>
  <c r="M10" i="16"/>
  <c r="K10" i="16"/>
  <c r="I10" i="16"/>
  <c r="AB9" i="16"/>
  <c r="Y9" i="16"/>
  <c r="AA9" i="16" s="1"/>
  <c r="W9" i="16"/>
  <c r="U9" i="16"/>
  <c r="P9" i="16"/>
  <c r="M9" i="16"/>
  <c r="K9" i="16"/>
  <c r="I9" i="16"/>
  <c r="AA25" i="15" l="1"/>
  <c r="Y25" i="15"/>
  <c r="W25" i="15"/>
  <c r="U25" i="15"/>
  <c r="P25" i="15"/>
  <c r="M25" i="15"/>
  <c r="K25" i="15"/>
  <c r="I25" i="15"/>
  <c r="AA24" i="15"/>
  <c r="Y24" i="15"/>
  <c r="W24" i="15"/>
  <c r="U24" i="15"/>
  <c r="P24" i="15"/>
  <c r="M24" i="15"/>
  <c r="K24" i="15"/>
  <c r="I24" i="15"/>
  <c r="U23" i="15"/>
  <c r="P23" i="15"/>
  <c r="M23" i="15"/>
  <c r="K23" i="15"/>
  <c r="I23" i="15"/>
  <c r="W22" i="15"/>
  <c r="U22" i="15"/>
  <c r="P22" i="15"/>
  <c r="M22" i="15"/>
  <c r="K22" i="15"/>
  <c r="I22" i="15"/>
  <c r="U21" i="15"/>
  <c r="P21" i="15"/>
  <c r="M21" i="15"/>
  <c r="K21" i="15"/>
  <c r="I21" i="15"/>
  <c r="AA20" i="15"/>
  <c r="U20" i="15"/>
  <c r="P20" i="15"/>
  <c r="M20" i="15"/>
  <c r="K20" i="15"/>
  <c r="I20" i="15"/>
  <c r="W19" i="15"/>
  <c r="U19" i="15"/>
  <c r="P19" i="15"/>
  <c r="M19" i="15"/>
  <c r="K19" i="15"/>
  <c r="I19" i="15"/>
  <c r="W18" i="15"/>
  <c r="U18" i="15"/>
  <c r="P18" i="15"/>
  <c r="M18" i="15"/>
  <c r="K18" i="15"/>
  <c r="I18" i="15"/>
  <c r="P17" i="15"/>
  <c r="M17" i="15"/>
  <c r="K17" i="15"/>
  <c r="I17" i="15"/>
  <c r="U16" i="15"/>
  <c r="P16" i="15"/>
  <c r="M16" i="15"/>
  <c r="K16" i="15"/>
  <c r="I16" i="15"/>
  <c r="AA15" i="15"/>
  <c r="Y15" i="15"/>
  <c r="W15" i="15"/>
  <c r="U15" i="15"/>
  <c r="P15" i="15"/>
  <c r="M15" i="15"/>
  <c r="K15" i="15"/>
  <c r="I15" i="15"/>
  <c r="AA14" i="15"/>
  <c r="Y14" i="15"/>
  <c r="W14" i="15"/>
  <c r="U14" i="15"/>
  <c r="P14" i="15"/>
  <c r="M14" i="15"/>
  <c r="K14" i="15"/>
  <c r="I14" i="15"/>
  <c r="AA13" i="15"/>
  <c r="Y13" i="15"/>
  <c r="W13" i="15"/>
  <c r="U13" i="15"/>
  <c r="P13" i="15"/>
  <c r="M13" i="15"/>
  <c r="K13" i="15"/>
  <c r="I13" i="15"/>
  <c r="AA12" i="15"/>
  <c r="Y12" i="15"/>
  <c r="W12" i="15"/>
  <c r="U12" i="15"/>
  <c r="P12" i="15"/>
  <c r="M12" i="15"/>
  <c r="K12" i="15"/>
  <c r="I12" i="15"/>
  <c r="AA11" i="15"/>
  <c r="Y11" i="15"/>
  <c r="W11" i="15"/>
  <c r="U11" i="15"/>
  <c r="P11" i="15"/>
  <c r="M11" i="15"/>
  <c r="K11" i="15"/>
  <c r="I11" i="15"/>
  <c r="AA10" i="15"/>
  <c r="Y10" i="15"/>
  <c r="W10" i="15"/>
  <c r="U10" i="15"/>
  <c r="P10" i="15"/>
  <c r="M10" i="15"/>
  <c r="K10" i="15"/>
  <c r="I10" i="15"/>
  <c r="AA9" i="15"/>
  <c r="Y9" i="15"/>
  <c r="W9" i="15"/>
  <c r="U9" i="15"/>
  <c r="P9" i="15"/>
  <c r="M9" i="15"/>
  <c r="K9" i="15"/>
  <c r="I9" i="15"/>
  <c r="U9" i="14" l="1"/>
  <c r="AA9" i="12" l="1"/>
  <c r="W9" i="12"/>
  <c r="X9" i="12" s="1"/>
  <c r="AA20" i="11" l="1"/>
  <c r="AD19" i="11"/>
  <c r="AC19" i="11"/>
  <c r="Y19" i="11"/>
  <c r="W19" i="11"/>
  <c r="R19" i="11"/>
  <c r="M19" i="11"/>
  <c r="K19" i="11"/>
  <c r="I19" i="11"/>
  <c r="AC18" i="11"/>
  <c r="Y18" i="11"/>
  <c r="Z18" i="11" s="1"/>
  <c r="AD14" i="11"/>
  <c r="AC14" i="11"/>
  <c r="Y14" i="11"/>
  <c r="Z14" i="11" s="1"/>
  <c r="AD12" i="11"/>
  <c r="AA12" i="11"/>
  <c r="Y12" i="11"/>
  <c r="W12" i="11"/>
  <c r="AC11" i="11"/>
  <c r="AC10" i="11"/>
  <c r="AD9" i="11"/>
  <c r="AC9" i="11"/>
  <c r="Z9" i="11"/>
  <c r="Y9" i="11"/>
  <c r="W9" i="11"/>
  <c r="R9" i="11"/>
  <c r="M9" i="11"/>
  <c r="K9" i="11"/>
  <c r="AA10" i="10" l="1"/>
  <c r="Y10" i="10"/>
  <c r="W10" i="10"/>
  <c r="U10" i="10"/>
  <c r="P10" i="10"/>
  <c r="M10" i="10"/>
  <c r="K10" i="10"/>
  <c r="I10" i="10"/>
  <c r="AA9" i="10"/>
  <c r="Y9" i="10"/>
  <c r="W9" i="10"/>
  <c r="U9" i="10"/>
  <c r="P9" i="10"/>
  <c r="M9" i="10"/>
  <c r="K9" i="10"/>
  <c r="I9" i="10"/>
  <c r="AA12" i="9" l="1"/>
  <c r="Y12" i="9"/>
  <c r="W12" i="9"/>
  <c r="U12" i="9"/>
  <c r="AA10" i="9"/>
  <c r="U9" i="9"/>
  <c r="I9" i="9"/>
  <c r="P11" i="8" l="1"/>
  <c r="M11" i="8"/>
  <c r="K11" i="8"/>
  <c r="I11" i="8"/>
  <c r="P10" i="8"/>
  <c r="M10" i="8"/>
  <c r="K10" i="8"/>
  <c r="I10" i="8"/>
  <c r="U9" i="8"/>
  <c r="P9" i="8"/>
  <c r="M9" i="8"/>
  <c r="K9" i="8"/>
  <c r="I9" i="8"/>
  <c r="AA13" i="7" l="1"/>
  <c r="Y13" i="7"/>
  <c r="W13" i="7"/>
  <c r="U13" i="7"/>
  <c r="AA12" i="7"/>
  <c r="Y12" i="7"/>
  <c r="W12" i="7"/>
  <c r="U12" i="7"/>
  <c r="AA11" i="7"/>
  <c r="Y11" i="7"/>
  <c r="W11" i="7"/>
  <c r="U11" i="7"/>
  <c r="AA10" i="7"/>
  <c r="Y10" i="7"/>
  <c r="W10" i="7"/>
  <c r="U10" i="7"/>
  <c r="AA9" i="7"/>
  <c r="Y9" i="7"/>
  <c r="W9" i="7"/>
  <c r="U9" i="7"/>
  <c r="AA14" i="6" l="1"/>
  <c r="W14" i="6"/>
  <c r="AA13" i="6"/>
  <c r="Y13" i="6"/>
  <c r="W13" i="6"/>
  <c r="AA12" i="6"/>
  <c r="Y12" i="6"/>
  <c r="W12" i="6"/>
  <c r="AA11" i="6"/>
  <c r="AA10" i="6"/>
  <c r="AA9" i="6"/>
  <c r="X9" i="6"/>
  <c r="W9" i="6"/>
  <c r="AA32" i="4" l="1"/>
  <c r="Y32" i="4"/>
  <c r="W32" i="4"/>
  <c r="U32" i="4"/>
  <c r="P32" i="4"/>
  <c r="M32" i="4"/>
  <c r="K32" i="4"/>
  <c r="I32" i="4"/>
  <c r="AA31" i="4"/>
  <c r="Y31" i="4"/>
  <c r="W31" i="4"/>
  <c r="U31" i="4"/>
  <c r="P31" i="4"/>
  <c r="M31" i="4"/>
  <c r="K31" i="4"/>
  <c r="I31" i="4"/>
  <c r="AA30" i="4"/>
  <c r="Y30" i="4"/>
  <c r="W30" i="4"/>
  <c r="U30" i="4"/>
  <c r="P30" i="4"/>
  <c r="M30" i="4"/>
  <c r="K30" i="4"/>
  <c r="I30" i="4"/>
  <c r="AA29" i="4"/>
  <c r="Y29" i="4"/>
  <c r="W29" i="4"/>
  <c r="U29" i="4"/>
  <c r="P29" i="4"/>
  <c r="M29" i="4"/>
  <c r="K29" i="4"/>
  <c r="I29" i="4"/>
  <c r="AA28" i="4"/>
  <c r="Y28" i="4"/>
  <c r="W28" i="4"/>
  <c r="U28" i="4"/>
  <c r="P28" i="4"/>
  <c r="M28" i="4"/>
  <c r="K28" i="4"/>
  <c r="I28" i="4"/>
  <c r="AA27" i="4"/>
  <c r="Y27" i="4"/>
  <c r="W27" i="4"/>
  <c r="U27" i="4"/>
  <c r="P27" i="4"/>
  <c r="M27" i="4"/>
  <c r="K27" i="4"/>
  <c r="I27" i="4"/>
  <c r="AA26" i="4"/>
  <c r="Y26" i="4"/>
  <c r="W26" i="4"/>
  <c r="U26" i="4"/>
  <c r="P26" i="4"/>
  <c r="M26" i="4"/>
  <c r="K26" i="4"/>
  <c r="I26" i="4"/>
  <c r="AA25" i="4"/>
  <c r="Y25" i="4"/>
  <c r="W25" i="4"/>
  <c r="U25" i="4"/>
  <c r="P25" i="4"/>
  <c r="M25" i="4"/>
  <c r="K25" i="4"/>
  <c r="I25" i="4"/>
  <c r="AA24" i="4"/>
  <c r="Y24" i="4"/>
  <c r="W24" i="4"/>
  <c r="U24" i="4"/>
  <c r="P24" i="4"/>
  <c r="M24" i="4"/>
  <c r="K24" i="4"/>
  <c r="I24" i="4"/>
  <c r="AA23" i="4"/>
  <c r="Y23" i="4"/>
  <c r="W23" i="4"/>
  <c r="U23" i="4"/>
  <c r="P23" i="4"/>
  <c r="M23" i="4"/>
  <c r="K23" i="4"/>
  <c r="I23" i="4"/>
  <c r="AA22" i="4"/>
  <c r="Y22" i="4"/>
  <c r="W22" i="4"/>
  <c r="U22" i="4"/>
  <c r="P22" i="4"/>
  <c r="M22" i="4"/>
  <c r="K22" i="4"/>
  <c r="I22" i="4"/>
  <c r="AA21" i="4"/>
  <c r="Y21" i="4"/>
  <c r="W21" i="4"/>
  <c r="U21" i="4"/>
  <c r="I21" i="4"/>
  <c r="AA20" i="4"/>
  <c r="Y20" i="4"/>
  <c r="W20" i="4"/>
  <c r="U20" i="4"/>
  <c r="P20" i="4"/>
  <c r="M20" i="4"/>
  <c r="K20" i="4"/>
  <c r="I20" i="4"/>
  <c r="AA19" i="4"/>
  <c r="Y19" i="4"/>
  <c r="W19" i="4"/>
  <c r="U19" i="4"/>
  <c r="P19" i="4"/>
  <c r="M19" i="4"/>
  <c r="K19" i="4"/>
  <c r="I19" i="4"/>
  <c r="AA18" i="4"/>
  <c r="Y18" i="4"/>
  <c r="W18" i="4"/>
  <c r="U18" i="4"/>
  <c r="P18" i="4"/>
  <c r="M18" i="4"/>
  <c r="K18" i="4"/>
  <c r="I18" i="4"/>
  <c r="AA17" i="4"/>
  <c r="Y17" i="4"/>
  <c r="W17" i="4"/>
  <c r="U17" i="4"/>
  <c r="P17" i="4"/>
  <c r="M17" i="4"/>
  <c r="K17" i="4"/>
  <c r="I17" i="4"/>
  <c r="AA16" i="4"/>
  <c r="Y16" i="4"/>
  <c r="W16" i="4"/>
  <c r="U16" i="4"/>
  <c r="P16" i="4"/>
  <c r="M16" i="4"/>
  <c r="K16" i="4"/>
  <c r="I16" i="4"/>
  <c r="AA15" i="4"/>
  <c r="Y15" i="4"/>
  <c r="W15" i="4"/>
  <c r="U15" i="4"/>
  <c r="P15" i="4"/>
  <c r="M15" i="4"/>
  <c r="K15" i="4"/>
  <c r="I15" i="4"/>
  <c r="AA14" i="4"/>
  <c r="Y14" i="4"/>
  <c r="W14" i="4"/>
  <c r="U14" i="4"/>
  <c r="P14" i="4"/>
  <c r="M14" i="4"/>
  <c r="K14" i="4"/>
  <c r="I14" i="4"/>
  <c r="AA13" i="4"/>
  <c r="Y13" i="4"/>
  <c r="W13" i="4"/>
  <c r="U13" i="4"/>
  <c r="P13" i="4"/>
  <c r="M13" i="4"/>
  <c r="K13" i="4"/>
  <c r="I13" i="4"/>
  <c r="AA12" i="4"/>
  <c r="Y12" i="4"/>
  <c r="W12" i="4"/>
  <c r="U12" i="4"/>
  <c r="P12" i="4"/>
  <c r="M12" i="4"/>
  <c r="K12" i="4"/>
  <c r="I12" i="4"/>
  <c r="AA11" i="4"/>
  <c r="Y11" i="4"/>
  <c r="W11" i="4"/>
  <c r="U11" i="4"/>
  <c r="P11" i="4"/>
  <c r="M11" i="4"/>
  <c r="K11" i="4"/>
  <c r="I11" i="4"/>
  <c r="AA10" i="4"/>
  <c r="Y10" i="4"/>
  <c r="W10" i="4"/>
  <c r="U10" i="4"/>
  <c r="P10" i="4"/>
  <c r="M10" i="4"/>
  <c r="K10" i="4"/>
  <c r="I10" i="4"/>
  <c r="AA9" i="4"/>
  <c r="Y9" i="4"/>
  <c r="W9" i="4"/>
  <c r="U9" i="4"/>
  <c r="P9" i="4"/>
  <c r="M9" i="4"/>
  <c r="K9" i="4"/>
  <c r="I9" i="4"/>
  <c r="AA9" i="2" l="1"/>
  <c r="Y9" i="2"/>
  <c r="W9" i="2"/>
  <c r="U9" i="2"/>
  <c r="P9" i="2"/>
  <c r="M9" i="2"/>
  <c r="K9" i="2"/>
  <c r="I9" i="2"/>
</calcChain>
</file>

<file path=xl/comments1.xml><?xml version="1.0" encoding="utf-8"?>
<comments xmlns="http://schemas.openxmlformats.org/spreadsheetml/2006/main">
  <authors>
    <author>Autor</author>
  </authors>
  <commentList>
    <comment ref="B6" authorId="0" shapeId="0">
      <text>
        <r>
          <rPr>
            <b/>
            <sz val="9"/>
            <color indexed="81"/>
            <rFont val="Tahoma"/>
            <family val="2"/>
          </rPr>
          <t>Autor:</t>
        </r>
        <r>
          <rPr>
            <sz val="9"/>
            <color indexed="81"/>
            <rFont val="Tahoma"/>
            <family val="2"/>
          </rPr>
          <t xml:space="preserve">
Consecutivo Linea Estrátegica según Ordenanza No. 001 de 2017</t>
        </r>
      </text>
    </comment>
    <comment ref="C6" authorId="0" shapeId="0">
      <text>
        <r>
          <rPr>
            <b/>
            <sz val="9"/>
            <color indexed="81"/>
            <rFont val="Tahoma"/>
            <family val="2"/>
          </rPr>
          <t>Autor:</t>
        </r>
        <r>
          <rPr>
            <sz val="9"/>
            <color indexed="81"/>
            <rFont val="Tahoma"/>
            <family val="2"/>
          </rPr>
          <t xml:space="preserve">
1) Fortalecimiento de La Capacidad de la Ciudadanía 
2) Infraestructura para la Prestación de Servicios a la Ciudadanía Suficiente y Adecuada.
3) Cualificación de los Equipos de Trabajo.
4) Articulación Interinstitucional para el Mejoramiento de los Canales de Servicio a la Ciudadanía
5) Uso Intensivo de Tecnologias de la Información y Comunicación TICs</t>
        </r>
      </text>
    </comment>
    <comment ref="D6" authorId="0" shapeId="0">
      <text>
        <r>
          <rPr>
            <b/>
            <sz val="9"/>
            <color indexed="81"/>
            <rFont val="Tahoma"/>
            <family val="2"/>
          </rPr>
          <t>Autor:</t>
        </r>
        <r>
          <rPr>
            <sz val="9"/>
            <color indexed="81"/>
            <rFont val="Tahoma"/>
            <family val="2"/>
          </rPr>
          <t xml:space="preserve">
Describir el objeto de la meta  e Indicador, Debe expersar en términos cualitarivos  e inicar con un verbo. Además de dar respuesta a los siguientes interrogantes : Que se va hacer para que se va hacer ? Como se va hacer ? Y donde se va hacer?</t>
        </r>
      </text>
    </comment>
    <comment ref="E6" authorId="0" shapeId="0">
      <text>
        <r>
          <rPr>
            <b/>
            <sz val="9"/>
            <color indexed="81"/>
            <rFont val="Tahoma"/>
            <family val="2"/>
          </rPr>
          <t>Autor:</t>
        </r>
        <r>
          <rPr>
            <sz val="9"/>
            <color indexed="81"/>
            <rFont val="Tahoma"/>
            <family val="2"/>
          </rPr>
          <t xml:space="preserve">
Debe ser mediable y cuantificables. La meta debe establecerse para el cuatreinio</t>
        </r>
      </text>
    </comment>
    <comment ref="F6" authorId="0" shapeId="0">
      <text>
        <r>
          <rPr>
            <b/>
            <sz val="9"/>
            <color indexed="81"/>
            <rFont val="Tahoma"/>
            <family val="2"/>
          </rPr>
          <t>Autor:</t>
        </r>
        <r>
          <rPr>
            <sz val="9"/>
            <color indexed="81"/>
            <rFont val="Tahoma"/>
            <family val="2"/>
          </rPr>
          <t xml:space="preserve">
Unidad de medida de la meta . Debe estar expesada en los terminos del objetivo y meta.</t>
        </r>
      </text>
    </comment>
    <comment ref="G6" authorId="0" shapeId="0">
      <text>
        <r>
          <rPr>
            <b/>
            <sz val="9"/>
            <color indexed="81"/>
            <rFont val="Tahoma"/>
            <family val="2"/>
          </rPr>
          <t>Autor:</t>
        </r>
        <r>
          <rPr>
            <sz val="9"/>
            <color indexed="81"/>
            <rFont val="Tahoma"/>
            <family val="2"/>
          </rPr>
          <t xml:space="preserve">
1) Mantenimiento 
2) Incremento.</t>
        </r>
      </text>
    </comment>
    <comment ref="H6" authorId="0" shapeId="0">
      <text>
        <r>
          <rPr>
            <b/>
            <sz val="9"/>
            <color indexed="81"/>
            <rFont val="Tahoma"/>
            <family val="2"/>
          </rPr>
          <t>Autor:</t>
        </r>
        <r>
          <rPr>
            <sz val="9"/>
            <color indexed="81"/>
            <rFont val="Tahoma"/>
            <family val="2"/>
          </rPr>
          <t xml:space="preserve">
Dcoumento que soporta el cumplimiento de la meta realizada </t>
        </r>
      </text>
    </comment>
    <comment ref="I6" authorId="0" shapeId="0">
      <text>
        <r>
          <rPr>
            <b/>
            <sz val="9"/>
            <color indexed="81"/>
            <rFont val="Tahoma"/>
            <family val="2"/>
          </rPr>
          <t>Autor:</t>
        </r>
        <r>
          <rPr>
            <sz val="9"/>
            <color indexed="81"/>
            <rFont val="Tahoma"/>
            <family val="2"/>
          </rPr>
          <t xml:space="preserve">
Expresada en valores absolutos, para cada vigencia </t>
        </r>
      </text>
    </comment>
    <comment ref="R6" authorId="0" shapeId="0">
      <text>
        <r>
          <rPr>
            <b/>
            <sz val="9"/>
            <color indexed="81"/>
            <rFont val="Tahoma"/>
            <family val="2"/>
          </rPr>
          <t>Autor:</t>
        </r>
        <r>
          <rPr>
            <sz val="9"/>
            <color indexed="81"/>
            <rFont val="Tahoma"/>
            <family val="2"/>
          </rPr>
          <t xml:space="preserve">
Presupuesto asignado y ejecutado </t>
        </r>
      </text>
    </comment>
    <comment ref="R7" authorId="0" shapeId="0">
      <text>
        <r>
          <rPr>
            <b/>
            <sz val="9"/>
            <color indexed="81"/>
            <rFont val="Tahoma"/>
            <family val="2"/>
          </rPr>
          <t>Autor:</t>
        </r>
        <r>
          <rPr>
            <sz val="9"/>
            <color indexed="81"/>
            <rFont val="Tahoma"/>
            <family val="2"/>
          </rPr>
          <t xml:space="preserve">
Señalar con una X según corresponda </t>
        </r>
      </text>
    </comment>
    <comment ref="R8" authorId="0" shapeId="0">
      <text>
        <r>
          <rPr>
            <b/>
            <sz val="9"/>
            <color indexed="81"/>
            <rFont val="Tahoma"/>
            <family val="2"/>
          </rPr>
          <t>Autor:</t>
        </r>
        <r>
          <rPr>
            <sz val="9"/>
            <color indexed="81"/>
            <rFont val="Tahoma"/>
            <family val="2"/>
          </rPr>
          <t xml:space="preserve">
Aportes  en bienes y/o servicios , que no respresentan erogaciones de recursos</t>
        </r>
      </text>
    </comment>
    <comment ref="S8" authorId="0" shapeId="0">
      <text>
        <r>
          <rPr>
            <b/>
            <sz val="9"/>
            <color indexed="81"/>
            <rFont val="Tahoma"/>
            <family val="2"/>
          </rPr>
          <t>Autor:</t>
        </r>
        <r>
          <rPr>
            <sz val="9"/>
            <color indexed="81"/>
            <rFont val="Tahoma"/>
            <family val="2"/>
          </rPr>
          <t xml:space="preserve">
Financiados dentro del Presupuesto de Gastos de Funcionamiento del departamento </t>
        </r>
      </text>
    </comment>
    <comment ref="T8" authorId="0" shapeId="0">
      <text>
        <r>
          <rPr>
            <b/>
            <sz val="9"/>
            <color indexed="81"/>
            <rFont val="Tahoma"/>
            <family val="2"/>
          </rPr>
          <t>Autor:</t>
        </r>
        <r>
          <rPr>
            <sz val="9"/>
            <color indexed="81"/>
            <rFont val="Tahoma"/>
            <family val="2"/>
          </rPr>
          <t xml:space="preserve">
Financiados dentro del presupuesto de gastos de invserión del Departamento </t>
        </r>
      </text>
    </comment>
  </commentList>
</comments>
</file>

<file path=xl/comments10.xml><?xml version="1.0" encoding="utf-8"?>
<comments xmlns="http://schemas.openxmlformats.org/spreadsheetml/2006/main">
  <authors>
    <author>Autor</author>
  </authors>
  <commentList>
    <comment ref="B6" authorId="0" shapeId="0">
      <text>
        <r>
          <rPr>
            <b/>
            <sz val="9"/>
            <color indexed="81"/>
            <rFont val="Tahoma"/>
            <family val="2"/>
          </rPr>
          <t>Autor:</t>
        </r>
        <r>
          <rPr>
            <sz val="9"/>
            <color indexed="81"/>
            <rFont val="Tahoma"/>
            <family val="2"/>
          </rPr>
          <t xml:space="preserve">
Consecutivo Linea Estrátegica según Ordenanza No. 001 de 2017</t>
        </r>
      </text>
    </comment>
    <comment ref="C6" authorId="0" shapeId="0">
      <text>
        <r>
          <rPr>
            <b/>
            <sz val="9"/>
            <color indexed="81"/>
            <rFont val="Tahoma"/>
            <family val="2"/>
          </rPr>
          <t>Autor:</t>
        </r>
        <r>
          <rPr>
            <sz val="9"/>
            <color indexed="81"/>
            <rFont val="Tahoma"/>
            <family val="2"/>
          </rPr>
          <t xml:space="preserve">
1) Fortalecimiento de La Capacidad de la Ciudadanía 
2) Infraestructura para la Prestación de Servicios a la Ciudadanía Suficiente y Adecuada.
3) Cualificación de los Equipos de Trabajo.
4) Articulación Interinstitucional para el Mejoramiento de los Canales de Servicio a la Ciudadanía
5) Uso Intensivo de Tecnologias de la Información y Comunicación TICs</t>
        </r>
      </text>
    </comment>
    <comment ref="D6" authorId="0" shapeId="0">
      <text>
        <r>
          <rPr>
            <b/>
            <sz val="9"/>
            <color indexed="81"/>
            <rFont val="Tahoma"/>
            <family val="2"/>
          </rPr>
          <t>Autor:</t>
        </r>
        <r>
          <rPr>
            <sz val="9"/>
            <color indexed="81"/>
            <rFont val="Tahoma"/>
            <family val="2"/>
          </rPr>
          <t xml:space="preserve">
Describir el objeto de la meta  e Indicador, Debe expersar en términos cualitarivos  e inicar con un verbo. Además de dar respuesta a los siguientes interrogantes : Que se va hacer para que se va hacer ? Como se va hacer ? Y donde se va hacer?</t>
        </r>
      </text>
    </comment>
    <comment ref="E6" authorId="0" shapeId="0">
      <text>
        <r>
          <rPr>
            <b/>
            <sz val="9"/>
            <color indexed="81"/>
            <rFont val="Tahoma"/>
            <family val="2"/>
          </rPr>
          <t>Autor:</t>
        </r>
        <r>
          <rPr>
            <sz val="9"/>
            <color indexed="81"/>
            <rFont val="Tahoma"/>
            <family val="2"/>
          </rPr>
          <t xml:space="preserve">
Debe ser mediable y cuantificables. La meta debe establecerse para el cuatreinio</t>
        </r>
      </text>
    </comment>
    <comment ref="F6" authorId="0" shapeId="0">
      <text>
        <r>
          <rPr>
            <b/>
            <sz val="9"/>
            <color indexed="81"/>
            <rFont val="Tahoma"/>
            <family val="2"/>
          </rPr>
          <t>Autor:</t>
        </r>
        <r>
          <rPr>
            <sz val="9"/>
            <color indexed="81"/>
            <rFont val="Tahoma"/>
            <family val="2"/>
          </rPr>
          <t xml:space="preserve">
Unidad de medida de la meta . Debe estar expesada en los terminos del objetivo y meta.</t>
        </r>
      </text>
    </comment>
    <comment ref="G6" authorId="0" shapeId="0">
      <text>
        <r>
          <rPr>
            <b/>
            <sz val="9"/>
            <color indexed="81"/>
            <rFont val="Tahoma"/>
            <family val="2"/>
          </rPr>
          <t>Autor:</t>
        </r>
        <r>
          <rPr>
            <sz val="9"/>
            <color indexed="81"/>
            <rFont val="Tahoma"/>
            <family val="2"/>
          </rPr>
          <t xml:space="preserve">
1) Mantenimiento 
2) Incremento.</t>
        </r>
      </text>
    </comment>
    <comment ref="H6" authorId="0" shapeId="0">
      <text>
        <r>
          <rPr>
            <b/>
            <sz val="9"/>
            <color indexed="81"/>
            <rFont val="Tahoma"/>
            <family val="2"/>
          </rPr>
          <t>Autor:</t>
        </r>
        <r>
          <rPr>
            <sz val="9"/>
            <color indexed="81"/>
            <rFont val="Tahoma"/>
            <family val="2"/>
          </rPr>
          <t xml:space="preserve">
Dcoumento que soporta el cumplimiento de la meta realizada </t>
        </r>
      </text>
    </comment>
    <comment ref="I6" authorId="0" shapeId="0">
      <text>
        <r>
          <rPr>
            <b/>
            <sz val="9"/>
            <color indexed="81"/>
            <rFont val="Tahoma"/>
            <family val="2"/>
          </rPr>
          <t>Autor:</t>
        </r>
        <r>
          <rPr>
            <sz val="9"/>
            <color indexed="81"/>
            <rFont val="Tahoma"/>
            <family val="2"/>
          </rPr>
          <t xml:space="preserve">
Expresada en valores absolutos, para cada vigencia </t>
        </r>
      </text>
    </comment>
    <comment ref="R6" authorId="0" shapeId="0">
      <text>
        <r>
          <rPr>
            <b/>
            <sz val="9"/>
            <color indexed="81"/>
            <rFont val="Tahoma"/>
            <family val="2"/>
          </rPr>
          <t>Autor:</t>
        </r>
        <r>
          <rPr>
            <sz val="9"/>
            <color indexed="81"/>
            <rFont val="Tahoma"/>
            <family val="2"/>
          </rPr>
          <t xml:space="preserve">
Presupuesto asignado y ejecutado </t>
        </r>
      </text>
    </comment>
    <comment ref="R7" authorId="0" shapeId="0">
      <text>
        <r>
          <rPr>
            <b/>
            <sz val="9"/>
            <color indexed="81"/>
            <rFont val="Tahoma"/>
            <family val="2"/>
          </rPr>
          <t>Autor:</t>
        </r>
        <r>
          <rPr>
            <sz val="9"/>
            <color indexed="81"/>
            <rFont val="Tahoma"/>
            <family val="2"/>
          </rPr>
          <t xml:space="preserve">
Señalar con una X según corresponda </t>
        </r>
      </text>
    </comment>
    <comment ref="R8" authorId="0" shapeId="0">
      <text>
        <r>
          <rPr>
            <b/>
            <sz val="9"/>
            <color indexed="81"/>
            <rFont val="Tahoma"/>
            <family val="2"/>
          </rPr>
          <t>Autor:</t>
        </r>
        <r>
          <rPr>
            <sz val="9"/>
            <color indexed="81"/>
            <rFont val="Tahoma"/>
            <family val="2"/>
          </rPr>
          <t xml:space="preserve">
Aportes  en bienes y/o servicios , que no respresentan erogaciones de recursos</t>
        </r>
      </text>
    </comment>
    <comment ref="S8" authorId="0" shapeId="0">
      <text>
        <r>
          <rPr>
            <b/>
            <sz val="9"/>
            <color indexed="81"/>
            <rFont val="Tahoma"/>
            <family val="2"/>
          </rPr>
          <t>Autor:</t>
        </r>
        <r>
          <rPr>
            <sz val="9"/>
            <color indexed="81"/>
            <rFont val="Tahoma"/>
            <family val="2"/>
          </rPr>
          <t xml:space="preserve">
Financiados dentro del Presupuesto de Gastos de Funcionamiento del departamento </t>
        </r>
      </text>
    </comment>
    <comment ref="T8" authorId="0" shapeId="0">
      <text>
        <r>
          <rPr>
            <b/>
            <sz val="9"/>
            <color indexed="81"/>
            <rFont val="Tahoma"/>
            <family val="2"/>
          </rPr>
          <t>Autor:</t>
        </r>
        <r>
          <rPr>
            <sz val="9"/>
            <color indexed="81"/>
            <rFont val="Tahoma"/>
            <family val="2"/>
          </rPr>
          <t xml:space="preserve">
Financiados dentro del presupuesto de gastos de invserión del Departamento </t>
        </r>
      </text>
    </comment>
    <comment ref="E10" authorId="0" shapeId="0">
      <text>
        <r>
          <rPr>
            <b/>
            <sz val="9"/>
            <color indexed="81"/>
            <rFont val="Tahoma"/>
            <family val="2"/>
          </rPr>
          <t>Autor:</t>
        </r>
        <r>
          <rPr>
            <sz val="9"/>
            <color indexed="81"/>
            <rFont val="Tahoma"/>
            <family val="2"/>
          </rPr>
          <t xml:space="preserve">
pendiente por averiguar  </t>
        </r>
      </text>
    </comment>
    <comment ref="Y13" authorId="0" shapeId="0">
      <text>
        <r>
          <rPr>
            <b/>
            <sz val="9"/>
            <color indexed="81"/>
            <rFont val="Tahoma"/>
            <family val="2"/>
          </rPr>
          <t>Autor:</t>
        </r>
        <r>
          <rPr>
            <sz val="9"/>
            <color indexed="81"/>
            <rFont val="Tahoma"/>
            <family val="2"/>
          </rPr>
          <t xml:space="preserve">
en el seguimiento esta por valor de 242.084.518,61</t>
        </r>
      </text>
    </comment>
    <comment ref="Y14" authorId="0" shapeId="0">
      <text>
        <r>
          <rPr>
            <b/>
            <sz val="9"/>
            <color indexed="81"/>
            <rFont val="Tahoma"/>
            <family val="2"/>
          </rPr>
          <t xml:space="preserve">Autor:
</t>
        </r>
      </text>
    </comment>
  </commentList>
</comments>
</file>

<file path=xl/comments11.xml><?xml version="1.0" encoding="utf-8"?>
<comments xmlns="http://schemas.openxmlformats.org/spreadsheetml/2006/main">
  <authors>
    <author>Autor</author>
  </authors>
  <commentList>
    <comment ref="A6" authorId="0" shapeId="0">
      <text>
        <r>
          <rPr>
            <b/>
            <sz val="9"/>
            <color indexed="81"/>
            <rFont val="Tahoma"/>
            <family val="2"/>
          </rPr>
          <t>Autor:</t>
        </r>
        <r>
          <rPr>
            <sz val="9"/>
            <color indexed="81"/>
            <rFont val="Tahoma"/>
            <family val="2"/>
          </rPr>
          <t xml:space="preserve">
Consecutivo Linea Estrátegica según Ordenanza No. 001 de 2017</t>
        </r>
      </text>
    </comment>
    <comment ref="B6" authorId="0" shapeId="0">
      <text>
        <r>
          <rPr>
            <b/>
            <sz val="9"/>
            <color indexed="81"/>
            <rFont val="Tahoma"/>
            <family val="2"/>
          </rPr>
          <t>Autor:</t>
        </r>
        <r>
          <rPr>
            <sz val="9"/>
            <color indexed="81"/>
            <rFont val="Tahoma"/>
            <family val="2"/>
          </rPr>
          <t xml:space="preserve">
1) Fortalecimiento de La Capacidad de la Ciudadanía 
2) Infraestructura para la Prestación de Servicios a la Ciudadanía Suficiente y Adecuada.
3) Cualificación de los Equipos de Trabajo.
4) Articulación Interinstitucional para el Mejoramiento de los Canales de Servicio a la Ciudadanía
5) Uso Intensivo de Tecnologias de la Información y Comunicación TICs</t>
        </r>
      </text>
    </comment>
    <comment ref="C6" authorId="0" shapeId="0">
      <text>
        <r>
          <rPr>
            <b/>
            <sz val="9"/>
            <color indexed="81"/>
            <rFont val="Tahoma"/>
            <family val="2"/>
          </rPr>
          <t>Autor:</t>
        </r>
        <r>
          <rPr>
            <sz val="9"/>
            <color indexed="81"/>
            <rFont val="Tahoma"/>
            <family val="2"/>
          </rPr>
          <t xml:space="preserve">
Describir el objeto de la meta  e Indicador, Debe expersar en términos cualitarivos  e inicar con un verbo. Además de dar respuesta a los siguientes interrogantes : Que se va hacer para que se va hacer ? Como se va hacer ? Y donde se va hacer?</t>
        </r>
      </text>
    </comment>
    <comment ref="D6" authorId="0" shapeId="0">
      <text>
        <r>
          <rPr>
            <b/>
            <sz val="9"/>
            <color indexed="81"/>
            <rFont val="Tahoma"/>
            <family val="2"/>
          </rPr>
          <t>Autor:</t>
        </r>
        <r>
          <rPr>
            <sz val="9"/>
            <color indexed="81"/>
            <rFont val="Tahoma"/>
            <family val="2"/>
          </rPr>
          <t xml:space="preserve">
Debe ser mediable y cuantificables. La meta debe establecerse para el cuatreinio</t>
        </r>
      </text>
    </comment>
    <comment ref="E6" authorId="0" shapeId="0">
      <text>
        <r>
          <rPr>
            <b/>
            <sz val="9"/>
            <color indexed="81"/>
            <rFont val="Tahoma"/>
            <family val="2"/>
          </rPr>
          <t>Autor:</t>
        </r>
        <r>
          <rPr>
            <sz val="9"/>
            <color indexed="81"/>
            <rFont val="Tahoma"/>
            <family val="2"/>
          </rPr>
          <t xml:space="preserve">
Unidad de medida de la meta . Debe estar expesada en los terminos del objetivo y meta.</t>
        </r>
      </text>
    </comment>
    <comment ref="F6" authorId="0" shapeId="0">
      <text>
        <r>
          <rPr>
            <b/>
            <sz val="9"/>
            <color indexed="81"/>
            <rFont val="Tahoma"/>
            <family val="2"/>
          </rPr>
          <t>Autor:</t>
        </r>
        <r>
          <rPr>
            <sz val="9"/>
            <color indexed="81"/>
            <rFont val="Tahoma"/>
            <family val="2"/>
          </rPr>
          <t xml:space="preserve">
1) Mantenimiento 
2) Incremento.</t>
        </r>
      </text>
    </comment>
    <comment ref="G6" authorId="0" shapeId="0">
      <text>
        <r>
          <rPr>
            <b/>
            <sz val="9"/>
            <color indexed="81"/>
            <rFont val="Tahoma"/>
            <family val="2"/>
          </rPr>
          <t>Autor:</t>
        </r>
        <r>
          <rPr>
            <sz val="9"/>
            <color indexed="81"/>
            <rFont val="Tahoma"/>
            <family val="2"/>
          </rPr>
          <t xml:space="preserve">
Dcoumento que soporta el cumplimiento de la meta realizada </t>
        </r>
      </text>
    </comment>
    <comment ref="H6" authorId="0" shapeId="0">
      <text>
        <r>
          <rPr>
            <b/>
            <sz val="9"/>
            <color indexed="81"/>
            <rFont val="Tahoma"/>
            <family val="2"/>
          </rPr>
          <t>Autor:</t>
        </r>
        <r>
          <rPr>
            <sz val="9"/>
            <color indexed="81"/>
            <rFont val="Tahoma"/>
            <family val="2"/>
          </rPr>
          <t xml:space="preserve">
Expresada en valores absolutos, para cada vigencia </t>
        </r>
      </text>
    </comment>
    <comment ref="Q6" authorId="0" shapeId="0">
      <text>
        <r>
          <rPr>
            <b/>
            <sz val="9"/>
            <color indexed="81"/>
            <rFont val="Tahoma"/>
            <family val="2"/>
          </rPr>
          <t>Autor:</t>
        </r>
        <r>
          <rPr>
            <sz val="9"/>
            <color indexed="81"/>
            <rFont val="Tahoma"/>
            <family val="2"/>
          </rPr>
          <t xml:space="preserve">
Presupuesto asignado y ejecutado </t>
        </r>
      </text>
    </comment>
    <comment ref="Q7" authorId="0" shapeId="0">
      <text>
        <r>
          <rPr>
            <b/>
            <sz val="9"/>
            <color indexed="81"/>
            <rFont val="Tahoma"/>
            <family val="2"/>
          </rPr>
          <t>Autor:</t>
        </r>
        <r>
          <rPr>
            <sz val="9"/>
            <color indexed="81"/>
            <rFont val="Tahoma"/>
            <family val="2"/>
          </rPr>
          <t xml:space="preserve">
Señalar con una X según corresponda </t>
        </r>
      </text>
    </comment>
    <comment ref="Q8" authorId="0" shapeId="0">
      <text>
        <r>
          <rPr>
            <b/>
            <sz val="9"/>
            <color indexed="81"/>
            <rFont val="Tahoma"/>
            <family val="2"/>
          </rPr>
          <t>Autor:</t>
        </r>
        <r>
          <rPr>
            <sz val="9"/>
            <color indexed="81"/>
            <rFont val="Tahoma"/>
            <family val="2"/>
          </rPr>
          <t xml:space="preserve">
Aportes  en bienes y/o servicios , que no respresentan erogaciones de recursos</t>
        </r>
      </text>
    </comment>
    <comment ref="R8" authorId="0" shapeId="0">
      <text>
        <r>
          <rPr>
            <b/>
            <sz val="9"/>
            <color indexed="81"/>
            <rFont val="Tahoma"/>
            <family val="2"/>
          </rPr>
          <t>Autor:</t>
        </r>
        <r>
          <rPr>
            <sz val="9"/>
            <color indexed="81"/>
            <rFont val="Tahoma"/>
            <family val="2"/>
          </rPr>
          <t xml:space="preserve">
Financiados dentro del Presupuesto de Gastos de Funcionamiento del departamento </t>
        </r>
      </text>
    </comment>
    <comment ref="S8" authorId="0" shapeId="0">
      <text>
        <r>
          <rPr>
            <b/>
            <sz val="9"/>
            <color indexed="81"/>
            <rFont val="Tahoma"/>
            <family val="2"/>
          </rPr>
          <t>Autor:</t>
        </r>
        <r>
          <rPr>
            <sz val="9"/>
            <color indexed="81"/>
            <rFont val="Tahoma"/>
            <family val="2"/>
          </rPr>
          <t xml:space="preserve">
Financiados dentro del presupuesto de gastos de invserión del Departamento </t>
        </r>
      </text>
    </comment>
  </commentList>
</comments>
</file>

<file path=xl/comments12.xml><?xml version="1.0" encoding="utf-8"?>
<comments xmlns="http://schemas.openxmlformats.org/spreadsheetml/2006/main">
  <authors>
    <author>Autor</author>
  </authors>
  <commentList>
    <comment ref="B6" authorId="0" shapeId="0">
      <text>
        <r>
          <rPr>
            <b/>
            <sz val="9"/>
            <color indexed="81"/>
            <rFont val="Tahoma"/>
            <family val="2"/>
          </rPr>
          <t>Autor:</t>
        </r>
        <r>
          <rPr>
            <sz val="9"/>
            <color indexed="81"/>
            <rFont val="Tahoma"/>
            <family val="2"/>
          </rPr>
          <t xml:space="preserve">
Consecutivo Linea Estrátegica según Ordenanza No. 001 de 2017</t>
        </r>
      </text>
    </comment>
    <comment ref="C6" authorId="0" shapeId="0">
      <text>
        <r>
          <rPr>
            <b/>
            <sz val="9"/>
            <color indexed="81"/>
            <rFont val="Tahoma"/>
            <family val="2"/>
          </rPr>
          <t>Autor:</t>
        </r>
        <r>
          <rPr>
            <sz val="9"/>
            <color indexed="81"/>
            <rFont val="Tahoma"/>
            <family val="2"/>
          </rPr>
          <t xml:space="preserve">
1) Fortalecimiento de La Capacidad de la Ciudadanía 
2) Infraestructura para la Prestación de Servicios a la Ciudadanía Suficiente y Adecuada.
3) Cualificación de los Equipos de Trabajo.
4) Articulación Interinstitucional para el Mejoramiento de los Canales de Servicio a la Ciudadanía
5) Uso Intensivo de Tecnologias de la Información y Comunicación TICs</t>
        </r>
      </text>
    </comment>
    <comment ref="D6" authorId="0" shapeId="0">
      <text>
        <r>
          <rPr>
            <b/>
            <sz val="9"/>
            <color indexed="81"/>
            <rFont val="Tahoma"/>
            <family val="2"/>
          </rPr>
          <t>Autor:</t>
        </r>
        <r>
          <rPr>
            <sz val="9"/>
            <color indexed="81"/>
            <rFont val="Tahoma"/>
            <family val="2"/>
          </rPr>
          <t xml:space="preserve">
Describir el objeto de la meta  e Indicador, Debe expersar en términos cualitarivos  e inicar con un verbo. Además de dar respuesta a los siguientes interrogantes : Que se va hacer para que se va hacer ? Como se va hacer ? Y donde se va hacer?</t>
        </r>
      </text>
    </comment>
    <comment ref="E6" authorId="0" shapeId="0">
      <text>
        <r>
          <rPr>
            <b/>
            <sz val="9"/>
            <color indexed="81"/>
            <rFont val="Tahoma"/>
            <family val="2"/>
          </rPr>
          <t>Autor:</t>
        </r>
        <r>
          <rPr>
            <sz val="9"/>
            <color indexed="81"/>
            <rFont val="Tahoma"/>
            <family val="2"/>
          </rPr>
          <t xml:space="preserve">
Debe ser mediable y cuantificables. La meta debe establecerse para el cuatreinio</t>
        </r>
      </text>
    </comment>
    <comment ref="F6" authorId="0" shapeId="0">
      <text>
        <r>
          <rPr>
            <b/>
            <sz val="9"/>
            <color indexed="81"/>
            <rFont val="Tahoma"/>
            <family val="2"/>
          </rPr>
          <t>Autor:</t>
        </r>
        <r>
          <rPr>
            <sz val="9"/>
            <color indexed="81"/>
            <rFont val="Tahoma"/>
            <family val="2"/>
          </rPr>
          <t xml:space="preserve">
Unidad de medida de la meta . Debe estar expesada en los terminos del objetivo y meta.</t>
        </r>
      </text>
    </comment>
    <comment ref="G6" authorId="0" shapeId="0">
      <text>
        <r>
          <rPr>
            <b/>
            <sz val="9"/>
            <color indexed="81"/>
            <rFont val="Tahoma"/>
            <family val="2"/>
          </rPr>
          <t>Autor:</t>
        </r>
        <r>
          <rPr>
            <sz val="9"/>
            <color indexed="81"/>
            <rFont val="Tahoma"/>
            <family val="2"/>
          </rPr>
          <t xml:space="preserve">
1) Mantenimiento 
2) Incremento.</t>
        </r>
      </text>
    </comment>
    <comment ref="H6" authorId="0" shapeId="0">
      <text>
        <r>
          <rPr>
            <b/>
            <sz val="9"/>
            <color indexed="81"/>
            <rFont val="Tahoma"/>
            <family val="2"/>
          </rPr>
          <t>Autor:</t>
        </r>
        <r>
          <rPr>
            <sz val="9"/>
            <color indexed="81"/>
            <rFont val="Tahoma"/>
            <family val="2"/>
          </rPr>
          <t xml:space="preserve">
Dcoumento que soporta el cumplimiento de la meta realizada </t>
        </r>
      </text>
    </comment>
    <comment ref="I6" authorId="0" shapeId="0">
      <text>
        <r>
          <rPr>
            <b/>
            <sz val="9"/>
            <color indexed="81"/>
            <rFont val="Tahoma"/>
            <family val="2"/>
          </rPr>
          <t>Autor:</t>
        </r>
        <r>
          <rPr>
            <sz val="9"/>
            <color indexed="81"/>
            <rFont val="Tahoma"/>
            <family val="2"/>
          </rPr>
          <t xml:space="preserve">
Expresada en valores absolutos, para cada vigencia </t>
        </r>
      </text>
    </comment>
    <comment ref="R6" authorId="0" shapeId="0">
      <text>
        <r>
          <rPr>
            <b/>
            <sz val="9"/>
            <color indexed="81"/>
            <rFont val="Tahoma"/>
            <family val="2"/>
          </rPr>
          <t>Autor:</t>
        </r>
        <r>
          <rPr>
            <sz val="9"/>
            <color indexed="81"/>
            <rFont val="Tahoma"/>
            <family val="2"/>
          </rPr>
          <t xml:space="preserve">
Presupuesto asignado y ejecutado </t>
        </r>
      </text>
    </comment>
    <comment ref="R7" authorId="0" shapeId="0">
      <text>
        <r>
          <rPr>
            <b/>
            <sz val="9"/>
            <color indexed="81"/>
            <rFont val="Tahoma"/>
            <family val="2"/>
          </rPr>
          <t>Autor:</t>
        </r>
        <r>
          <rPr>
            <sz val="9"/>
            <color indexed="81"/>
            <rFont val="Tahoma"/>
            <family val="2"/>
          </rPr>
          <t xml:space="preserve">
Señalar con una X según corresponda </t>
        </r>
      </text>
    </comment>
    <comment ref="R8" authorId="0" shapeId="0">
      <text>
        <r>
          <rPr>
            <b/>
            <sz val="9"/>
            <color indexed="81"/>
            <rFont val="Tahoma"/>
            <family val="2"/>
          </rPr>
          <t>Autor:</t>
        </r>
        <r>
          <rPr>
            <sz val="9"/>
            <color indexed="81"/>
            <rFont val="Tahoma"/>
            <family val="2"/>
          </rPr>
          <t xml:space="preserve">
Aportes  en bienes y/o servicios , que no respresentan erogaciones de recursos</t>
        </r>
      </text>
    </comment>
    <comment ref="S8" authorId="0" shapeId="0">
      <text>
        <r>
          <rPr>
            <b/>
            <sz val="9"/>
            <color indexed="81"/>
            <rFont val="Tahoma"/>
            <family val="2"/>
          </rPr>
          <t>Autor:</t>
        </r>
        <r>
          <rPr>
            <sz val="9"/>
            <color indexed="81"/>
            <rFont val="Tahoma"/>
            <family val="2"/>
          </rPr>
          <t xml:space="preserve">
Financiados dentro del Presupuesto de Gastos de Funcionamiento del departamento </t>
        </r>
      </text>
    </comment>
    <comment ref="T8" authorId="0" shapeId="0">
      <text>
        <r>
          <rPr>
            <b/>
            <sz val="9"/>
            <color indexed="81"/>
            <rFont val="Tahoma"/>
            <family val="2"/>
          </rPr>
          <t>Autor:</t>
        </r>
        <r>
          <rPr>
            <sz val="9"/>
            <color indexed="81"/>
            <rFont val="Tahoma"/>
            <family val="2"/>
          </rPr>
          <t xml:space="preserve">
Financiados dentro del presupuesto de gastos de invserión del Departamento </t>
        </r>
      </text>
    </comment>
  </commentList>
</comments>
</file>

<file path=xl/comments13.xml><?xml version="1.0" encoding="utf-8"?>
<comments xmlns="http://schemas.openxmlformats.org/spreadsheetml/2006/main">
  <authors>
    <author>Autor</author>
  </authors>
  <commentList>
    <comment ref="B6" authorId="0" shapeId="0">
      <text>
        <r>
          <rPr>
            <b/>
            <sz val="9"/>
            <color indexed="81"/>
            <rFont val="Tahoma"/>
            <family val="2"/>
          </rPr>
          <t>Autor:</t>
        </r>
        <r>
          <rPr>
            <sz val="9"/>
            <color indexed="81"/>
            <rFont val="Tahoma"/>
            <family val="2"/>
          </rPr>
          <t xml:space="preserve">
Consecutivo Linea Estrátegica según Ordenanza No. 001 de 2017</t>
        </r>
      </text>
    </comment>
    <comment ref="C6" authorId="0" shapeId="0">
      <text>
        <r>
          <rPr>
            <b/>
            <sz val="9"/>
            <color indexed="81"/>
            <rFont val="Tahoma"/>
            <family val="2"/>
          </rPr>
          <t>Autor:</t>
        </r>
        <r>
          <rPr>
            <sz val="9"/>
            <color indexed="81"/>
            <rFont val="Tahoma"/>
            <family val="2"/>
          </rPr>
          <t xml:space="preserve">
1) Fortalecimiento de La Capacidad de la Ciudadanía 
2) Infraestructura para la Prestación de Servicios a la Ciudadanía Suficiente y Adecuada.
3) Cualificación de los Equipos de Trabajo.
4) Articulación Interinstitucional para el Mejoramiento de los Canales de Servicio a la Ciudadanía
5) Uso Intensivo de Tecnologias de la Información y Comunicación TICs</t>
        </r>
      </text>
    </comment>
    <comment ref="D6" authorId="0" shapeId="0">
      <text>
        <r>
          <rPr>
            <b/>
            <sz val="9"/>
            <color indexed="81"/>
            <rFont val="Tahoma"/>
            <family val="2"/>
          </rPr>
          <t>Autor:</t>
        </r>
        <r>
          <rPr>
            <sz val="9"/>
            <color indexed="81"/>
            <rFont val="Tahoma"/>
            <family val="2"/>
          </rPr>
          <t xml:space="preserve">
Describir el objeto de la meta  e Indicador, Debe expersar en términos cualitarivos  e inicar con un verbo. Además de dar respuesta a los siguientes interrogantes : Que se va hacer para que se va hacer ? Como se va hacer ? Y donde se va hacer?</t>
        </r>
      </text>
    </comment>
    <comment ref="E6" authorId="0" shapeId="0">
      <text>
        <r>
          <rPr>
            <b/>
            <sz val="9"/>
            <color indexed="81"/>
            <rFont val="Tahoma"/>
            <family val="2"/>
          </rPr>
          <t>Autor:</t>
        </r>
        <r>
          <rPr>
            <sz val="9"/>
            <color indexed="81"/>
            <rFont val="Tahoma"/>
            <family val="2"/>
          </rPr>
          <t xml:space="preserve">
Debe ser mediable y cuantificables. La meta debe establecerse para el cuatreinio</t>
        </r>
      </text>
    </comment>
    <comment ref="F6" authorId="0" shapeId="0">
      <text>
        <r>
          <rPr>
            <b/>
            <sz val="9"/>
            <color indexed="81"/>
            <rFont val="Tahoma"/>
            <family val="2"/>
          </rPr>
          <t>Autor:</t>
        </r>
        <r>
          <rPr>
            <sz val="9"/>
            <color indexed="81"/>
            <rFont val="Tahoma"/>
            <family val="2"/>
          </rPr>
          <t xml:space="preserve">
Unidad de medida de la meta . Debe estar expesada en los terminos del objetivo y meta.</t>
        </r>
      </text>
    </comment>
    <comment ref="G6" authorId="0" shapeId="0">
      <text>
        <r>
          <rPr>
            <b/>
            <sz val="9"/>
            <color indexed="81"/>
            <rFont val="Tahoma"/>
            <family val="2"/>
          </rPr>
          <t>Autor:</t>
        </r>
        <r>
          <rPr>
            <sz val="9"/>
            <color indexed="81"/>
            <rFont val="Tahoma"/>
            <family val="2"/>
          </rPr>
          <t xml:space="preserve">
1) Mantenimiento 
2) Incremento.</t>
        </r>
      </text>
    </comment>
    <comment ref="H6" authorId="0" shapeId="0">
      <text>
        <r>
          <rPr>
            <b/>
            <sz val="9"/>
            <color indexed="81"/>
            <rFont val="Tahoma"/>
            <family val="2"/>
          </rPr>
          <t>Autor:</t>
        </r>
        <r>
          <rPr>
            <sz val="9"/>
            <color indexed="81"/>
            <rFont val="Tahoma"/>
            <family val="2"/>
          </rPr>
          <t xml:space="preserve">
Dcoumento que soporta el cumplimiento de la meta realizada </t>
        </r>
      </text>
    </comment>
    <comment ref="I6" authorId="0" shapeId="0">
      <text>
        <r>
          <rPr>
            <b/>
            <sz val="9"/>
            <color indexed="81"/>
            <rFont val="Tahoma"/>
            <family val="2"/>
          </rPr>
          <t>Autor:</t>
        </r>
        <r>
          <rPr>
            <sz val="9"/>
            <color indexed="81"/>
            <rFont val="Tahoma"/>
            <family val="2"/>
          </rPr>
          <t xml:space="preserve">
Expresada en valores absolutos, para cada vigencia </t>
        </r>
      </text>
    </comment>
    <comment ref="Q6" authorId="0" shapeId="0">
      <text>
        <r>
          <rPr>
            <b/>
            <sz val="9"/>
            <color indexed="81"/>
            <rFont val="Tahoma"/>
            <family val="2"/>
          </rPr>
          <t>Autor:</t>
        </r>
        <r>
          <rPr>
            <sz val="9"/>
            <color indexed="81"/>
            <rFont val="Tahoma"/>
            <family val="2"/>
          </rPr>
          <t xml:space="preserve">
Presupuesto asignado y ejecutado </t>
        </r>
      </text>
    </comment>
    <comment ref="Q7" authorId="0" shapeId="0">
      <text>
        <r>
          <rPr>
            <b/>
            <sz val="9"/>
            <color indexed="81"/>
            <rFont val="Tahoma"/>
            <family val="2"/>
          </rPr>
          <t>Autor:</t>
        </r>
        <r>
          <rPr>
            <sz val="9"/>
            <color indexed="81"/>
            <rFont val="Tahoma"/>
            <family val="2"/>
          </rPr>
          <t xml:space="preserve">
Señalar con una X según corresponda </t>
        </r>
      </text>
    </comment>
    <comment ref="Q8" authorId="0" shapeId="0">
      <text>
        <r>
          <rPr>
            <b/>
            <sz val="9"/>
            <color indexed="81"/>
            <rFont val="Tahoma"/>
            <family val="2"/>
          </rPr>
          <t>Autor:</t>
        </r>
        <r>
          <rPr>
            <sz val="9"/>
            <color indexed="81"/>
            <rFont val="Tahoma"/>
            <family val="2"/>
          </rPr>
          <t xml:space="preserve">
Aportes  en bienes y/o servicios , que no respresentan erogaciones de recursos</t>
        </r>
      </text>
    </comment>
    <comment ref="R8" authorId="0" shapeId="0">
      <text>
        <r>
          <rPr>
            <b/>
            <sz val="9"/>
            <color indexed="81"/>
            <rFont val="Tahoma"/>
            <family val="2"/>
          </rPr>
          <t>Autor:</t>
        </r>
        <r>
          <rPr>
            <sz val="9"/>
            <color indexed="81"/>
            <rFont val="Tahoma"/>
            <family val="2"/>
          </rPr>
          <t xml:space="preserve">
Financiados dentro del Presupuesto de Gastos de Funcionamiento del departamento </t>
        </r>
      </text>
    </comment>
    <comment ref="S8" authorId="0" shapeId="0">
      <text>
        <r>
          <rPr>
            <b/>
            <sz val="9"/>
            <color indexed="81"/>
            <rFont val="Tahoma"/>
            <family val="2"/>
          </rPr>
          <t>Autor:</t>
        </r>
        <r>
          <rPr>
            <sz val="9"/>
            <color indexed="81"/>
            <rFont val="Tahoma"/>
            <family val="2"/>
          </rPr>
          <t xml:space="preserve">
Financiados dentro del presupuesto de gastos de invserión del Departamento </t>
        </r>
      </text>
    </comment>
  </commentList>
</comments>
</file>

<file path=xl/comments14.xml><?xml version="1.0" encoding="utf-8"?>
<comments xmlns="http://schemas.openxmlformats.org/spreadsheetml/2006/main">
  <authors>
    <author>Autor</author>
  </authors>
  <commentList>
    <comment ref="B6" authorId="0" shapeId="0">
      <text>
        <r>
          <rPr>
            <b/>
            <sz val="9"/>
            <color indexed="81"/>
            <rFont val="Tahoma"/>
            <family val="2"/>
          </rPr>
          <t>Autor:</t>
        </r>
        <r>
          <rPr>
            <sz val="9"/>
            <color indexed="81"/>
            <rFont val="Tahoma"/>
            <family val="2"/>
          </rPr>
          <t xml:space="preserve">
Consecutivo Linea Estrátegica según Ordenanza No. 001 de 2017</t>
        </r>
      </text>
    </comment>
    <comment ref="C6" authorId="0" shapeId="0">
      <text>
        <r>
          <rPr>
            <b/>
            <sz val="9"/>
            <color indexed="81"/>
            <rFont val="Tahoma"/>
            <family val="2"/>
          </rPr>
          <t>Autor:</t>
        </r>
        <r>
          <rPr>
            <sz val="9"/>
            <color indexed="81"/>
            <rFont val="Tahoma"/>
            <family val="2"/>
          </rPr>
          <t xml:space="preserve">
1) Fortalecimiento de La Capacidad de la Ciudadanía 
2) Infraestructura para la Prestación de Servicios a la Ciudadanía Suficiente y Adecuada.
3) Cualificación de los Equipos de Trabajo.
4) Articulación Interinstitucional para el Mejoramiento de los Canales de Servicio a la Ciudadanía
5) Uso Intensivo de Tecnologias de la Información y Comunicación TICs</t>
        </r>
      </text>
    </comment>
    <comment ref="D6" authorId="0" shapeId="0">
      <text>
        <r>
          <rPr>
            <b/>
            <sz val="9"/>
            <color indexed="81"/>
            <rFont val="Tahoma"/>
            <family val="2"/>
          </rPr>
          <t>Autor:</t>
        </r>
        <r>
          <rPr>
            <sz val="9"/>
            <color indexed="81"/>
            <rFont val="Tahoma"/>
            <family val="2"/>
          </rPr>
          <t xml:space="preserve">
Describir el objeto de la meta  e Indicador, Debe expersar en términos cualitarivos  e inicar con un verbo. Además de dar respuesta a los siguientes interrogantes : Que se va hacer para que se va hacer ? Como se va hacer ? Y donde se va hacer?</t>
        </r>
      </text>
    </comment>
    <comment ref="E6" authorId="0" shapeId="0">
      <text>
        <r>
          <rPr>
            <b/>
            <sz val="9"/>
            <color indexed="81"/>
            <rFont val="Tahoma"/>
            <family val="2"/>
          </rPr>
          <t>Autor:</t>
        </r>
        <r>
          <rPr>
            <sz val="9"/>
            <color indexed="81"/>
            <rFont val="Tahoma"/>
            <family val="2"/>
          </rPr>
          <t xml:space="preserve">
Debe ser mediable y cuantificables. La meta debe establecerse para el cuatreinio</t>
        </r>
      </text>
    </comment>
    <comment ref="F6" authorId="0" shapeId="0">
      <text>
        <r>
          <rPr>
            <b/>
            <sz val="9"/>
            <color indexed="81"/>
            <rFont val="Tahoma"/>
            <family val="2"/>
          </rPr>
          <t>Autor:</t>
        </r>
        <r>
          <rPr>
            <sz val="9"/>
            <color indexed="81"/>
            <rFont val="Tahoma"/>
            <family val="2"/>
          </rPr>
          <t xml:space="preserve">
Unidad de medida de la meta . Debe estar expesada en los terminos del objetivo y meta.</t>
        </r>
      </text>
    </comment>
    <comment ref="G6" authorId="0" shapeId="0">
      <text>
        <r>
          <rPr>
            <b/>
            <sz val="9"/>
            <color indexed="81"/>
            <rFont val="Tahoma"/>
            <family val="2"/>
          </rPr>
          <t>Autor:</t>
        </r>
        <r>
          <rPr>
            <sz val="9"/>
            <color indexed="81"/>
            <rFont val="Tahoma"/>
            <family val="2"/>
          </rPr>
          <t xml:space="preserve">
1) Mantenimiento 
2) Incremento.</t>
        </r>
      </text>
    </comment>
    <comment ref="H6" authorId="0" shapeId="0">
      <text>
        <r>
          <rPr>
            <b/>
            <sz val="9"/>
            <color indexed="81"/>
            <rFont val="Tahoma"/>
            <family val="2"/>
          </rPr>
          <t>Autor:</t>
        </r>
        <r>
          <rPr>
            <sz val="9"/>
            <color indexed="81"/>
            <rFont val="Tahoma"/>
            <family val="2"/>
          </rPr>
          <t xml:space="preserve">
Dcoumento que soporta el cumplimiento de la meta realizada </t>
        </r>
      </text>
    </comment>
    <comment ref="I6" authorId="0" shapeId="0">
      <text>
        <r>
          <rPr>
            <b/>
            <sz val="9"/>
            <color indexed="81"/>
            <rFont val="Tahoma"/>
            <family val="2"/>
          </rPr>
          <t>Autor:</t>
        </r>
        <r>
          <rPr>
            <sz val="9"/>
            <color indexed="81"/>
            <rFont val="Tahoma"/>
            <family val="2"/>
          </rPr>
          <t xml:space="preserve">
Expresada en valores absolutos, para cada vigencia </t>
        </r>
      </text>
    </comment>
    <comment ref="R6" authorId="0" shapeId="0">
      <text>
        <r>
          <rPr>
            <b/>
            <sz val="9"/>
            <color indexed="81"/>
            <rFont val="Tahoma"/>
            <family val="2"/>
          </rPr>
          <t>Autor:</t>
        </r>
        <r>
          <rPr>
            <sz val="9"/>
            <color indexed="81"/>
            <rFont val="Tahoma"/>
            <family val="2"/>
          </rPr>
          <t xml:space="preserve">
Presupuesto asignado y ejecutado </t>
        </r>
      </text>
    </comment>
    <comment ref="R7" authorId="0" shapeId="0">
      <text>
        <r>
          <rPr>
            <b/>
            <sz val="9"/>
            <color indexed="81"/>
            <rFont val="Tahoma"/>
            <family val="2"/>
          </rPr>
          <t>Autor:</t>
        </r>
        <r>
          <rPr>
            <sz val="9"/>
            <color indexed="81"/>
            <rFont val="Tahoma"/>
            <family val="2"/>
          </rPr>
          <t xml:space="preserve">
Señalar con una X según corresponda </t>
        </r>
      </text>
    </comment>
    <comment ref="R8" authorId="0" shapeId="0">
      <text>
        <r>
          <rPr>
            <b/>
            <sz val="9"/>
            <color indexed="81"/>
            <rFont val="Tahoma"/>
            <family val="2"/>
          </rPr>
          <t>Autor:</t>
        </r>
        <r>
          <rPr>
            <sz val="9"/>
            <color indexed="81"/>
            <rFont val="Tahoma"/>
            <family val="2"/>
          </rPr>
          <t xml:space="preserve">
Aportes  en bienes y/o servicios , que no respresentan erogaciones de recursos</t>
        </r>
      </text>
    </comment>
    <comment ref="S8" authorId="0" shapeId="0">
      <text>
        <r>
          <rPr>
            <b/>
            <sz val="9"/>
            <color indexed="81"/>
            <rFont val="Tahoma"/>
            <family val="2"/>
          </rPr>
          <t>Autor:</t>
        </r>
        <r>
          <rPr>
            <sz val="9"/>
            <color indexed="81"/>
            <rFont val="Tahoma"/>
            <family val="2"/>
          </rPr>
          <t xml:space="preserve">
Financiados dentro del Presupuesto de Gastos de Funcionamiento del departamento </t>
        </r>
      </text>
    </comment>
    <comment ref="T8" authorId="0" shapeId="0">
      <text>
        <r>
          <rPr>
            <b/>
            <sz val="9"/>
            <color indexed="81"/>
            <rFont val="Tahoma"/>
            <family val="2"/>
          </rPr>
          <t>Autor:</t>
        </r>
        <r>
          <rPr>
            <sz val="9"/>
            <color indexed="81"/>
            <rFont val="Tahoma"/>
            <family val="2"/>
          </rPr>
          <t xml:space="preserve">
Financiados dentro del presupuesto de gastos de invserión del Departamento </t>
        </r>
      </text>
    </comment>
  </commentList>
</comments>
</file>

<file path=xl/comments2.xml><?xml version="1.0" encoding="utf-8"?>
<comments xmlns="http://schemas.openxmlformats.org/spreadsheetml/2006/main">
  <authors>
    <author>Autor</author>
  </authors>
  <commentList>
    <comment ref="B6" authorId="0" shapeId="0">
      <text>
        <r>
          <rPr>
            <b/>
            <sz val="9"/>
            <color indexed="81"/>
            <rFont val="Tahoma"/>
            <family val="2"/>
          </rPr>
          <t>Autor:</t>
        </r>
        <r>
          <rPr>
            <sz val="9"/>
            <color indexed="81"/>
            <rFont val="Tahoma"/>
            <family val="2"/>
          </rPr>
          <t xml:space="preserve">
Consecutivo Línea Estratégica según Ordenanza No. 001 de 2017</t>
        </r>
      </text>
    </comment>
    <comment ref="C6" authorId="0" shapeId="0">
      <text>
        <r>
          <rPr>
            <b/>
            <sz val="9"/>
            <color indexed="81"/>
            <rFont val="Tahoma"/>
            <family val="2"/>
          </rPr>
          <t>Autor:</t>
        </r>
        <r>
          <rPr>
            <sz val="9"/>
            <color indexed="81"/>
            <rFont val="Tahoma"/>
            <family val="2"/>
          </rPr>
          <t xml:space="preserve">
1) Fortalecimiento de La Capacidad de la Ciudadanía 
2) Infraestructura para la Prestación de Servicios a la Ciudadanía Suficiente y Adecuada.
3) Cualificación de los Equipos de Trabajo.
4) Articulación Interinstitucional para el Mejoramiento de los Canales de Servicio a la Ciudadanía
5) Uso Intensivo de Tecnologías de la Información y Comunicación TIC</t>
        </r>
      </text>
    </comment>
    <comment ref="D6" authorId="0" shapeId="0">
      <text>
        <r>
          <rPr>
            <b/>
            <sz val="9"/>
            <color indexed="81"/>
            <rFont val="Tahoma"/>
            <family val="2"/>
          </rPr>
          <t>Autor:</t>
        </r>
        <r>
          <rPr>
            <sz val="9"/>
            <color indexed="81"/>
            <rFont val="Tahoma"/>
            <family val="2"/>
          </rPr>
          <t xml:space="preserve">
Describir el objeto de la meta  e Indicador, Debe expresar en términos cualitativos  e indicar con un verbo. Además de dar respuesta a los siguientes interrogantes : Que se va hacer para que se va hacer ? Como se va hacer ? Y donde se va hacer?</t>
        </r>
      </text>
    </comment>
    <comment ref="E6" authorId="0" shapeId="0">
      <text>
        <r>
          <rPr>
            <b/>
            <sz val="9"/>
            <color indexed="81"/>
            <rFont val="Tahoma"/>
            <family val="2"/>
          </rPr>
          <t>Autor:</t>
        </r>
        <r>
          <rPr>
            <sz val="9"/>
            <color indexed="81"/>
            <rFont val="Tahoma"/>
            <family val="2"/>
          </rPr>
          <t xml:space="preserve">
Debe ser mediable y cuantificables. La meta debe establecerse para el cuatrienio</t>
        </r>
      </text>
    </comment>
    <comment ref="F6" authorId="0" shapeId="0">
      <text>
        <r>
          <rPr>
            <b/>
            <sz val="9"/>
            <color indexed="81"/>
            <rFont val="Tahoma"/>
            <family val="2"/>
          </rPr>
          <t>Autor:</t>
        </r>
        <r>
          <rPr>
            <sz val="9"/>
            <color indexed="81"/>
            <rFont val="Tahoma"/>
            <family val="2"/>
          </rPr>
          <t xml:space="preserve">
Unidad de medida de la meta . Debe estar expresada en los términos del objetivo y meta.</t>
        </r>
      </text>
    </comment>
    <comment ref="G6" authorId="0" shapeId="0">
      <text>
        <r>
          <rPr>
            <b/>
            <sz val="9"/>
            <color indexed="81"/>
            <rFont val="Tahoma"/>
            <family val="2"/>
          </rPr>
          <t>Autor:</t>
        </r>
        <r>
          <rPr>
            <sz val="9"/>
            <color indexed="81"/>
            <rFont val="Tahoma"/>
            <family val="2"/>
          </rPr>
          <t xml:space="preserve">
1) Mantenimiento 
2) Incremento.</t>
        </r>
      </text>
    </comment>
    <comment ref="H6" authorId="0" shapeId="0">
      <text>
        <r>
          <rPr>
            <b/>
            <sz val="9"/>
            <color indexed="81"/>
            <rFont val="Tahoma"/>
            <family val="2"/>
          </rPr>
          <t>Autor:</t>
        </r>
        <r>
          <rPr>
            <sz val="9"/>
            <color indexed="81"/>
            <rFont val="Tahoma"/>
            <family val="2"/>
          </rPr>
          <t xml:space="preserve">
Documento que soporta el cumplimiento de la meta realizada </t>
        </r>
      </text>
    </comment>
    <comment ref="I6" authorId="0" shapeId="0">
      <text>
        <r>
          <rPr>
            <b/>
            <sz val="9"/>
            <color indexed="81"/>
            <rFont val="Tahoma"/>
            <family val="2"/>
          </rPr>
          <t>Autor:</t>
        </r>
        <r>
          <rPr>
            <sz val="9"/>
            <color indexed="81"/>
            <rFont val="Tahoma"/>
            <family val="2"/>
          </rPr>
          <t xml:space="preserve">
Expresada en valores absolutos, para cada vigencia </t>
        </r>
      </text>
    </comment>
    <comment ref="R6" authorId="0" shapeId="0">
      <text>
        <r>
          <rPr>
            <b/>
            <sz val="9"/>
            <color indexed="81"/>
            <rFont val="Tahoma"/>
            <family val="2"/>
          </rPr>
          <t>Autor:</t>
        </r>
        <r>
          <rPr>
            <sz val="9"/>
            <color indexed="81"/>
            <rFont val="Tahoma"/>
            <family val="2"/>
          </rPr>
          <t xml:space="preserve">
Presupuesto asignado y ejecutado </t>
        </r>
      </text>
    </comment>
    <comment ref="R7" authorId="0" shapeId="0">
      <text>
        <r>
          <rPr>
            <b/>
            <sz val="9"/>
            <color indexed="81"/>
            <rFont val="Tahoma"/>
            <family val="2"/>
          </rPr>
          <t>Autor:</t>
        </r>
        <r>
          <rPr>
            <sz val="9"/>
            <color indexed="81"/>
            <rFont val="Tahoma"/>
            <family val="2"/>
          </rPr>
          <t xml:space="preserve">
Señalar con una X según corresponda </t>
        </r>
      </text>
    </comment>
    <comment ref="R8" authorId="0" shapeId="0">
      <text>
        <r>
          <rPr>
            <b/>
            <sz val="9"/>
            <color indexed="81"/>
            <rFont val="Tahoma"/>
            <family val="2"/>
          </rPr>
          <t>Autor:</t>
        </r>
        <r>
          <rPr>
            <sz val="9"/>
            <color indexed="81"/>
            <rFont val="Tahoma"/>
            <family val="2"/>
          </rPr>
          <t xml:space="preserve">
Aportes  en bienes y/o servicios , que no representan erogaciones de recursos</t>
        </r>
      </text>
    </comment>
    <comment ref="S8" authorId="0" shapeId="0">
      <text>
        <r>
          <rPr>
            <b/>
            <sz val="9"/>
            <color indexed="81"/>
            <rFont val="Tahoma"/>
            <family val="2"/>
          </rPr>
          <t>Autor:</t>
        </r>
        <r>
          <rPr>
            <sz val="9"/>
            <color indexed="81"/>
            <rFont val="Tahoma"/>
            <family val="2"/>
          </rPr>
          <t xml:space="preserve">
Financiados dentro del Presupuesto de Gastos de Funcionamiento del departamento </t>
        </r>
      </text>
    </comment>
    <comment ref="T8" authorId="0" shapeId="0">
      <text>
        <r>
          <rPr>
            <b/>
            <sz val="9"/>
            <color indexed="81"/>
            <rFont val="Tahoma"/>
            <family val="2"/>
          </rPr>
          <t>Autor:</t>
        </r>
        <r>
          <rPr>
            <sz val="9"/>
            <color indexed="81"/>
            <rFont val="Tahoma"/>
            <family val="2"/>
          </rPr>
          <t xml:space="preserve">
Financiados dentro del presupuesto de gastos de inversión del Departamento </t>
        </r>
      </text>
    </comment>
  </commentList>
</comments>
</file>

<file path=xl/comments3.xml><?xml version="1.0" encoding="utf-8"?>
<comments xmlns="http://schemas.openxmlformats.org/spreadsheetml/2006/main">
  <authors>
    <author>Autor</author>
  </authors>
  <commentList>
    <comment ref="B6" authorId="0" shapeId="0">
      <text>
        <r>
          <rPr>
            <b/>
            <sz val="9"/>
            <color indexed="81"/>
            <rFont val="Tahoma"/>
            <family val="2"/>
          </rPr>
          <t>Autor:</t>
        </r>
        <r>
          <rPr>
            <sz val="9"/>
            <color indexed="81"/>
            <rFont val="Tahoma"/>
            <family val="2"/>
          </rPr>
          <t xml:space="preserve">
Consecutivo Linea Estrátegica según Ordenanza No. 001 de 2017</t>
        </r>
      </text>
    </comment>
    <comment ref="C6" authorId="0" shapeId="0">
      <text>
        <r>
          <rPr>
            <b/>
            <sz val="9"/>
            <color indexed="81"/>
            <rFont val="Tahoma"/>
            <family val="2"/>
          </rPr>
          <t>Autor:</t>
        </r>
        <r>
          <rPr>
            <sz val="9"/>
            <color indexed="81"/>
            <rFont val="Tahoma"/>
            <family val="2"/>
          </rPr>
          <t xml:space="preserve">
1) Fortalecimiento de La Capacidad de la Ciudadanía 
2) Infraestructura para la Prestación de Servicios a la Ciudadanía Suficiente y Adecuada.
3) Cualificación de los Equipos de Trabajo.
4) Articulación Interinstitucional para el Mejoramiento de los Canales de Servicio a la Ciudadanía
5) Uso Intensivo de Tecnologias de la Información y Comunicación TICs</t>
        </r>
      </text>
    </comment>
    <comment ref="D6" authorId="0" shapeId="0">
      <text>
        <r>
          <rPr>
            <b/>
            <sz val="9"/>
            <color indexed="81"/>
            <rFont val="Tahoma"/>
            <family val="2"/>
          </rPr>
          <t>Autor:</t>
        </r>
        <r>
          <rPr>
            <sz val="9"/>
            <color indexed="81"/>
            <rFont val="Tahoma"/>
            <family val="2"/>
          </rPr>
          <t xml:space="preserve">
Describir el objeto de la meta  e Indicador, Debe expersar en términos cualitarivos  e inicar con un verbo. Además de dar respuesta a los siguientes interrogantes : Que se va hacer para que se va hacer ? Como se va hacer ? Y donde se va hacer?</t>
        </r>
      </text>
    </comment>
    <comment ref="E6" authorId="0" shapeId="0">
      <text>
        <r>
          <rPr>
            <b/>
            <sz val="9"/>
            <color indexed="81"/>
            <rFont val="Tahoma"/>
            <family val="2"/>
          </rPr>
          <t>Autor:</t>
        </r>
        <r>
          <rPr>
            <sz val="9"/>
            <color indexed="81"/>
            <rFont val="Tahoma"/>
            <family val="2"/>
          </rPr>
          <t xml:space="preserve">
Debe ser mediable y cuantificables. La meta debe establecerse para el cuatreinio</t>
        </r>
      </text>
    </comment>
    <comment ref="F6" authorId="0" shapeId="0">
      <text>
        <r>
          <rPr>
            <b/>
            <sz val="9"/>
            <color indexed="81"/>
            <rFont val="Tahoma"/>
            <family val="2"/>
          </rPr>
          <t>Autor:</t>
        </r>
        <r>
          <rPr>
            <sz val="9"/>
            <color indexed="81"/>
            <rFont val="Tahoma"/>
            <family val="2"/>
          </rPr>
          <t xml:space="preserve">
Unidad de medida de la meta . Debe estar expesada en los terminos del objetivo y meta.</t>
        </r>
      </text>
    </comment>
    <comment ref="G6" authorId="0" shapeId="0">
      <text>
        <r>
          <rPr>
            <b/>
            <sz val="9"/>
            <color indexed="81"/>
            <rFont val="Tahoma"/>
            <family val="2"/>
          </rPr>
          <t>Autor:</t>
        </r>
        <r>
          <rPr>
            <sz val="9"/>
            <color indexed="81"/>
            <rFont val="Tahoma"/>
            <family val="2"/>
          </rPr>
          <t xml:space="preserve">
1) Mantenimiento 
2) Incremento.</t>
        </r>
      </text>
    </comment>
    <comment ref="H6" authorId="0" shapeId="0">
      <text>
        <r>
          <rPr>
            <b/>
            <sz val="9"/>
            <color indexed="81"/>
            <rFont val="Tahoma"/>
            <family val="2"/>
          </rPr>
          <t>Autor:</t>
        </r>
        <r>
          <rPr>
            <sz val="9"/>
            <color indexed="81"/>
            <rFont val="Tahoma"/>
            <family val="2"/>
          </rPr>
          <t xml:space="preserve">
Dcoumento que soporta el cumplimiento de la meta realizada </t>
        </r>
      </text>
    </comment>
    <comment ref="I6" authorId="0" shapeId="0">
      <text>
        <r>
          <rPr>
            <b/>
            <sz val="9"/>
            <color indexed="81"/>
            <rFont val="Tahoma"/>
            <family val="2"/>
          </rPr>
          <t>Autor:</t>
        </r>
        <r>
          <rPr>
            <sz val="9"/>
            <color indexed="81"/>
            <rFont val="Tahoma"/>
            <family val="2"/>
          </rPr>
          <t xml:space="preserve">
Expresada en valores absolutos, para cada vigencia </t>
        </r>
      </text>
    </comment>
    <comment ref="R6" authorId="0" shapeId="0">
      <text>
        <r>
          <rPr>
            <b/>
            <sz val="9"/>
            <color indexed="81"/>
            <rFont val="Tahoma"/>
            <family val="2"/>
          </rPr>
          <t>Autor:</t>
        </r>
        <r>
          <rPr>
            <sz val="9"/>
            <color indexed="81"/>
            <rFont val="Tahoma"/>
            <family val="2"/>
          </rPr>
          <t xml:space="preserve">
Presupuesto asignado y ejecutado </t>
        </r>
      </text>
    </comment>
    <comment ref="R7" authorId="0" shapeId="0">
      <text>
        <r>
          <rPr>
            <b/>
            <sz val="9"/>
            <color indexed="81"/>
            <rFont val="Tahoma"/>
            <family val="2"/>
          </rPr>
          <t>Autor:</t>
        </r>
        <r>
          <rPr>
            <sz val="9"/>
            <color indexed="81"/>
            <rFont val="Tahoma"/>
            <family val="2"/>
          </rPr>
          <t xml:space="preserve">
Señalar con una X según corresponda </t>
        </r>
      </text>
    </comment>
    <comment ref="R8" authorId="0" shapeId="0">
      <text>
        <r>
          <rPr>
            <b/>
            <sz val="9"/>
            <color indexed="81"/>
            <rFont val="Tahoma"/>
            <family val="2"/>
          </rPr>
          <t>Autor:</t>
        </r>
        <r>
          <rPr>
            <sz val="9"/>
            <color indexed="81"/>
            <rFont val="Tahoma"/>
            <family val="2"/>
          </rPr>
          <t xml:space="preserve">
Aportes  en bienes y/o servicios , que no respresentan erogaciones de recursos</t>
        </r>
      </text>
    </comment>
    <comment ref="S8" authorId="0" shapeId="0">
      <text>
        <r>
          <rPr>
            <b/>
            <sz val="9"/>
            <color indexed="81"/>
            <rFont val="Tahoma"/>
            <family val="2"/>
          </rPr>
          <t>Autor:</t>
        </r>
        <r>
          <rPr>
            <sz val="9"/>
            <color indexed="81"/>
            <rFont val="Tahoma"/>
            <family val="2"/>
          </rPr>
          <t xml:space="preserve">
Financiados dentro del Presupuesto de Gastos de Funcionamiento del departamento </t>
        </r>
      </text>
    </comment>
    <comment ref="T8" authorId="0" shapeId="0">
      <text>
        <r>
          <rPr>
            <b/>
            <sz val="9"/>
            <color indexed="81"/>
            <rFont val="Tahoma"/>
            <family val="2"/>
          </rPr>
          <t>Autor:</t>
        </r>
        <r>
          <rPr>
            <sz val="9"/>
            <color indexed="81"/>
            <rFont val="Tahoma"/>
            <family val="2"/>
          </rPr>
          <t xml:space="preserve">
Financiados dentro del presupuesto de gastos de invserión del Departamento </t>
        </r>
      </text>
    </comment>
  </commentList>
</comments>
</file>

<file path=xl/comments4.xml><?xml version="1.0" encoding="utf-8"?>
<comments xmlns="http://schemas.openxmlformats.org/spreadsheetml/2006/main">
  <authors>
    <author>Autor</author>
  </authors>
  <commentList>
    <comment ref="B6" authorId="0" shapeId="0">
      <text>
        <r>
          <rPr>
            <b/>
            <sz val="9"/>
            <color indexed="81"/>
            <rFont val="Tahoma"/>
            <family val="2"/>
          </rPr>
          <t>Autor:</t>
        </r>
        <r>
          <rPr>
            <sz val="9"/>
            <color indexed="81"/>
            <rFont val="Tahoma"/>
            <family val="2"/>
          </rPr>
          <t xml:space="preserve">
Consecutivo Linea Estrátegica según Ordenanza No. 001 de 2017</t>
        </r>
      </text>
    </comment>
    <comment ref="C6" authorId="0" shapeId="0">
      <text>
        <r>
          <rPr>
            <b/>
            <sz val="9"/>
            <color indexed="81"/>
            <rFont val="Tahoma"/>
            <family val="2"/>
          </rPr>
          <t>Autor:</t>
        </r>
        <r>
          <rPr>
            <sz val="9"/>
            <color indexed="81"/>
            <rFont val="Tahoma"/>
            <family val="2"/>
          </rPr>
          <t xml:space="preserve">
1) Fortalecimiento de La Capacidad de la Ciudadanía 
2) Infraestructura para la Prestación de Servicios a la Ciudadanía Suficiente y Adecuada.
3) Cualificación de los Equipos de Trabajo.
4) Articulación Interinstitucional para el Mejoramiento de los Canales de Servicio a la Ciudadanía
5) Uso Intensivo de Tecnologias de la Información y Comunicación TICs</t>
        </r>
      </text>
    </comment>
    <comment ref="D6" authorId="0" shapeId="0">
      <text>
        <r>
          <rPr>
            <b/>
            <sz val="9"/>
            <color indexed="81"/>
            <rFont val="Tahoma"/>
            <family val="2"/>
          </rPr>
          <t>Autor:</t>
        </r>
        <r>
          <rPr>
            <sz val="9"/>
            <color indexed="81"/>
            <rFont val="Tahoma"/>
            <family val="2"/>
          </rPr>
          <t xml:space="preserve">
Describir el objeto de la meta  e Indicador, Debe expersar en términos cualitarivos  e inicar con un verbo. Además de dar respuesta a los siguientes interrogantes : Que se va hacer para que se va hacer ? Como se va hacer ? Y donde se va hacer?</t>
        </r>
      </text>
    </comment>
    <comment ref="E6" authorId="0" shapeId="0">
      <text>
        <r>
          <rPr>
            <b/>
            <sz val="9"/>
            <color indexed="81"/>
            <rFont val="Tahoma"/>
            <family val="2"/>
          </rPr>
          <t>Autor:</t>
        </r>
        <r>
          <rPr>
            <sz val="9"/>
            <color indexed="81"/>
            <rFont val="Tahoma"/>
            <family val="2"/>
          </rPr>
          <t xml:space="preserve">
Debe ser mediable y cuantificables. La meta debe establecerse para el cuatreinio</t>
        </r>
      </text>
    </comment>
    <comment ref="F6" authorId="0" shapeId="0">
      <text>
        <r>
          <rPr>
            <b/>
            <sz val="9"/>
            <color indexed="81"/>
            <rFont val="Tahoma"/>
            <family val="2"/>
          </rPr>
          <t>Autor:</t>
        </r>
        <r>
          <rPr>
            <sz val="9"/>
            <color indexed="81"/>
            <rFont val="Tahoma"/>
            <family val="2"/>
          </rPr>
          <t xml:space="preserve">
Unidad de medida de la meta . Debe estar expesada en los terminos del objetivo y meta.</t>
        </r>
      </text>
    </comment>
    <comment ref="G6" authorId="0" shapeId="0">
      <text>
        <r>
          <rPr>
            <b/>
            <sz val="9"/>
            <color indexed="81"/>
            <rFont val="Tahoma"/>
            <family val="2"/>
          </rPr>
          <t>Autor:</t>
        </r>
        <r>
          <rPr>
            <sz val="9"/>
            <color indexed="81"/>
            <rFont val="Tahoma"/>
            <family val="2"/>
          </rPr>
          <t xml:space="preserve">
1) Mantenimiento 
2) Incremento.</t>
        </r>
      </text>
    </comment>
    <comment ref="H6" authorId="0" shapeId="0">
      <text>
        <r>
          <rPr>
            <b/>
            <sz val="9"/>
            <color indexed="81"/>
            <rFont val="Tahoma"/>
            <family val="2"/>
          </rPr>
          <t>Autor:</t>
        </r>
        <r>
          <rPr>
            <sz val="9"/>
            <color indexed="81"/>
            <rFont val="Tahoma"/>
            <family val="2"/>
          </rPr>
          <t xml:space="preserve">
Dcoumento que soporta el cumplimiento de la meta realizada </t>
        </r>
      </text>
    </comment>
    <comment ref="I6" authorId="0" shapeId="0">
      <text>
        <r>
          <rPr>
            <b/>
            <sz val="9"/>
            <color indexed="81"/>
            <rFont val="Tahoma"/>
            <family val="2"/>
          </rPr>
          <t>Autor:</t>
        </r>
        <r>
          <rPr>
            <sz val="9"/>
            <color indexed="81"/>
            <rFont val="Tahoma"/>
            <family val="2"/>
          </rPr>
          <t xml:space="preserve">
Expresada en valores absolutos, para cada vigencia </t>
        </r>
      </text>
    </comment>
    <comment ref="R6" authorId="0" shapeId="0">
      <text>
        <r>
          <rPr>
            <b/>
            <sz val="9"/>
            <color indexed="81"/>
            <rFont val="Tahoma"/>
            <family val="2"/>
          </rPr>
          <t>Autor:</t>
        </r>
        <r>
          <rPr>
            <sz val="9"/>
            <color indexed="81"/>
            <rFont val="Tahoma"/>
            <family val="2"/>
          </rPr>
          <t xml:space="preserve">
Presupuesto asignado y ejecutado </t>
        </r>
      </text>
    </comment>
    <comment ref="R7" authorId="0" shapeId="0">
      <text>
        <r>
          <rPr>
            <b/>
            <sz val="9"/>
            <color indexed="81"/>
            <rFont val="Tahoma"/>
            <family val="2"/>
          </rPr>
          <t>Autor:</t>
        </r>
        <r>
          <rPr>
            <sz val="9"/>
            <color indexed="81"/>
            <rFont val="Tahoma"/>
            <family val="2"/>
          </rPr>
          <t xml:space="preserve">
Señalar con una X según corresponda </t>
        </r>
      </text>
    </comment>
    <comment ref="R8" authorId="0" shapeId="0">
      <text>
        <r>
          <rPr>
            <b/>
            <sz val="9"/>
            <color indexed="81"/>
            <rFont val="Tahoma"/>
            <family val="2"/>
          </rPr>
          <t>Autor:</t>
        </r>
        <r>
          <rPr>
            <sz val="9"/>
            <color indexed="81"/>
            <rFont val="Tahoma"/>
            <family val="2"/>
          </rPr>
          <t xml:space="preserve">
Aportes  en bienes y/o servicios , que no respresentan erogaciones de recursos</t>
        </r>
      </text>
    </comment>
    <comment ref="S8" authorId="0" shapeId="0">
      <text>
        <r>
          <rPr>
            <b/>
            <sz val="9"/>
            <color indexed="81"/>
            <rFont val="Tahoma"/>
            <family val="2"/>
          </rPr>
          <t>Autor:</t>
        </r>
        <r>
          <rPr>
            <sz val="9"/>
            <color indexed="81"/>
            <rFont val="Tahoma"/>
            <family val="2"/>
          </rPr>
          <t xml:space="preserve">
Financiados dentro del Presupuesto de Gastos de Funcionamiento del departamento </t>
        </r>
      </text>
    </comment>
    <comment ref="T8" authorId="0" shapeId="0">
      <text>
        <r>
          <rPr>
            <b/>
            <sz val="9"/>
            <color indexed="81"/>
            <rFont val="Tahoma"/>
            <family val="2"/>
          </rPr>
          <t>Autor:</t>
        </r>
        <r>
          <rPr>
            <sz val="9"/>
            <color indexed="81"/>
            <rFont val="Tahoma"/>
            <family val="2"/>
          </rPr>
          <t xml:space="preserve">
Financiados dentro del presupuesto de gastos de invserión del Departamento </t>
        </r>
      </text>
    </comment>
  </commentList>
</comments>
</file>

<file path=xl/comments5.xml><?xml version="1.0" encoding="utf-8"?>
<comments xmlns="http://schemas.openxmlformats.org/spreadsheetml/2006/main">
  <authors>
    <author>Autor</author>
  </authors>
  <commentList>
    <comment ref="B6" authorId="0" shapeId="0">
      <text>
        <r>
          <rPr>
            <b/>
            <sz val="9"/>
            <color indexed="81"/>
            <rFont val="Tahoma"/>
            <family val="2"/>
          </rPr>
          <t>Autor:</t>
        </r>
        <r>
          <rPr>
            <sz val="9"/>
            <color indexed="81"/>
            <rFont val="Tahoma"/>
            <family val="2"/>
          </rPr>
          <t xml:space="preserve">
Consecutivo Linea Estrátegica según Ordenanza No. 001 de 2017</t>
        </r>
      </text>
    </comment>
    <comment ref="C6" authorId="0" shapeId="0">
      <text>
        <r>
          <rPr>
            <b/>
            <sz val="9"/>
            <color indexed="81"/>
            <rFont val="Tahoma"/>
            <family val="2"/>
          </rPr>
          <t>Autor:</t>
        </r>
        <r>
          <rPr>
            <sz val="9"/>
            <color indexed="81"/>
            <rFont val="Tahoma"/>
            <family val="2"/>
          </rPr>
          <t xml:space="preserve">
1) Fortalecimiento de La Capacidad de la Ciudadanía 
2) Infraestructura para la Prestación de Servicios a la Ciudadanía Suficiente y Adecuada.
3) Cualificación de los Equipos de Trabajo.
4) Articulación Interinstitucional para el Mejoramiento de los Canales de Servicio a la Ciudadanía
5) Uso Intensivo de Tecnologias de la Información y Comunicación TICs</t>
        </r>
      </text>
    </comment>
    <comment ref="D6" authorId="0" shapeId="0">
      <text>
        <r>
          <rPr>
            <b/>
            <sz val="9"/>
            <color indexed="81"/>
            <rFont val="Tahoma"/>
            <family val="2"/>
          </rPr>
          <t>Autor:</t>
        </r>
        <r>
          <rPr>
            <sz val="9"/>
            <color indexed="81"/>
            <rFont val="Tahoma"/>
            <family val="2"/>
          </rPr>
          <t xml:space="preserve">
Describir el objeto de la meta  e Indicador, Debe expersar en términos cualitarivos  e inicar con un verbo. Además de dar respuesta a los siguientes interrogantes : Que se va hacer para que se va hacer ? Como se va hacer ? Y donde se va hacer?</t>
        </r>
      </text>
    </comment>
    <comment ref="E6" authorId="0" shapeId="0">
      <text>
        <r>
          <rPr>
            <b/>
            <sz val="9"/>
            <color indexed="81"/>
            <rFont val="Tahoma"/>
            <family val="2"/>
          </rPr>
          <t>Autor:</t>
        </r>
        <r>
          <rPr>
            <sz val="9"/>
            <color indexed="81"/>
            <rFont val="Tahoma"/>
            <family val="2"/>
          </rPr>
          <t xml:space="preserve">
Debe ser mediable y cuantificables. La meta debe establecerse para el cuatreinio</t>
        </r>
      </text>
    </comment>
    <comment ref="F6" authorId="0" shapeId="0">
      <text>
        <r>
          <rPr>
            <b/>
            <sz val="9"/>
            <color indexed="81"/>
            <rFont val="Tahoma"/>
            <family val="2"/>
          </rPr>
          <t>Autor:</t>
        </r>
        <r>
          <rPr>
            <sz val="9"/>
            <color indexed="81"/>
            <rFont val="Tahoma"/>
            <family val="2"/>
          </rPr>
          <t xml:space="preserve">
Unidad de medida de la meta . Debe estar expesada en los terminos del objetivo y meta.</t>
        </r>
      </text>
    </comment>
    <comment ref="G6" authorId="0" shapeId="0">
      <text>
        <r>
          <rPr>
            <b/>
            <sz val="9"/>
            <color indexed="81"/>
            <rFont val="Tahoma"/>
            <family val="2"/>
          </rPr>
          <t>Autor:</t>
        </r>
        <r>
          <rPr>
            <sz val="9"/>
            <color indexed="81"/>
            <rFont val="Tahoma"/>
            <family val="2"/>
          </rPr>
          <t xml:space="preserve">
1) Mantenimiento 
2) Incremento.</t>
        </r>
      </text>
    </comment>
    <comment ref="H6" authorId="0" shapeId="0">
      <text>
        <r>
          <rPr>
            <b/>
            <sz val="9"/>
            <color indexed="81"/>
            <rFont val="Tahoma"/>
            <family val="2"/>
          </rPr>
          <t>Autor:</t>
        </r>
        <r>
          <rPr>
            <sz val="9"/>
            <color indexed="81"/>
            <rFont val="Tahoma"/>
            <family val="2"/>
          </rPr>
          <t xml:space="preserve">
Dcoumento que soporta el cumplimiento de la meta realizada </t>
        </r>
      </text>
    </comment>
    <comment ref="I6" authorId="0" shapeId="0">
      <text>
        <r>
          <rPr>
            <b/>
            <sz val="9"/>
            <color indexed="81"/>
            <rFont val="Tahoma"/>
            <family val="2"/>
          </rPr>
          <t>Autor:</t>
        </r>
        <r>
          <rPr>
            <sz val="9"/>
            <color indexed="81"/>
            <rFont val="Tahoma"/>
            <family val="2"/>
          </rPr>
          <t xml:space="preserve">
Expresada en valores absolutos, para cada vigencia </t>
        </r>
      </text>
    </comment>
    <comment ref="R6" authorId="0" shapeId="0">
      <text>
        <r>
          <rPr>
            <b/>
            <sz val="9"/>
            <color indexed="81"/>
            <rFont val="Tahoma"/>
            <family val="2"/>
          </rPr>
          <t>Autor:</t>
        </r>
        <r>
          <rPr>
            <sz val="9"/>
            <color indexed="81"/>
            <rFont val="Tahoma"/>
            <family val="2"/>
          </rPr>
          <t xml:space="preserve">
Presupuesto asignado y ejecutado </t>
        </r>
      </text>
    </comment>
    <comment ref="R7" authorId="0" shapeId="0">
      <text>
        <r>
          <rPr>
            <b/>
            <sz val="9"/>
            <color indexed="81"/>
            <rFont val="Tahoma"/>
            <family val="2"/>
          </rPr>
          <t>Autor:</t>
        </r>
        <r>
          <rPr>
            <sz val="9"/>
            <color indexed="81"/>
            <rFont val="Tahoma"/>
            <family val="2"/>
          </rPr>
          <t xml:space="preserve">
Señalar con una X según corresponda </t>
        </r>
      </text>
    </comment>
    <comment ref="R8" authorId="0" shapeId="0">
      <text>
        <r>
          <rPr>
            <b/>
            <sz val="9"/>
            <color indexed="81"/>
            <rFont val="Tahoma"/>
            <family val="2"/>
          </rPr>
          <t>Autor:</t>
        </r>
        <r>
          <rPr>
            <sz val="9"/>
            <color indexed="81"/>
            <rFont val="Tahoma"/>
            <family val="2"/>
          </rPr>
          <t xml:space="preserve">
Aportes  en bienes y/o servicios , que no respresentan erogaciones de recursos</t>
        </r>
      </text>
    </comment>
    <comment ref="S8" authorId="0" shapeId="0">
      <text>
        <r>
          <rPr>
            <b/>
            <sz val="9"/>
            <color indexed="81"/>
            <rFont val="Tahoma"/>
            <family val="2"/>
          </rPr>
          <t>Autor:</t>
        </r>
        <r>
          <rPr>
            <sz val="9"/>
            <color indexed="81"/>
            <rFont val="Tahoma"/>
            <family val="2"/>
          </rPr>
          <t xml:space="preserve">
Financiados dentro del Presupuesto de Gastos de Funcionamiento del departamento </t>
        </r>
      </text>
    </comment>
    <comment ref="T8" authorId="0" shapeId="0">
      <text>
        <r>
          <rPr>
            <b/>
            <sz val="9"/>
            <color indexed="81"/>
            <rFont val="Tahoma"/>
            <family val="2"/>
          </rPr>
          <t>Autor:</t>
        </r>
        <r>
          <rPr>
            <sz val="9"/>
            <color indexed="81"/>
            <rFont val="Tahoma"/>
            <family val="2"/>
          </rPr>
          <t xml:space="preserve">
Financiados dentro del presupuesto de gastos de invserión del Departamento </t>
        </r>
      </text>
    </comment>
  </commentList>
</comments>
</file>

<file path=xl/comments6.xml><?xml version="1.0" encoding="utf-8"?>
<comments xmlns="http://schemas.openxmlformats.org/spreadsheetml/2006/main">
  <authors>
    <author>Autor</author>
  </authors>
  <commentList>
    <comment ref="B6" authorId="0" shapeId="0">
      <text>
        <r>
          <rPr>
            <b/>
            <sz val="9"/>
            <color indexed="81"/>
            <rFont val="Tahoma"/>
            <family val="2"/>
          </rPr>
          <t>Autor:</t>
        </r>
        <r>
          <rPr>
            <sz val="9"/>
            <color indexed="81"/>
            <rFont val="Tahoma"/>
            <family val="2"/>
          </rPr>
          <t xml:space="preserve">
Consecutivo Linea Estrátegica según Ordenanza No. 001 de 2017</t>
        </r>
      </text>
    </comment>
    <comment ref="C6" authorId="0" shapeId="0">
      <text>
        <r>
          <rPr>
            <b/>
            <sz val="9"/>
            <color indexed="81"/>
            <rFont val="Tahoma"/>
            <family val="2"/>
          </rPr>
          <t>Autor:</t>
        </r>
        <r>
          <rPr>
            <sz val="9"/>
            <color indexed="81"/>
            <rFont val="Tahoma"/>
            <family val="2"/>
          </rPr>
          <t xml:space="preserve">
1) Fortalecimiento de La Capacidad de la Ciudadanía 
2) Infraestructura para la Prestación de Servicios a la Ciudadanía Suficiente y Adecuada.
3) Cualificación de los Equipos de Trabajo.
4) Articulación Interinstitucional para el Mejoramiento de los Canales de Servicio a la Ciudadanía
5) Uso Intensivo de Tecnologias de la Información y Comunicación TICs</t>
        </r>
      </text>
    </comment>
    <comment ref="D6" authorId="0" shapeId="0">
      <text>
        <r>
          <rPr>
            <b/>
            <sz val="9"/>
            <color indexed="81"/>
            <rFont val="Tahoma"/>
            <family val="2"/>
          </rPr>
          <t>Autor:</t>
        </r>
        <r>
          <rPr>
            <sz val="9"/>
            <color indexed="81"/>
            <rFont val="Tahoma"/>
            <family val="2"/>
          </rPr>
          <t xml:space="preserve">
Describir el objeto de la meta  e Indicador, Debe expersar en términos cualitarivos  e inicar con un verbo. Además de dar respuesta a los siguientes interrogantes : Que se va hacer para que se va hacer ? Como se va hacer ? Y donde se va hacer?</t>
        </r>
      </text>
    </comment>
    <comment ref="E6" authorId="0" shapeId="0">
      <text>
        <r>
          <rPr>
            <b/>
            <sz val="9"/>
            <color indexed="81"/>
            <rFont val="Tahoma"/>
            <family val="2"/>
          </rPr>
          <t>Autor:</t>
        </r>
        <r>
          <rPr>
            <sz val="9"/>
            <color indexed="81"/>
            <rFont val="Tahoma"/>
            <family val="2"/>
          </rPr>
          <t xml:space="preserve">
Debe ser mediable y cuantificables. La meta debe establecerse para el cuatreinio</t>
        </r>
      </text>
    </comment>
    <comment ref="F6" authorId="0" shapeId="0">
      <text>
        <r>
          <rPr>
            <b/>
            <sz val="9"/>
            <color indexed="81"/>
            <rFont val="Tahoma"/>
            <family val="2"/>
          </rPr>
          <t>Autor:</t>
        </r>
        <r>
          <rPr>
            <sz val="9"/>
            <color indexed="81"/>
            <rFont val="Tahoma"/>
            <family val="2"/>
          </rPr>
          <t xml:space="preserve">
Unidad de medida de la meta . Debe estar expesada en los terminos del objetivo y meta.</t>
        </r>
      </text>
    </comment>
    <comment ref="G6" authorId="0" shapeId="0">
      <text>
        <r>
          <rPr>
            <b/>
            <sz val="9"/>
            <color indexed="81"/>
            <rFont val="Tahoma"/>
            <family val="2"/>
          </rPr>
          <t>Autor:</t>
        </r>
        <r>
          <rPr>
            <sz val="9"/>
            <color indexed="81"/>
            <rFont val="Tahoma"/>
            <family val="2"/>
          </rPr>
          <t xml:space="preserve">
1) Mantenimiento 
2) Incremento.</t>
        </r>
      </text>
    </comment>
    <comment ref="H6" authorId="0" shapeId="0">
      <text>
        <r>
          <rPr>
            <b/>
            <sz val="9"/>
            <color indexed="81"/>
            <rFont val="Tahoma"/>
            <family val="2"/>
          </rPr>
          <t>Autor:</t>
        </r>
        <r>
          <rPr>
            <sz val="9"/>
            <color indexed="81"/>
            <rFont val="Tahoma"/>
            <family val="2"/>
          </rPr>
          <t xml:space="preserve">
Dcoumento que soporta el cumplimiento de la meta realizada </t>
        </r>
      </text>
    </comment>
    <comment ref="I6" authorId="0" shapeId="0">
      <text>
        <r>
          <rPr>
            <b/>
            <sz val="9"/>
            <color indexed="81"/>
            <rFont val="Tahoma"/>
            <family val="2"/>
          </rPr>
          <t>Autor:</t>
        </r>
        <r>
          <rPr>
            <sz val="9"/>
            <color indexed="81"/>
            <rFont val="Tahoma"/>
            <family val="2"/>
          </rPr>
          <t xml:space="preserve">
Expresada en valores absolutos, para cada vigencia </t>
        </r>
      </text>
    </comment>
    <comment ref="T6" authorId="0" shapeId="0">
      <text>
        <r>
          <rPr>
            <b/>
            <sz val="9"/>
            <color indexed="81"/>
            <rFont val="Tahoma"/>
            <family val="2"/>
          </rPr>
          <t>Autor:</t>
        </r>
        <r>
          <rPr>
            <sz val="9"/>
            <color indexed="81"/>
            <rFont val="Tahoma"/>
            <family val="2"/>
          </rPr>
          <t xml:space="preserve">
Presupuesto asignado y ejecutado </t>
        </r>
      </text>
    </comment>
    <comment ref="T7" authorId="0" shapeId="0">
      <text>
        <r>
          <rPr>
            <b/>
            <sz val="9"/>
            <color indexed="81"/>
            <rFont val="Tahoma"/>
            <family val="2"/>
          </rPr>
          <t>Autor:</t>
        </r>
        <r>
          <rPr>
            <sz val="9"/>
            <color indexed="81"/>
            <rFont val="Tahoma"/>
            <family val="2"/>
          </rPr>
          <t xml:space="preserve">
Señalar con una X según corresponda </t>
        </r>
      </text>
    </comment>
    <comment ref="T8" authorId="0" shapeId="0">
      <text>
        <r>
          <rPr>
            <b/>
            <sz val="9"/>
            <color indexed="81"/>
            <rFont val="Tahoma"/>
            <family val="2"/>
          </rPr>
          <t>Autor:</t>
        </r>
        <r>
          <rPr>
            <sz val="9"/>
            <color indexed="81"/>
            <rFont val="Tahoma"/>
            <family val="2"/>
          </rPr>
          <t xml:space="preserve">
Aportes  en bienes y/o servicios , que no respresentan erogaciones de recursos</t>
        </r>
      </text>
    </comment>
    <comment ref="U8" authorId="0" shapeId="0">
      <text>
        <r>
          <rPr>
            <b/>
            <sz val="9"/>
            <color indexed="81"/>
            <rFont val="Tahoma"/>
            <family val="2"/>
          </rPr>
          <t>Autor:</t>
        </r>
        <r>
          <rPr>
            <sz val="9"/>
            <color indexed="81"/>
            <rFont val="Tahoma"/>
            <family val="2"/>
          </rPr>
          <t xml:space="preserve">
Financiados dentro del Presupuesto de Gastos de Funcionamiento del departamento </t>
        </r>
      </text>
    </comment>
    <comment ref="V8" authorId="0" shapeId="0">
      <text>
        <r>
          <rPr>
            <b/>
            <sz val="9"/>
            <color indexed="81"/>
            <rFont val="Tahoma"/>
            <family val="2"/>
          </rPr>
          <t>Autor:</t>
        </r>
        <r>
          <rPr>
            <sz val="9"/>
            <color indexed="81"/>
            <rFont val="Tahoma"/>
            <family val="2"/>
          </rPr>
          <t xml:space="preserve">
Financiados dentro del presupuesto de gastos de invserión del Departamento </t>
        </r>
      </text>
    </comment>
  </commentList>
</comments>
</file>

<file path=xl/comments7.xml><?xml version="1.0" encoding="utf-8"?>
<comments xmlns="http://schemas.openxmlformats.org/spreadsheetml/2006/main">
  <authors>
    <author>Autor</author>
  </authors>
  <commentList>
    <comment ref="B6" authorId="0" shapeId="0">
      <text>
        <r>
          <rPr>
            <b/>
            <sz val="9"/>
            <color indexed="81"/>
            <rFont val="Tahoma"/>
            <family val="2"/>
          </rPr>
          <t>Autor:</t>
        </r>
        <r>
          <rPr>
            <sz val="9"/>
            <color indexed="81"/>
            <rFont val="Tahoma"/>
            <family val="2"/>
          </rPr>
          <t xml:space="preserve">
Consecutivo Linea Estrátegica según Ordenanza No. 001 de 2017</t>
        </r>
      </text>
    </comment>
    <comment ref="C6" authorId="0" shapeId="0">
      <text>
        <r>
          <rPr>
            <b/>
            <sz val="9"/>
            <color indexed="81"/>
            <rFont val="Tahoma"/>
            <family val="2"/>
          </rPr>
          <t>Autor:</t>
        </r>
        <r>
          <rPr>
            <sz val="9"/>
            <color indexed="81"/>
            <rFont val="Tahoma"/>
            <family val="2"/>
          </rPr>
          <t xml:space="preserve">
1) Fortalecimiento de La Capacidad de la Ciudadanía 
2) Infraestructura para la Prestación de Servicios a la Ciudadanía Suficiente y Adecuada.
3) Cualificación de los Equipos de Trabajo.
4) Articulación Interinstitucional para el Mejoramiento de los Canales de Servicio a la Ciudadanía
5) Uso Intensivo de Tecnologias de la Información y Comunicación TICs</t>
        </r>
      </text>
    </comment>
    <comment ref="D6" authorId="0" shapeId="0">
      <text>
        <r>
          <rPr>
            <b/>
            <sz val="9"/>
            <color indexed="81"/>
            <rFont val="Tahoma"/>
            <family val="2"/>
          </rPr>
          <t>Autor:</t>
        </r>
        <r>
          <rPr>
            <sz val="9"/>
            <color indexed="81"/>
            <rFont val="Tahoma"/>
            <family val="2"/>
          </rPr>
          <t xml:space="preserve">
Describir el objeto de la meta  e Indicador, Debe expersar en términos cualitarivos  e inicar con un verbo. Además de dar respuesta a los siguientes interrogantes : Que se va hacer para que se va hacer ? Como se va hacer ? Y donde se va hacer?</t>
        </r>
      </text>
    </comment>
    <comment ref="E6" authorId="0" shapeId="0">
      <text>
        <r>
          <rPr>
            <b/>
            <sz val="9"/>
            <color indexed="81"/>
            <rFont val="Tahoma"/>
            <family val="2"/>
          </rPr>
          <t>Autor:</t>
        </r>
        <r>
          <rPr>
            <sz val="9"/>
            <color indexed="81"/>
            <rFont val="Tahoma"/>
            <family val="2"/>
          </rPr>
          <t xml:space="preserve">
Debe ser mediable y cuantificables. La meta debe establecerse para el cuatreinio</t>
        </r>
      </text>
    </comment>
    <comment ref="F6" authorId="0" shapeId="0">
      <text>
        <r>
          <rPr>
            <b/>
            <sz val="9"/>
            <color indexed="81"/>
            <rFont val="Tahoma"/>
            <family val="2"/>
          </rPr>
          <t>Autor:</t>
        </r>
        <r>
          <rPr>
            <sz val="9"/>
            <color indexed="81"/>
            <rFont val="Tahoma"/>
            <family val="2"/>
          </rPr>
          <t xml:space="preserve">
Unidad de medida de la meta . Debe estar expesada en los terminos del objetivo y meta.</t>
        </r>
      </text>
    </comment>
    <comment ref="G6" authorId="0" shapeId="0">
      <text>
        <r>
          <rPr>
            <b/>
            <sz val="9"/>
            <color indexed="81"/>
            <rFont val="Tahoma"/>
            <family val="2"/>
          </rPr>
          <t>Autor:</t>
        </r>
        <r>
          <rPr>
            <sz val="9"/>
            <color indexed="81"/>
            <rFont val="Tahoma"/>
            <family val="2"/>
          </rPr>
          <t xml:space="preserve">
1) Mantenimiento 
2) Incremento.</t>
        </r>
      </text>
    </comment>
    <comment ref="H6" authorId="0" shapeId="0">
      <text>
        <r>
          <rPr>
            <b/>
            <sz val="9"/>
            <color indexed="81"/>
            <rFont val="Tahoma"/>
            <family val="2"/>
          </rPr>
          <t>Autor:</t>
        </r>
        <r>
          <rPr>
            <sz val="9"/>
            <color indexed="81"/>
            <rFont val="Tahoma"/>
            <family val="2"/>
          </rPr>
          <t xml:space="preserve">
Dcoumento que soporta el cumplimiento de la meta realizada </t>
        </r>
      </text>
    </comment>
    <comment ref="I6" authorId="0" shapeId="0">
      <text>
        <r>
          <rPr>
            <b/>
            <sz val="9"/>
            <color indexed="81"/>
            <rFont val="Tahoma"/>
            <family val="2"/>
          </rPr>
          <t>Autor:</t>
        </r>
        <r>
          <rPr>
            <sz val="9"/>
            <color indexed="81"/>
            <rFont val="Tahoma"/>
            <family val="2"/>
          </rPr>
          <t xml:space="preserve">
Expresada en valores absolutos, para cada vigencia </t>
        </r>
      </text>
    </comment>
    <comment ref="R6" authorId="0" shapeId="0">
      <text>
        <r>
          <rPr>
            <b/>
            <sz val="9"/>
            <color indexed="81"/>
            <rFont val="Tahoma"/>
            <family val="2"/>
          </rPr>
          <t>Autor:</t>
        </r>
        <r>
          <rPr>
            <sz val="9"/>
            <color indexed="81"/>
            <rFont val="Tahoma"/>
            <family val="2"/>
          </rPr>
          <t xml:space="preserve">
Presupuesto asignado y ejecutado </t>
        </r>
      </text>
    </comment>
    <comment ref="R7" authorId="0" shapeId="0">
      <text>
        <r>
          <rPr>
            <b/>
            <sz val="9"/>
            <color indexed="81"/>
            <rFont val="Tahoma"/>
            <family val="2"/>
          </rPr>
          <t>Autor:</t>
        </r>
        <r>
          <rPr>
            <sz val="9"/>
            <color indexed="81"/>
            <rFont val="Tahoma"/>
            <family val="2"/>
          </rPr>
          <t xml:space="preserve">
Señalar con una X según corresponda </t>
        </r>
      </text>
    </comment>
    <comment ref="R8" authorId="0" shapeId="0">
      <text>
        <r>
          <rPr>
            <b/>
            <sz val="9"/>
            <color indexed="81"/>
            <rFont val="Tahoma"/>
            <family val="2"/>
          </rPr>
          <t>Autor:</t>
        </r>
        <r>
          <rPr>
            <sz val="9"/>
            <color indexed="81"/>
            <rFont val="Tahoma"/>
            <family val="2"/>
          </rPr>
          <t xml:space="preserve">
Aportes  en bienes y/o servicios , que no respresentan erogaciones de recursos</t>
        </r>
      </text>
    </comment>
    <comment ref="S8" authorId="0" shapeId="0">
      <text>
        <r>
          <rPr>
            <b/>
            <sz val="9"/>
            <color indexed="81"/>
            <rFont val="Tahoma"/>
            <family val="2"/>
          </rPr>
          <t>Autor:</t>
        </r>
        <r>
          <rPr>
            <sz val="9"/>
            <color indexed="81"/>
            <rFont val="Tahoma"/>
            <family val="2"/>
          </rPr>
          <t xml:space="preserve">
Financiados dentro del Presupuesto de Gastos de Funcionamiento del departamento </t>
        </r>
      </text>
    </comment>
    <comment ref="T8" authorId="0" shapeId="0">
      <text>
        <r>
          <rPr>
            <b/>
            <sz val="9"/>
            <color indexed="81"/>
            <rFont val="Tahoma"/>
            <family val="2"/>
          </rPr>
          <t>Autor:</t>
        </r>
        <r>
          <rPr>
            <sz val="9"/>
            <color indexed="81"/>
            <rFont val="Tahoma"/>
            <family val="2"/>
          </rPr>
          <t xml:space="preserve">
Financiados dentro del presupuesto de gastos de invserión del Departamento </t>
        </r>
      </text>
    </comment>
  </commentList>
</comments>
</file>

<file path=xl/comments8.xml><?xml version="1.0" encoding="utf-8"?>
<comments xmlns="http://schemas.openxmlformats.org/spreadsheetml/2006/main">
  <authors>
    <author>Autor</author>
  </authors>
  <commentList>
    <comment ref="B6" authorId="0" shapeId="0">
      <text>
        <r>
          <rPr>
            <b/>
            <sz val="9"/>
            <color indexed="81"/>
            <rFont val="Tahoma"/>
            <family val="2"/>
          </rPr>
          <t>Autor:</t>
        </r>
        <r>
          <rPr>
            <sz val="9"/>
            <color indexed="81"/>
            <rFont val="Tahoma"/>
            <family val="2"/>
          </rPr>
          <t xml:space="preserve">
Consecutivo Linea Estrátegica según Ordenanza No. 001 de 2017</t>
        </r>
      </text>
    </comment>
    <comment ref="C6" authorId="0" shapeId="0">
      <text>
        <r>
          <rPr>
            <b/>
            <sz val="9"/>
            <color indexed="81"/>
            <rFont val="Tahoma"/>
            <family val="2"/>
          </rPr>
          <t>Autor:</t>
        </r>
        <r>
          <rPr>
            <sz val="9"/>
            <color indexed="81"/>
            <rFont val="Tahoma"/>
            <family val="2"/>
          </rPr>
          <t xml:space="preserve">
1) Fortalecimiento de La Capacidad de la Ciudadanía 
2) Infraestructura para la Prestación de Servicios a la Ciudadanía Suficiente y Adecuada.
3) Cualificación de los Equipos de Trabajo.
4) Articulación Interinstitucional para el Mejoramiento de los Canales de Servicio a la Ciudadanía
5) Uso Intensivo de Tecnologias de la Información y Comunicación TICs</t>
        </r>
      </text>
    </comment>
    <comment ref="D6" authorId="0" shapeId="0">
      <text>
        <r>
          <rPr>
            <b/>
            <sz val="9"/>
            <color indexed="81"/>
            <rFont val="Tahoma"/>
            <family val="2"/>
          </rPr>
          <t>Autor:</t>
        </r>
        <r>
          <rPr>
            <sz val="9"/>
            <color indexed="81"/>
            <rFont val="Tahoma"/>
            <family val="2"/>
          </rPr>
          <t xml:space="preserve">
Describir el objeto de la meta  e Indicador, Debe expersar en términos cualitarivos  e inicar con un verbo. Además de dar respuesta a los siguientes interrogantes : Que se va hacer para que se va hacer ? Como se va hacer ? Y donde se va hacer?</t>
        </r>
      </text>
    </comment>
    <comment ref="E6" authorId="0" shapeId="0">
      <text>
        <r>
          <rPr>
            <b/>
            <sz val="9"/>
            <color indexed="81"/>
            <rFont val="Tahoma"/>
            <family val="2"/>
          </rPr>
          <t>Autor:</t>
        </r>
        <r>
          <rPr>
            <sz val="9"/>
            <color indexed="81"/>
            <rFont val="Tahoma"/>
            <family val="2"/>
          </rPr>
          <t xml:space="preserve">
Debe ser mediable y cuantificables. La meta debe establecerse para el cuatreinio</t>
        </r>
      </text>
    </comment>
    <comment ref="F6" authorId="0" shapeId="0">
      <text>
        <r>
          <rPr>
            <b/>
            <sz val="9"/>
            <color indexed="81"/>
            <rFont val="Tahoma"/>
            <family val="2"/>
          </rPr>
          <t>Autor:</t>
        </r>
        <r>
          <rPr>
            <sz val="9"/>
            <color indexed="81"/>
            <rFont val="Tahoma"/>
            <family val="2"/>
          </rPr>
          <t xml:space="preserve">
Unidad de medida de la meta . Debe estar expesada en los terminos del objetivo y meta.</t>
        </r>
      </text>
    </comment>
    <comment ref="G6" authorId="0" shapeId="0">
      <text>
        <r>
          <rPr>
            <b/>
            <sz val="9"/>
            <color indexed="81"/>
            <rFont val="Tahoma"/>
            <family val="2"/>
          </rPr>
          <t>Autor:</t>
        </r>
        <r>
          <rPr>
            <sz val="9"/>
            <color indexed="81"/>
            <rFont val="Tahoma"/>
            <family val="2"/>
          </rPr>
          <t xml:space="preserve">
1) Mantenimiento 
2) Incremento.</t>
        </r>
      </text>
    </comment>
    <comment ref="H6" authorId="0" shapeId="0">
      <text>
        <r>
          <rPr>
            <b/>
            <sz val="9"/>
            <color indexed="81"/>
            <rFont val="Tahoma"/>
            <family val="2"/>
          </rPr>
          <t>Autor:</t>
        </r>
        <r>
          <rPr>
            <sz val="9"/>
            <color indexed="81"/>
            <rFont val="Tahoma"/>
            <family val="2"/>
          </rPr>
          <t xml:space="preserve">
Dcoumento que soporta el cumplimiento de la meta realizada </t>
        </r>
      </text>
    </comment>
    <comment ref="I6" authorId="0" shapeId="0">
      <text>
        <r>
          <rPr>
            <b/>
            <sz val="9"/>
            <color indexed="81"/>
            <rFont val="Tahoma"/>
            <family val="2"/>
          </rPr>
          <t>Autor:</t>
        </r>
        <r>
          <rPr>
            <sz val="9"/>
            <color indexed="81"/>
            <rFont val="Tahoma"/>
            <family val="2"/>
          </rPr>
          <t xml:space="preserve">
Expresada en valores absolutos, para cada vigencia </t>
        </r>
      </text>
    </comment>
    <comment ref="R6" authorId="0" shapeId="0">
      <text>
        <r>
          <rPr>
            <b/>
            <sz val="9"/>
            <color indexed="81"/>
            <rFont val="Tahoma"/>
            <family val="2"/>
          </rPr>
          <t>Autor:</t>
        </r>
        <r>
          <rPr>
            <sz val="9"/>
            <color indexed="81"/>
            <rFont val="Tahoma"/>
            <family val="2"/>
          </rPr>
          <t xml:space="preserve">
Presupuesto asignado y ejecutado </t>
        </r>
      </text>
    </comment>
    <comment ref="R7" authorId="0" shapeId="0">
      <text>
        <r>
          <rPr>
            <b/>
            <sz val="9"/>
            <color indexed="81"/>
            <rFont val="Tahoma"/>
            <family val="2"/>
          </rPr>
          <t>Autor:</t>
        </r>
        <r>
          <rPr>
            <sz val="9"/>
            <color indexed="81"/>
            <rFont val="Tahoma"/>
            <family val="2"/>
          </rPr>
          <t xml:space="preserve">
Señalar con una X según corresponda </t>
        </r>
      </text>
    </comment>
    <comment ref="R8" authorId="0" shapeId="0">
      <text>
        <r>
          <rPr>
            <b/>
            <sz val="9"/>
            <color indexed="81"/>
            <rFont val="Tahoma"/>
            <family val="2"/>
          </rPr>
          <t>Autor:</t>
        </r>
        <r>
          <rPr>
            <sz val="9"/>
            <color indexed="81"/>
            <rFont val="Tahoma"/>
            <family val="2"/>
          </rPr>
          <t xml:space="preserve">
Aportes  en bienes y/o servicios , que no respresentan erogaciones de recursos</t>
        </r>
      </text>
    </comment>
    <comment ref="S8" authorId="0" shapeId="0">
      <text>
        <r>
          <rPr>
            <b/>
            <sz val="9"/>
            <color indexed="81"/>
            <rFont val="Tahoma"/>
            <family val="2"/>
          </rPr>
          <t>Autor:</t>
        </r>
        <r>
          <rPr>
            <sz val="9"/>
            <color indexed="81"/>
            <rFont val="Tahoma"/>
            <family val="2"/>
          </rPr>
          <t xml:space="preserve">
Financiados dentro del Presupuesto de Gastos de Funcionamiento del departamento </t>
        </r>
      </text>
    </comment>
    <comment ref="T8" authorId="0" shapeId="0">
      <text>
        <r>
          <rPr>
            <b/>
            <sz val="9"/>
            <color indexed="81"/>
            <rFont val="Tahoma"/>
            <family val="2"/>
          </rPr>
          <t>Autor:</t>
        </r>
        <r>
          <rPr>
            <sz val="9"/>
            <color indexed="81"/>
            <rFont val="Tahoma"/>
            <family val="2"/>
          </rPr>
          <t xml:space="preserve">
Financiados dentro del presupuesto de gastos de invserión del Departamento </t>
        </r>
      </text>
    </comment>
  </commentList>
</comments>
</file>

<file path=xl/comments9.xml><?xml version="1.0" encoding="utf-8"?>
<comments xmlns="http://schemas.openxmlformats.org/spreadsheetml/2006/main">
  <authors>
    <author>Autor</author>
  </authors>
  <commentList>
    <comment ref="B6" authorId="0" shapeId="0">
      <text>
        <r>
          <rPr>
            <b/>
            <sz val="9"/>
            <color indexed="81"/>
            <rFont val="Tahoma"/>
            <family val="2"/>
          </rPr>
          <t>Autor:</t>
        </r>
        <r>
          <rPr>
            <sz val="9"/>
            <color indexed="81"/>
            <rFont val="Tahoma"/>
            <family val="2"/>
          </rPr>
          <t xml:space="preserve">
Consecutivo Linea Estrátegica según Ordenanza No. 001 de 2017</t>
        </r>
      </text>
    </comment>
    <comment ref="C6" authorId="0" shapeId="0">
      <text>
        <r>
          <rPr>
            <b/>
            <sz val="9"/>
            <color indexed="81"/>
            <rFont val="Tahoma"/>
            <family val="2"/>
          </rPr>
          <t>Autor:</t>
        </r>
        <r>
          <rPr>
            <sz val="9"/>
            <color indexed="81"/>
            <rFont val="Tahoma"/>
            <family val="2"/>
          </rPr>
          <t xml:space="preserve">
1) Fortalecimiento de La Capacidad de la Ciudadanía 
2) Infraestructura para la Prestación de Servicios a la Ciudadanía Suficiente y Adecuada.
3) Cualificación de los Equipos de Trabajo.
4) Articulación Interinstitucional para el Mejoramiento de los Canales de Servicio a la Ciudadanía
5) Uso Intensivo de Tecnologias de la Información y Comunicación TICs</t>
        </r>
      </text>
    </comment>
    <comment ref="D6" authorId="0" shapeId="0">
      <text>
        <r>
          <rPr>
            <b/>
            <sz val="9"/>
            <color indexed="81"/>
            <rFont val="Tahoma"/>
            <family val="2"/>
          </rPr>
          <t>Autor:</t>
        </r>
        <r>
          <rPr>
            <sz val="9"/>
            <color indexed="81"/>
            <rFont val="Tahoma"/>
            <family val="2"/>
          </rPr>
          <t xml:space="preserve">
Describir el objeto de la meta  e Indicador, Debe expersar en términos cualitarivos  e inicar con un verbo. Además de dar respuesta a los siguientes interrogantes : Que se va hacer para que se va hacer ? Como se va hacer ? Y donde se va hacer?</t>
        </r>
      </text>
    </comment>
    <comment ref="E6" authorId="0" shapeId="0">
      <text>
        <r>
          <rPr>
            <b/>
            <sz val="9"/>
            <color indexed="81"/>
            <rFont val="Tahoma"/>
            <family val="2"/>
          </rPr>
          <t>Autor:</t>
        </r>
        <r>
          <rPr>
            <sz val="9"/>
            <color indexed="81"/>
            <rFont val="Tahoma"/>
            <family val="2"/>
          </rPr>
          <t xml:space="preserve">
Debe ser mediable y cuantificables. La meta debe establecerse para el cuatreinio</t>
        </r>
      </text>
    </comment>
    <comment ref="F6" authorId="0" shapeId="0">
      <text>
        <r>
          <rPr>
            <b/>
            <sz val="9"/>
            <color indexed="81"/>
            <rFont val="Tahoma"/>
            <family val="2"/>
          </rPr>
          <t>Autor:</t>
        </r>
        <r>
          <rPr>
            <sz val="9"/>
            <color indexed="81"/>
            <rFont val="Tahoma"/>
            <family val="2"/>
          </rPr>
          <t xml:space="preserve">
Unidad de medida de la meta . Debe estar expesada en los terminos del objetivo y meta.</t>
        </r>
      </text>
    </comment>
    <comment ref="G6" authorId="0" shapeId="0">
      <text>
        <r>
          <rPr>
            <b/>
            <sz val="9"/>
            <color indexed="81"/>
            <rFont val="Tahoma"/>
            <family val="2"/>
          </rPr>
          <t>Autor:</t>
        </r>
        <r>
          <rPr>
            <sz val="9"/>
            <color indexed="81"/>
            <rFont val="Tahoma"/>
            <family val="2"/>
          </rPr>
          <t xml:space="preserve">
1) Mantenimiento 
2) Incremento.</t>
        </r>
      </text>
    </comment>
    <comment ref="H6" authorId="0" shapeId="0">
      <text>
        <r>
          <rPr>
            <b/>
            <sz val="9"/>
            <color indexed="81"/>
            <rFont val="Tahoma"/>
            <family val="2"/>
          </rPr>
          <t>Autor:</t>
        </r>
        <r>
          <rPr>
            <sz val="9"/>
            <color indexed="81"/>
            <rFont val="Tahoma"/>
            <family val="2"/>
          </rPr>
          <t xml:space="preserve">
Dcoumento que soporta el cumplimiento de la meta realizada </t>
        </r>
      </text>
    </comment>
    <comment ref="I6" authorId="0" shapeId="0">
      <text>
        <r>
          <rPr>
            <b/>
            <sz val="9"/>
            <color indexed="81"/>
            <rFont val="Tahoma"/>
            <family val="2"/>
          </rPr>
          <t>Autor:</t>
        </r>
        <r>
          <rPr>
            <sz val="9"/>
            <color indexed="81"/>
            <rFont val="Tahoma"/>
            <family val="2"/>
          </rPr>
          <t xml:space="preserve">
Expresada en valores absolutos, para cada vigencia </t>
        </r>
      </text>
    </comment>
    <comment ref="R6" authorId="0" shapeId="0">
      <text>
        <r>
          <rPr>
            <b/>
            <sz val="9"/>
            <color indexed="81"/>
            <rFont val="Tahoma"/>
            <family val="2"/>
          </rPr>
          <t>Autor:</t>
        </r>
        <r>
          <rPr>
            <sz val="9"/>
            <color indexed="81"/>
            <rFont val="Tahoma"/>
            <family val="2"/>
          </rPr>
          <t xml:space="preserve">
Presupuesto asignado y ejecutado </t>
        </r>
      </text>
    </comment>
    <comment ref="R7" authorId="0" shapeId="0">
      <text>
        <r>
          <rPr>
            <b/>
            <sz val="9"/>
            <color indexed="81"/>
            <rFont val="Tahoma"/>
            <family val="2"/>
          </rPr>
          <t>Autor:</t>
        </r>
        <r>
          <rPr>
            <sz val="9"/>
            <color indexed="81"/>
            <rFont val="Tahoma"/>
            <family val="2"/>
          </rPr>
          <t xml:space="preserve">
Señalar con una X según corresponda </t>
        </r>
      </text>
    </comment>
    <comment ref="R8" authorId="0" shapeId="0">
      <text>
        <r>
          <rPr>
            <b/>
            <sz val="9"/>
            <color indexed="81"/>
            <rFont val="Tahoma"/>
            <family val="2"/>
          </rPr>
          <t>Autor:</t>
        </r>
        <r>
          <rPr>
            <sz val="9"/>
            <color indexed="81"/>
            <rFont val="Tahoma"/>
            <family val="2"/>
          </rPr>
          <t xml:space="preserve">
Aportes  en bienes y/o servicios , que no respresentan erogaciones de recursos</t>
        </r>
      </text>
    </comment>
    <comment ref="S8" authorId="0" shapeId="0">
      <text>
        <r>
          <rPr>
            <b/>
            <sz val="9"/>
            <color indexed="81"/>
            <rFont val="Tahoma"/>
            <family val="2"/>
          </rPr>
          <t>Autor:</t>
        </r>
        <r>
          <rPr>
            <sz val="9"/>
            <color indexed="81"/>
            <rFont val="Tahoma"/>
            <family val="2"/>
          </rPr>
          <t xml:space="preserve">
Financiados dentro del Presupuesto de Gastos de Funcionamiento del departamento </t>
        </r>
      </text>
    </comment>
    <comment ref="T8" authorId="0" shapeId="0">
      <text>
        <r>
          <rPr>
            <b/>
            <sz val="9"/>
            <color indexed="81"/>
            <rFont val="Tahoma"/>
            <family val="2"/>
          </rPr>
          <t>Autor:</t>
        </r>
        <r>
          <rPr>
            <sz val="9"/>
            <color indexed="81"/>
            <rFont val="Tahoma"/>
            <family val="2"/>
          </rPr>
          <t xml:space="preserve">
Financiados dentro del presupuesto de gastos de invserión del Departamento </t>
        </r>
      </text>
    </comment>
  </commentList>
</comments>
</file>

<file path=xl/sharedStrings.xml><?xml version="1.0" encoding="utf-8"?>
<sst xmlns="http://schemas.openxmlformats.org/spreadsheetml/2006/main" count="1394" uniqueCount="448">
  <si>
    <t>FORMATO</t>
  </si>
  <si>
    <t>Código</t>
  </si>
  <si>
    <t>F-SAD-127</t>
  </si>
  <si>
    <t>SEGUIMIENTO AL PLAN DE ACCION DEL SISTEMA DEPARTAMETAL DE SERVICIO A LA CIUDADANIA SDSC 2020 - 2023</t>
  </si>
  <si>
    <t>Versión</t>
  </si>
  <si>
    <t>Fecha</t>
  </si>
  <si>
    <t>Página</t>
  </si>
  <si>
    <t>1 de 1</t>
  </si>
  <si>
    <t>No.</t>
  </si>
  <si>
    <t xml:space="preserve">LINEAS ESTRATÉGICAS </t>
  </si>
  <si>
    <t xml:space="preserve">OBJETIVO </t>
  </si>
  <si>
    <t xml:space="preserve">META </t>
  </si>
  <si>
    <t xml:space="preserve">INDICADOR </t>
  </si>
  <si>
    <t xml:space="preserve">TIPO DE META </t>
  </si>
  <si>
    <t xml:space="preserve">EVIDENCIA </t>
  </si>
  <si>
    <t xml:space="preserve">META FÍSICA </t>
  </si>
  <si>
    <t xml:space="preserve">PRESUPUESTO ASIGNADO </t>
  </si>
  <si>
    <t xml:space="preserve">SECRETARÍA RESPONSABLE </t>
  </si>
  <si>
    <t xml:space="preserve">OBSERVACIONES </t>
  </si>
  <si>
    <t xml:space="preserve">TIPO DE GASTO </t>
  </si>
  <si>
    <t>P</t>
  </si>
  <si>
    <t>E</t>
  </si>
  <si>
    <t xml:space="preserve">BIENES Y/O SERVICIOS </t>
  </si>
  <si>
    <t xml:space="preserve">FUNCIONAMIENTO </t>
  </si>
  <si>
    <t xml:space="preserve">INVERSIÓN </t>
  </si>
  <si>
    <t xml:space="preserve">Fortalecimiento de La Capacidad de la Ciudadanía </t>
  </si>
  <si>
    <t xml:space="preserve"> Fortalecer  las organizaciones de  productores, mediante acciones de capacitación, acompañamiento, asesoría y seguimiento,  para el fomento de la cultura de la asociatividad</t>
  </si>
  <si>
    <t xml:space="preserve">Brindar capacitación, acompañamiento, asesoría y seguimiento a 30 asociaciones anuales para el fortalecimiento de la asociatividad, </t>
  </si>
  <si>
    <t>Asociaciones fortalecidas</t>
  </si>
  <si>
    <t>M</t>
  </si>
  <si>
    <t>Actas de reunion y listados de asistencia</t>
  </si>
  <si>
    <t>X</t>
  </si>
  <si>
    <t>Secretaría de Agricultura, desarrollo rural y medio ambiente</t>
  </si>
  <si>
    <t xml:space="preserve"> EL PROYECTO  A LA FECHA CUENTA CON UN TOTAL DE  $ 306.122.500 DE ASIGNACION PRESUPUESTAL , CON UN  COMPROMISO PRESUPUESTAL DE   $ 284.164.644,Y UNA EJECUCION DE   $ 201.885.166, SE REALIZO EN EL TERCER TRIMESTRE SEGUIMIENTO  A LAS SIGUIENTES ASOCIACIONES  MUJERES CAFETERAS DE BUENAVISTA, MUJERES CAFETERAS DE GENOVA Y ACAPACOR, SE ADJUNTA EVIDENCIA.</t>
  </si>
  <si>
    <t xml:space="preserve">BEINES Y/O SERVICIOS </t>
  </si>
  <si>
    <t>Apoyar  el sector artistico y cultural del departamento, incrementando la tasa de participación y formación en actividades artistico-culturales</t>
  </si>
  <si>
    <t>Brindar apoyo a 1800 producciones artisticas y culturales</t>
  </si>
  <si>
    <t>Nº de producciones artisticas y culturales apoyadas</t>
  </si>
  <si>
    <t>I</t>
  </si>
  <si>
    <t>Proyectos, formación, eventos culturales</t>
  </si>
  <si>
    <t>Se desarrollan las convocatorias departamental de concertación y estímulos al igual que convenios que nos permitan visibilizar las actividades culturales de sector.</t>
  </si>
  <si>
    <t>Secretaría de Cultura</t>
  </si>
  <si>
    <t>Brindar capacitacion  para  fortalecer la participacion ciudadana en procesos artisticos</t>
  </si>
  <si>
    <t>Capacitar a  18785 personas con educacion informal en areas artisticas y culturales</t>
  </si>
  <si>
    <t>Nº de personas capacitadas</t>
  </si>
  <si>
    <t>Certificados de asistencia</t>
  </si>
  <si>
    <t>Se realiza la contratación de los profesores de diferentes áreas de formación artística (Música, Teatro, Danzas, Artes Plásticas) para fortalecer los procesos de formación en cada una de las casas de la Cultura de Municipios. De la misma manera se realza un proceso de selección abreviad para los servicios de formación y presentaciones de la Banda musical.</t>
  </si>
  <si>
    <t>Promover la lectura a traves de la Red departamental de Bibliotecas  para  aumentar la tasa de lectura</t>
  </si>
  <si>
    <t>Mejorar el numero de usuarios atendidos en las bibliotecas de la Red departamental en la atencion a los ciudadanos</t>
  </si>
  <si>
    <t xml:space="preserve">Nº de usuarios atendidos
</t>
  </si>
  <si>
    <t>Registros de asistencia de usuarios atendidos</t>
  </si>
  <si>
    <t xml:space="preserve">la Secretaria de Cultura, realiza actividades que promoción de lectura y escritura apoyando las actividades de la Red departamental de Bibliotecas del Departamento con la contratación de profesionales con el perfil pedagógico  . </t>
  </si>
  <si>
    <t>Elaborar informes  trimestrales de seguimiento y evaluación de las  Peticiones Quejas y Reclamos PQR que involucra  un análisis desde su recepción hasta  su respuesta (Registro de  los PQRS presentados, tiempo de respuesta,  número de solicitudes  de información con respuesta negativa, recomendaciones de la entidad sobre los trámites y servicios con mayor número de quejas y reclamos, recomendaciones de los particulares dirigidas a: mejorar el servicio que preste la entidad,  incentivar la participación en la gestión pública y racionalizar el empleo de los recursos disponibles etc.).</t>
  </si>
  <si>
    <t>Elaborar informes  trimestrales de seguimiento y evaluación de Peticiones Quejas y Reclamos PQR con su correspondiente publicación  en la página web, con el proposito de  mejorar el servicio que presta la entidad,  incentivar la participación en la gestión pública y racionalizar el empleo de los recursos disponibles</t>
  </si>
  <si>
    <t>Informes  trimestrales de seguimiento y evaluación elaborados y publicados en la página web</t>
  </si>
  <si>
    <t xml:space="preserve">Documentos de los informes elaborados. </t>
  </si>
  <si>
    <t>Secretaria Administrativa (Gestión Documental)</t>
  </si>
  <si>
    <t>Expedir los actos administrativos de desestimiento tácito de una petición, el cual quedarà normado en el Reglamento interno para las Peticiones Quejas y Reclamos de conformidad con los fundamentos de orden legal.</t>
  </si>
  <si>
    <t xml:space="preserve">Expedir el 100% de los actos administrativos en caso de desestimiento tácito de una petición.   </t>
  </si>
  <si>
    <t>Actos administrativos  de  desestimiento tácito de peticiones  expedidos.</t>
  </si>
  <si>
    <t>Documentos y registros que evidencian la implementación.</t>
  </si>
  <si>
    <t>Implementar el enfoque diferencial de acceso a la informacion de la Procuraduria General e la Nacion</t>
  </si>
  <si>
    <t xml:space="preserve">Diseñar la estrategia para el enfoque diferencial de acceso en la oficina de atencion al ciudadano de acuerdo a la Guia de la Procuraduria General de la Nacion </t>
  </si>
  <si>
    <t>Estrategia diseñada</t>
  </si>
  <si>
    <t>Documento de estrategia</t>
  </si>
  <si>
    <t xml:space="preserve">Reglamentar  el precio de la expedición de copias que sean solicitadas a la Administración Departamental, basados en artículo 29 de la Ley 1755 de 2015, el principio de gratuidad y el Decreto Nacional 103 de 2015. </t>
  </si>
  <si>
    <t>Reglamentar  el precio de la expedición de copias que sean solicitadas a la Administración Departamental.</t>
  </si>
  <si>
    <t>Reglamento elaborado  e implementado.</t>
  </si>
  <si>
    <t>Acto administrativo elaborado y  publicado en pagina web</t>
  </si>
  <si>
    <t>Actualizar y Publicar  la Carta de Trato Digno al Ciudadano, atendiendo los derechos constitucionales y lo establecido en el numeral 5  del artículo 7° del Código de Procedimiento Administrativo y de lo Contencioso Administrativo (Ley 1437 de 2011),   en la cual se especifican los derechos de los ciudadanos y los diferentes canales de atención disponibles para la prestación del servicio.</t>
  </si>
  <si>
    <t xml:space="preserve">Actualizar y Publicar  la Carta de Trato Digno al Ciudadano, atendiendo los derechos constitucionales y lo establecido en el numeral 5° del artículo 7° del Código de Procedimiento Administrativo y de lo Contencioso Administrativo (Ley 1437 de 2011), </t>
  </si>
  <si>
    <t>Carta actualizada y publicada.</t>
  </si>
  <si>
    <t>Documento de carta actualizado y constancia de publicación</t>
  </si>
  <si>
    <t>Secretaría Administrativa  - Secretaría de Tecnologías de la Información y Comunicaciónes</t>
  </si>
  <si>
    <r>
      <t>Realizar Ferias de Atención al Ciudadano, estrategia que permitirá acercar las entidades de orden Nacional, Departamental y Municipal a los ciudadanos y facilitar el acceso a la información.</t>
    </r>
    <r>
      <rPr>
        <sz val="9"/>
        <color rgb="FF333333"/>
        <rFont val="Arial"/>
        <family val="2"/>
      </rPr>
      <t xml:space="preserve"> </t>
    </r>
  </si>
  <si>
    <r>
      <t>Realizar</t>
    </r>
    <r>
      <rPr>
        <sz val="9"/>
        <color rgb="FFFF0000"/>
        <rFont val="Arial"/>
        <family val="2"/>
      </rPr>
      <t xml:space="preserve"> </t>
    </r>
    <r>
      <rPr>
        <sz val="9"/>
        <color rgb="FF000000"/>
        <rFont val="Arial"/>
        <family val="2"/>
      </rPr>
      <t>una (1)</t>
    </r>
    <r>
      <rPr>
        <sz val="9"/>
        <color rgb="FFFF0000"/>
        <rFont val="Arial"/>
        <family val="2"/>
      </rPr>
      <t xml:space="preserve"> </t>
    </r>
    <r>
      <rPr>
        <sz val="9"/>
        <color rgb="FF000000"/>
        <rFont val="Arial"/>
        <family val="2"/>
      </rPr>
      <t xml:space="preserve">Feria de Atención al Ciudadano anual con el fin acercar las entidades de orden Nacional, Departamental y Municipal a los ciudadanos y facilitar el acceso a la información. </t>
    </r>
  </si>
  <si>
    <t>Feria realizada</t>
  </si>
  <si>
    <t>Listados de asistencia y registro fotografico</t>
  </si>
  <si>
    <t>Secretaría Administrativa - Secretarias Sectoriales</t>
  </si>
  <si>
    <t>Infraestructura para la Prestación de Servicios a la Ciudadanía Suficiente y Adecuada.</t>
  </si>
  <si>
    <t>Realizar un autodiagnóstico de espacios físicos  de atención al ciudadano de la Administración Departamental, con el propósito de  identificar los ajustes requeridos  y priorizar las acciones  que permitan mejorar la calidad y accesibilidad de los servicios que se prestan al ciudadano.</t>
  </si>
  <si>
    <t>Realizar  un autodiagnóstico de espacios físicos de atención al ciudadano de la Administración Departamental, con el propósito de  identificar los ajustes requeridos  y priorizar las acciones  que permitan mejorar la calidad y accesibilidad de los servicios que se prestan al ciudadano.</t>
  </si>
  <si>
    <t xml:space="preserve">Autodiagnósticos realizados </t>
  </si>
  <si>
    <t>Documento de autodiagnóstico</t>
  </si>
  <si>
    <t>Secretaría Administrativa  - Secretaría de Aguas e Infraestructura - Secretaría Tecnologías de la Información y Comunicación.</t>
  </si>
  <si>
    <t>Adecuar y/o dotar  los espacios físicos de atención al ciudadano de la Administración Departamental de conformidad con las acciones priorizadas producto del autodiagnóstico realizado.</t>
  </si>
  <si>
    <t>Adecuar y/o dotar  4 espacios físicos de atención al ciudadano de la Administración Departamental.</t>
  </si>
  <si>
    <t>Espacios físicos adecuados y/o dotados</t>
  </si>
  <si>
    <t xml:space="preserve">Secretaría Administrativa  - Secretaría de Aguas e Infraestructura </t>
  </si>
  <si>
    <t>Diseñar espacios con  módulos  de servicio, señalización y condiciones adecuadas para  atención al ciudadano, incluyendo  espacios para la  accesibilidad de personas con discapacidad, de acuerdo con los lineamientos de la NTC 6047.</t>
  </si>
  <si>
    <t>Diseñar  un  espacio con  módulos  de servicio, señalización y condiciones adecuadas para  atención al ciudadano, de conformidad con los lineamientos de la NTC 6047.</t>
  </si>
  <si>
    <t>Modulos diseñados, señalizados y adecuados.</t>
  </si>
  <si>
    <t xml:space="preserve"> Registro Fotograficos de los modulos diseñados, señalizados y adecuados.</t>
  </si>
  <si>
    <t>Implementar  pendones informativos   a la entrada de acceso de la Administración Departamental  que contenga: - Localización física de sede central y sucursales . - Horarios de atención de sede central y sucursales - Teléfonos de contacto, líneas gratuitas y fax -  Responsable (dependencia o nombre o cargo) de la atención de peticiones, quejas, reclamos y/o denuncias - Correo electrónico de contacto de la Administración Departamental etc, con el propósito de prestar un mejor servicio a la ciudadanía</t>
  </si>
  <si>
    <t xml:space="preserve">Implementar dos   pendones informativos (entrada de acceso de la Administración Departamental y en la Sede de Atención al Ciudadano), con el propósito de prestar un mejor servicio a la ciudadanía </t>
  </si>
  <si>
    <t>Nº de pendones informativos implementados</t>
  </si>
  <si>
    <t xml:space="preserve">Registro fotografico de los pendones ubicados a la entrada de edificio de la Administración Departamental y Sede de Atención al Servicio al Ciudadano  </t>
  </si>
  <si>
    <t>Secretaría Administrativa (Dirección de Recursos Físicos) - Oficina Privada (Comunicaciones)</t>
  </si>
  <si>
    <t>Publicar información sobre listado de trámites y servicios, en lugares visibles (diferentes al medio electrónico) y de fácil acceso al ciudadano.</t>
  </si>
  <si>
    <t>Crear e implementar una estrategia de comunicación diferente al medio electrónico que permitan  informar a los ciudadanos  el listado de trámites y servicios.</t>
  </si>
  <si>
    <t>Listado de tramites y servicios ubicado en lugar visible en el punto de atencion</t>
  </si>
  <si>
    <t>Publicación de la información  en las pantallas que se encuentran ubicadas en el punto de atención.</t>
  </si>
  <si>
    <t>Cualificación de los Equipos de Trabajo.</t>
  </si>
  <si>
    <t xml:space="preserve">Revisar y ajustar  los procedimientos y formatos de " Atención al Ciudadano" de la administración Departamental del Quindío, con el propósito  de mejorar la prestación de los servicios a los ciudadanos, de tal manera que  responda a sus necesidades y expectativas. </t>
  </si>
  <si>
    <t>Revisar y ajustar  el 100%  de los  procedimientos y formatos de " Atención al Ciudadano" de la Administración Departamental del Quindio.</t>
  </si>
  <si>
    <t>Procedimientos y formatos revisados y/o ajustados</t>
  </si>
  <si>
    <t>Procedimientos y formatos cargados en la intranet</t>
  </si>
  <si>
    <t>Secretaría Administrativa  - Secretaría de Planeación</t>
  </si>
  <si>
    <t xml:space="preserve">Realizar capacitaciones de Atención al Ciudadano socializando los protocolos  en las diferentes Secretarías de Despacho  de la Gobernación del Quindío. </t>
  </si>
  <si>
    <t>Realizar 2 capacitaciones de Atención al Ciudadano  a las 17  Secretarías de Despacho de la Gobernación del Quindío.</t>
  </si>
  <si>
    <t xml:space="preserve">Secretarías de Despacho  con procesos de capacitación en Atención al Ciudadano 
</t>
  </si>
  <si>
    <t xml:space="preserve">Secretaría Administrativa- Dirección de Talento Humano          </t>
  </si>
  <si>
    <t xml:space="preserve">Establecer una estrategia de incentivos no monetarios a travès de  acto admnistrativo,  con el proposito de  destacar el desempeño de los servidores en relación al servicio prestado al ciudadano, como mecanismo para mejorar la prestación del servicio. </t>
  </si>
  <si>
    <t>Establecer una estrategia de incentivos no monetarios a través de un acto administrativo, para destacar el desempeño de los servidores en relación al servicio prestado al ciudadano.</t>
  </si>
  <si>
    <t xml:space="preserve">Estrategia de incentivos no monetarios implementada. </t>
  </si>
  <si>
    <t xml:space="preserve">Documento que soporte  el  sistema de incentivos implementado </t>
  </si>
  <si>
    <t>Elaborar e implementar un plan de entrenamiento en las labores de Servicio al Ciudadano, que permita a los servidores públicos que desempeñan este rol prestar una atención efectiva al ciudadano, haciendo uso adecuado de los sistemas, formatos, plataformas y procedimientos dispuestos por la entidad.</t>
  </si>
  <si>
    <t>Elaborar e implementar un plan de entrenamiento en las labores de Servicio al Ciudadano</t>
  </si>
  <si>
    <t>Plan de entrenamiento elaborado e implementado</t>
  </si>
  <si>
    <t>Plan de entrenamiento</t>
  </si>
  <si>
    <t>Crear e implementar una herramienta que permita medir el nivel de satisfacción de usuario frete al servicio prestado (diferentes a la evaluación de desempeño).</t>
  </si>
  <si>
    <t>Elaborar una  herramienta que permita medir el desempeño de los servidores públicos que atienden ciudadanos a través de  diferentes canales.</t>
  </si>
  <si>
    <t>Heramienta implementada</t>
  </si>
  <si>
    <t>Seguimientos realizados</t>
  </si>
  <si>
    <t>Socializar el Reglamento Interno para las Peticiones Quejas y Reglamos PQR que contenga: Objetivo. alcance, marco,  legal,   términos de respuesta, presentación y radicación de peticiones, canales de atención, mecanismos de seguimiento y evauación  etc. Departamental</t>
  </si>
  <si>
    <t xml:space="preserve">Socializar el Reglamento Interno para las Peticiones Quejas y Reglamos PQR, a los funcionarios y contratistas de las 17 Secretarias de la Administración Departamental </t>
  </si>
  <si>
    <t>Reglamento interno para las Peticiones Quejas y Reglamos PQR   socializado</t>
  </si>
  <si>
    <t xml:space="preserve">Documentos y registros que evidencian la socializacion </t>
  </si>
  <si>
    <t>Capacitar los funcionarios  y/o contratistas de las 17  secretarías de despacho en el funcionamiento del  sistema de registro de PQRSD, asi como en habilidades de atencion el ciudadano,  con el fin de lograr  la  cualificacion del recurso humano en el sistema de información para el registro ordenado y la gestión de PQRSD y en atencion al ciudadano</t>
  </si>
  <si>
    <t>Capacitar los funcionarios  y/o contratistas de las 17  secretarías de despacho en el funcionamiento del  sistema de registro de PQRSD, asi como en habilidades de atencion el ciudadano, con el fin de lograr  la  cualificacion del recurso humano en el sistema de información para el registro ordenado y la gestión de PQRSD y en atencion al ciudadano</t>
  </si>
  <si>
    <t xml:space="preserve">Secretarias Sectoriales con funcionarios y contratistas  capacitados </t>
  </si>
  <si>
    <t>Actas, listado de asistencia</t>
  </si>
  <si>
    <t>Articulación Interinstitucional para el Mejoramiento de los Canales de Servicio a la Ciudadanía</t>
  </si>
  <si>
    <t>Realizar ajuste  a la  ORDENANZA NÚMERO 001 “POR LA CUAL SE CREA EL SISTEMA DEPARTAMENTAL DE SERVICIO A LA CIUDADANÍA - SDSC Y SE ESTABLECEN LOS LINEAMIENTOS GENERALES PARA SU IMPLEMENTACIÓN", con  los últimos lineamientos normativos,   con el propósito  de  incrementar la confianza en el estado y mejorar la relación cotidiana entre la ciudadanía y la Administración.</t>
  </si>
  <si>
    <t>Realizar ajuste a la  ORDENANZA NÚMERO 001 “POR LA CUAL SE CREA EL SISTEMA DEPARTAMENTAL DE SERVICIO A LA CIUDADANÍA - SDSC Y SE ESTABLECEN LOS LINEAMIENTOS GENERALES PARA SU IMPLEMENTACIÓN", con el propósito  de  incrementar la confianza en el estado y mejorar la relación cotidiana entre la ciudadanía y la Administración.</t>
  </si>
  <si>
    <t>Ordenanza ajustada</t>
  </si>
  <si>
    <t xml:space="preserve"> Documento  de Ordenanza ajustada</t>
  </si>
  <si>
    <t xml:space="preserve">Realizar seguimiento y evaluación  a la implementación del  Plan de Acción del Sistema Departamental de Servicio a  la Ciudadanía  SDSC,    con el fin de desarrollar  las actividades de manera planificada  que permitan generar impactos positivos en la  ciudadanía </t>
  </si>
  <si>
    <t xml:space="preserve">Realizar seguimiento y evaluación   trimestral a la implementación del  Plan de Acción del Sistema Departamental de Servicio a  la Ciudadanía  SDSC,    con el fin de desarrollar  las actividades de manera planificada  que permitan generar impactos positivos en la  ciudadanía </t>
  </si>
  <si>
    <t xml:space="preserve">Plan de Acción  con procesos de seguimiento y evaluación realizados </t>
  </si>
  <si>
    <t xml:space="preserve">Documento que acrediten los procesos de seguimiento y evaluación </t>
  </si>
  <si>
    <t>Secretaría Administrativa - Comisión Intersectorial  de Servicio a la  Ciudadanía - Secretarías Sectoriales</t>
  </si>
  <si>
    <t>Implementar la  Comisión Intersectorial de Servicio a la Ciudadanía, como instancia encargada de la coordinación y orientación de las políticas y actividades del Sistema Departamental del Servicio a la Ciudadanía.</t>
  </si>
  <si>
    <t>Implementar la  Comisión Intersectorial de Servicio a la Ciudadanía a través  de la realización  de dos reuniones  anuales, con el propósito de coordinar  y orientar   las políticas y actividades del Sistema Departamental del Servicio a la Ciudadanía.</t>
  </si>
  <si>
    <t>Reuniones  de la Comisión  Intersctorial del Servicio a la Ciudadanía realizadas</t>
  </si>
  <si>
    <t>Actas de reunión y listados de asistencia</t>
  </si>
  <si>
    <t>Secretaría Administrativa</t>
  </si>
  <si>
    <t>Uso Intensivo de Tecnologías de la Información y Comunicación TICs</t>
  </si>
  <si>
    <t>Implementar una herramienta de Chat en Linea que permita dar respuesta oportuna.</t>
  </si>
  <si>
    <t>Contar con el personal idóneo y la heramienta establecida en el sistema de chat</t>
  </si>
  <si>
    <t>Chat virtual institucional implementado</t>
  </si>
  <si>
    <t>Chat virtual en funcionamiento</t>
  </si>
  <si>
    <t>Actualizar el link de  Atención a la Ciudadanía  de la página web de la Gobernación del Quindío.</t>
  </si>
  <si>
    <t>Actualizar el link de  Atención a la Ciudadanía de la Gobernación del Quindío   quindio.gov.co/atención-a-la-ciudadanía/pqrd/peticiones-quejas-reclamos-y-denuncias.html</t>
  </si>
  <si>
    <t>Link de Atención a la Ciudadanía de la página web de la Gobernación del Quindío actualizado.</t>
  </si>
  <si>
    <t>Link en la Pagina web actualizada</t>
  </si>
  <si>
    <t>Link en pagina web</t>
  </si>
  <si>
    <t xml:space="preserve">BINES Y/O SERVICIOS </t>
  </si>
  <si>
    <t xml:space="preserve">Fortalecimiento de La Capacidad a la Ciudadanía </t>
  </si>
  <si>
    <t>Mejorar la calidad de la respuesta de las solicitudes presentadas ante la Secretaria de Educación Departamental mediante el l Sistema de Atencion al ciudadano</t>
  </si>
  <si>
    <t xml:space="preserve">Medir la tasa de satisfaccion del usuario con la calidad de la respuesta al ciudadano dada por el SAC, a traves de encuestas realizadas en la modalidad de presencialidad  </t>
  </si>
  <si>
    <t>Tasa de saisfaccion con la calidad de la respuesta de fondo</t>
  </si>
  <si>
    <t>Encuestas realizadas</t>
  </si>
  <si>
    <t>N/A</t>
  </si>
  <si>
    <t>Secretaría de Educación</t>
  </si>
  <si>
    <t>OBSERVACIONES 2021</t>
  </si>
  <si>
    <t>OBSERVACIONES 2022</t>
  </si>
  <si>
    <t xml:space="preserve">Acompañar  a las personas con discapacidad auditiva a traves del apoyo en diferentes eventos y/o actividades de la administracion departamental, mediante el servicio de interprete en lengua de señas. </t>
  </si>
  <si>
    <t xml:space="preserve">Acompañar los eventos y/o actividades por año de la administracion departamental, con el uso del servicio de interprete en lengua de señas. </t>
  </si>
  <si>
    <t xml:space="preserve">Nº de actividades desarrolladas </t>
  </si>
  <si>
    <t>Actas de supervision e informes del interprete</t>
  </si>
  <si>
    <t>Secretaría de Familia</t>
  </si>
  <si>
    <t>Esta meta corresponde a una actividad del proyecto 035. en atencion integral a la poblacion en condicion de discapacidad. Dicha actividad se inicio con $ 16.000.000  para esta meta de los cuales se hizo un traslado de $2.800.000 al proyecto de adulto mayor (109) quedando un recurso de $ 13.200.000  el cual se ejecuto con los contratistas Einar Humberto Forero, Rocio del Pilar Barrios y Gilma Rojas</t>
  </si>
  <si>
    <t xml:space="preserve">Desde el proyecto TU Y YO JUNTOS EN LA INCLUSION, se viene prestando el servicio de interprete de lenguas de señas colombianas, para los diferentes eventos, actividades y/o poblaciones que lo requieran, la cual se encuentra establecida en la actividad de seguimiento e implementacion de la politica publica de discapacidad (Capacidad sin limites ) del departamento del Quindio. Proyecto 035. </t>
  </si>
  <si>
    <t>Recibir y dar respuesta a la población que se comunica en lenguas nativas a través de un enlace adscrito a la dirección de poblaciones responsable de realizar los acercamiento y los procesos con las diferentes comunidades indígenas en conjunto con el referente de cada comunidad</t>
  </si>
  <si>
    <t xml:space="preserve">Establecer un procedimiento  para recibir y dar respuesta a la población que se comunica en lenguas nativas. </t>
  </si>
  <si>
    <t xml:space="preserve">Procedimiento implementado, revisado y/o ajustado
</t>
  </si>
  <si>
    <t>Procedimiento revisado y/o ajustado
Actas de reunion y/o listados de asistencia</t>
  </si>
  <si>
    <t>Las metas de este proyecto se ejecutaron financieramente en su todalidad a traves del apoyo de la construcción e implementación de los planes de vida de los cabildos y resguardos indígenas del Departamento del Quindío</t>
  </si>
  <si>
    <t>Desde la Dirección de Poblaciones se cuenta con el Profesional Universitario, que desarrolla el rol de enlace con los diferentes cabildos y resguardos indígenas.  La suscripción de convenios se encuentra en espera de definir con los cabildos y resguardos indigenas, la decisión de inversión.</t>
  </si>
  <si>
    <t>Garantizar la atención a la población LGBTI y a la población sexualmente diversa.</t>
  </si>
  <si>
    <t>Establecer un procedimiento para recibir y dar respuesta a la población LGBTI- población sexualmente diversa.</t>
  </si>
  <si>
    <t>se inicio con un presupuesto de $90.000.000  del cual se ejecutaron $88.287.800 en  la garantia de los derechos de la población sexualmente diversa</t>
  </si>
  <si>
    <t>La Secretaria de Familia, cuenta con la oficina de la Mujer y la Equidad donde se encuentra el lider para la poblacion LGTBI, y a la fecha se han desarrollado las siguientes acciones: Para Implementar  la política  pública de diversidad sexual e identidad de género que conlleve a la implementación de  Estrategias de promoción de la garantía de derechos, se han realizado las siguientes acciones:Se adelanto propuesta de la estrategia "QUINDÍO DIVERSO", para dar cumplimiento a una meta dentro del plan de acción para la vigencia 2022.
- Se capacitó con enfoque diferencial y subdiferencial en el municipio de la Tebaida, a la policía cívica juvenil del municipio de La Tebaida, Orientadores de Instituciones Educativas del municipio de Calarcá, Policia Nacional en los municipios de Calarcá, Estación de Policía del Municipio de La Tebaida, Orientadores de las instituciones educativas del municipio de Calarcá, Funcionarios de la Alcaldía de Córdoba, Circasia y Filandia.
- Se socializo la Política Pública de diversidad sexual e identidad de género 2019-2029 "Quindío Diverso" realizando también entrega de folletos en los municipios de Calarcá, Circasia, Córdoba, instituto Buenavista, Quimbaya, Caimo Casa Club Coralin.</t>
  </si>
  <si>
    <t xml:space="preserve">Garantizar la atención integral  dirigida a los niños, niñas y adolescentes </t>
  </si>
  <si>
    <t xml:space="preserve">Establecer un procedimiento que garantice la atención integral  a los niños, niñas y adolescentes </t>
  </si>
  <si>
    <t>Procedimiento implementado, revisado y/o ajustado</t>
  </si>
  <si>
    <t>451.488.011</t>
  </si>
  <si>
    <t>Valor inicial $250.000.000, mas adiciones $427.488.389 para un total 452.488.389, con el fin de realizar  la atención integral dirigida a los niños niñas y adolescentes, del Departamento del Quindio.</t>
  </si>
  <si>
    <t>La Jefatura de Familia, en el proceso de implementación de la Política Pública de Primera Infancia, Infancia y Adolescencia, ha realizado las siguientes acciones: ha realizado jornadas de trabajo en los municipios del Departamento del Quindío, con la finalidad de fortalecer las capacidades técnicas de los equipos de trabajo de las Administraciones Municipales, en el proceso de adopción, ajuste, implementación y seguimiento de la Política Pública de Primera Infancia, Infancia y Adolescencia; al igual que, se apoyó en la dinamización de los Consejos Municipales de Política Social, Mesas Municipales de Erradicación de Trabajo Infantil, y Mesas Municipales de Participación de Niños, Niñas y Adolescentes, de los diferentes municipios del Departamento del Quindío.  Se han realizado jornadas en prevención y erradicación de la explotación sexual, comercial de niños, niñas y adolescentes (ESCNNA), en los municipios del Departamento del Quindío; y talleres de fortalecimiento de los entornos de la infancia y adolescencia</t>
  </si>
  <si>
    <t>Garantizar  la  atención dirigida a personas en condicion de discapacidad .</t>
  </si>
  <si>
    <t>Establecer un procedimiento de atención dirigida a personas en condicion de discapacidad</t>
  </si>
  <si>
    <r>
      <t>Este proyecto se inicio con</t>
    </r>
    <r>
      <rPr>
        <sz val="9"/>
        <color rgb="FFFF0000"/>
        <rFont val="Arial"/>
        <family val="2"/>
      </rPr>
      <t xml:space="preserve"> $</t>
    </r>
    <r>
      <rPr>
        <sz val="9"/>
        <rFont val="Arial"/>
        <family val="2"/>
      </rPr>
      <t>98.000.000</t>
    </r>
    <r>
      <rPr>
        <sz val="9"/>
        <color rgb="FFFF0000"/>
        <rFont val="Arial"/>
        <family val="2"/>
      </rPr>
      <t xml:space="preserve"> </t>
    </r>
    <r>
      <rPr>
        <sz val="9"/>
        <color rgb="FF000000"/>
        <rFont val="Arial"/>
        <family val="2"/>
      </rPr>
      <t xml:space="preserve">, posteriormente se adiciono recursos del balance por valor $ 4.080.000, quedando con un total de $102.080.000.  Los cuales se ejecutaron en atencion  integral a la población en condición de discapacidad.    
Es importante resaltar que la meta inicial  Acompañar los eventos y/o actividades por año de la administracion departamental, con el uso del servicio de interprete en lengua de señas, corresponde a una actividad de este proyecto 035
</t>
    </r>
  </si>
  <si>
    <t xml:space="preserve">La Dirección de Adulto Mayor y Discapacidad, ha venido implementando la estrategia RBC que conlleva a tener Personas con discapacidad atendidas con servicios integrales en los municipios del Departamento del Quindío, por medio de capacitaciones a los líderes comunitarios, personal de salud, personal educativo y administrativo de diferentes entidades. Además, se brinda apoyo en la socialización en temas relacionados con prevención, detección, pautas de manejo de la discapacidad para el acceso a servicios institucionales, por medio de visitas domiciliarias.  De igual manera dentro de la atención integral a personas con discapcidad, la Dirección se encuentra reaizando las visitas domiciliarias a las solicitudes de Valoraciones de apoyo que han llegado a la Secretaría por orden de un Juez, la defensoria, personerías y/o familiares, dando cumplimiento a lo estipulado en la Ley Ley 1996 de 2019 y el decreto es el 487 de 2022 el cual reglamenta el perfil para realizar las valoraciones de apoyo.
A esta meta se le saca la diferencia de la primera que es una actividad de este proyecto (035). </t>
  </si>
  <si>
    <t xml:space="preserve">Garantizar  la atención dirigida al adulto mayor </t>
  </si>
  <si>
    <t xml:space="preserve">Establecer un procedimiento de atención dirigida al adulto mayor </t>
  </si>
  <si>
    <t xml:space="preserve">El total de lo recaudado de estampillas de adulto mayor no se alcanzo a girar en su totalidad dado que en  el Municipio de Armenia, hubo demora en la certificación de los centros día/vida.  Por lo tanto se dejo como recurso de  balance para la vigencia 2022. </t>
  </si>
  <si>
    <t>La Dirección de Adulto Mayor y Discapacidad, con el fin de transferir recursos de la estampilla Departamental para el bienestar del adulto mayor, que promuevan los servicios integrales, desarrollo las siguientes acciones:
Solicitó los proyectos a cada Municipio de los Centros de Bienestar y Centros Vida del Departamento del Quindío, requisito indispensable para otorgar el giro de la estampilla al Municipio.                                                                                                                                                                                             
Se realizaron tres giros de transferencia del recurso por concepto de la estampilla departamental a través de los siguientes actos administrativos:                                                       Decretos No. 137 del 17 de febrero de 2022 y  No. 167 del 24 de febrero de 2022, por un valor de $658.216.640. Beneficiando a 1.705 personas mayores.             
Decretos No. 320 y  321 del 20 de abril de 2022, por valor de $511.986.149,98. Beneficiando a 1.641 personas mayores.
Decretos No. 416 y 417 del 14 de junio de 2022, por valor de $1.363.934.576,00.                          Decreto 676 de septiembre 12 y   Decreto 677 de septiembre 12  Beneficiando a 2.924 personas mayores.</t>
  </si>
  <si>
    <t xml:space="preserve">Publicar en la página web del  informe de auditoría fiscal, dando la posibilidad a los ciudadanos que participen  frente a dichos procesos. </t>
  </si>
  <si>
    <t>Publicar en la página web del  informe de auditoría fiscal,   dando la posibilidad a los ciudadanos que  participen  frente a dichos procesos.</t>
  </si>
  <si>
    <t>Informe de auditoría fiscal,   publicado en la página web</t>
  </si>
  <si>
    <t xml:space="preserve"> Registros  de  informes publicados </t>
  </si>
  <si>
    <t>Secretaría de Hacienda</t>
  </si>
  <si>
    <t xml:space="preserve">SE HAN PUBLICADO LOS INFORMES PRESUPUESTALES MES A MES </t>
  </si>
  <si>
    <t>Brindar la información necesaria al contribuyente en temas de impuestos de  la gobernacion del Quindio</t>
  </si>
  <si>
    <t>Brindar la información oportuna   al contribuyente en materia de  impuestos (impuesto vehicular, impuesto al registro, impuesto al consumo, fincalizacion y venta de estampillas)</t>
  </si>
  <si>
    <t xml:space="preserve">N         de contribuyentes asesorados </t>
  </si>
  <si>
    <t>Software ISVA
SEVENET</t>
  </si>
  <si>
    <t xml:space="preserve">SE HA DADO RESPUESTA A TODOS LAS PETICIONES </t>
  </si>
  <si>
    <t>Fomentar la cultura de pago,  a traves de campañas institucionales.</t>
  </si>
  <si>
    <t>Realizar dos  campañas para fomentar la cultura de pago en los contribuyentes</t>
  </si>
  <si>
    <t>Nº de campañas realizadas</t>
  </si>
  <si>
    <t>Registro de llamadas, correos electronicos, campañas, etc</t>
  </si>
  <si>
    <t xml:space="preserve">Porcentaje de recaudo virtual del ISVA </t>
  </si>
  <si>
    <t>Porcentaje de recaudo virtual ISVA</t>
  </si>
  <si>
    <t>Plataforma virtual PSE</t>
  </si>
  <si>
    <t xml:space="preserve">Cuantificar el número y tipo de trámites realizados a traves de la página web,  para determinar la demanda de los mismos por parte de la ciudadania  </t>
  </si>
  <si>
    <t xml:space="preserve">Cuantificar el número y tipo de trámites realizados a traves de la página web, realizados por los usuarios registrados. para determinar  la demanda de los mismos por parte de la ciudadania  </t>
  </si>
  <si>
    <t xml:space="preserve">Nº de usuarios registrados
Nº de tramites realizados
</t>
  </si>
  <si>
    <t>Docuemntos que acrediten el numero y tipo de tramites demandados a través de la página web</t>
  </si>
  <si>
    <t xml:space="preserve"> Secretaría Tecnologías de la Información y Comunicaciones - Secretaría de Hacienda</t>
  </si>
  <si>
    <t xml:space="preserve"> </t>
  </si>
  <si>
    <t xml:space="preserve">Informe de Visita técnica Con Diagnostco elaborado </t>
  </si>
  <si>
    <t>$ 48.255.000</t>
  </si>
  <si>
    <t>$58.398.000</t>
  </si>
  <si>
    <t>SE REALIZARON ADECUACIONES PARA LA VIGENCIA 2022 EN OFICINA DE PASAPORTES Y EN GESTIÓN DOCUMENTAL, SE ENVIO EVIDENCIA AL CORREO SERVICIOCIUDADANO@GOBERNACIONQUINDIO.GOV.CO EL DÍA 23 DE SEPTIEMBRE DEL 2022.
SE INICIÓ ADECUACIONES EN EL CENTRO DE CONVENCIONES EL DÍA 28 DE SEPTIEMBRE DEL 2022 PARA CUMPLIR CON LA VIGENCIA 2023, PROXIMAMENTE SE INICIARÁ EN LA CASA DE LA MUJER EMPODERADA PARA DAR CUMPLIMIENTO TOTAL A LA META 2.</t>
  </si>
  <si>
    <t xml:space="preserve">SE INICIÓ EL DISEÑO DE MÓDULOS EN LA OFICINA DE PASAPORTES EL DÍA 28 DE SEPTIEMBRE DEL 2022 PARA CUMPLIR CON LA META. PROXIMAMENTE SE DARÁ INICIO A LOS DEMÁS ESPACIOS DISPUESTOS PARA ESTE CUMPLIMIENTO.
</t>
  </si>
  <si>
    <t>Realizar socialización  de: Ruta de atención a Victimas de Trata de personas - Ruta de protección a Lideres Sociales, Defensores de DDHH y Funcionarios Publicos - Ruta para la Prevención del Reclutamiento Forzados para NNA</t>
  </si>
  <si>
    <t xml:space="preserve">Realizar socialización  a 500 personas cada año de:  Ruta de atención a Victimas de Trata de personas - Ruta de protección a Lideres Sociales, Defensores de DDHH y Funcionarios Publicos - Ruta para la Prevención del Reclutamiento Forzados para NNA, con el proposito de generar conocimiento </t>
  </si>
  <si>
    <t>Porcentaje de personas con procesos de socialización realizados</t>
  </si>
  <si>
    <t xml:space="preserve"> Registro de atencion.</t>
  </si>
  <si>
    <t>Secretaría del Interior</t>
  </si>
  <si>
    <t xml:space="preserve">Para el año 2021 se realizaron socializaciones en los temas de DDHH, logrando así cumplir con 500 personas capacitadas..  </t>
  </si>
  <si>
    <t>Para el tercer trimestre del año 2022 se han realizado dichas socializaciones, impactando a 255 más personas.</t>
  </si>
  <si>
    <t>Articulacion interinstitucional para el mejoramiento de los canales de Servicio a la ciudadania</t>
  </si>
  <si>
    <t xml:space="preserve">Realizar visitas de asistencia tecnica con el fin de  identificar escenarios de riesgo a las comunidades,  aumentar cobertura de atención del Sistema Departamental de Gestión del Riesgo de Desastres del Departamento del Quindío,  a través del fortalecimiento  de los procesos de conocimiento, reducción del riesgo y manejo de desastres,   contribuiyendo de esta forma  a la seguridad, bienestar y calidad de vida de las personas. </t>
  </si>
  <si>
    <t>Realizar 30  visitas de asistencia tecnica con el fin de  identificar escenarios de riesgo a las comunidades,  aumentar cobertura de atención del Sistema Departamental de Gestión del Riesgo de Desastres del Departamento del Quindío,  a través del fortalecimiento  de los procesos de conocimiento, reducción del riesgo y manejo de desastres,   contribuiyendo de esta forma  a la seguridad, bienestar y calidad de vida de las personas</t>
  </si>
  <si>
    <t>Numero de visitas realizadas</t>
  </si>
  <si>
    <t>Informes de visita</t>
  </si>
  <si>
    <t>201609054,06</t>
  </si>
  <si>
    <t xml:space="preserve">Se realizaron 156 visitas técnicas en el año 2021. </t>
  </si>
  <si>
    <t xml:space="preserve">El número de visitas técnicas del año 2022 es de 117 a la fecha de 30 de septiembre. </t>
  </si>
  <si>
    <t>Elaborar y publicar  el  cronograma  de promoción de la  participación ciudadana en la Administración Departamental , con el fin de consolidar y poner a disposición del ciudadano; la oferta de participación ciudadana que ofertan  desde las diferentes Secretarías de la administración Departamental</t>
  </si>
  <si>
    <t xml:space="preserve">Cronograma  elaborado y publicado </t>
  </si>
  <si>
    <t>Documento de cronograma</t>
  </si>
  <si>
    <t>x</t>
  </si>
  <si>
    <t>$-</t>
  </si>
  <si>
    <t>se adjunta link con cronograma de participación ciudadana año 2021 https://view.officeapps.live.com/op/view.aspx?src=https%3A%2F%2Fwww.quindio.gov.co%2Fmedios%2FCONSOLIDADO_ACCIONES_PARTICIPACION_2021_vf.xlsx&amp;wdOrigin=BROWSELINK</t>
  </si>
  <si>
    <t xml:space="preserve">Año 2022, el siguiente link https://view.officeapps.live.com/op/view.aspx?src=https%3A%2F%2Fwww.quindio.gov.co%2Fmedios%2FAnexo_5_MT-INT-01-V1_MATRIZ_ESTRATEGIA_DE_PARTICIPACI%25C3%2593N_2022.xlsx&amp;wdOrigin=BROWSELINK  </t>
  </si>
  <si>
    <t xml:space="preserve">Analizar y públicar  los resultados obtenidos en la implementación del Plan de  Participación Ciudadana de la Administración Departamental </t>
  </si>
  <si>
    <t>Publicar  cuatrimestralemente    los resultados obtenidos en la implementación del Plan de  Participación Ciudadana</t>
  </si>
  <si>
    <t>No. de análisis y públicaciones realizadas</t>
  </si>
  <si>
    <t xml:space="preserve">Documentos  de analisis- Constancias de Públicación </t>
  </si>
  <si>
    <t>Se realiza seguimiento para el año 2021 el cual se adjunta con cada una de las actividades realizadas y los resultados obtenidos.</t>
  </si>
  <si>
    <t>Para el  tercer trimestre del año 2022 se solicitó seguimiento y evidencias a las secretarías por medio de circular No. S.A.60.07.01-01057 el día 30 de septiembre, donde se dío como plazo máximo de recolección de información el día 13 de octubre y así poder realizar la consolidación de las evidencias recibidas.</t>
  </si>
  <si>
    <t>EVALUACION</t>
  </si>
  <si>
    <t>Semestre I</t>
  </si>
  <si>
    <t xml:space="preserve">Proporcionar a la ciudadanía información de interés respecto de las rutas de consulta de la contratación celebrada por el Departamento del Quindío (Aplicativos SECOP I, SECOP II y SIA OBSERVA). </t>
  </si>
  <si>
    <t xml:space="preserve">Actualizar en el micrositio web de la Secretaría Jurídica y de Contratación las rutas de los instructivos y/o manuales de consulta de las plataformas SECOP I, SECOP II y SIA Observa, con el fin  de brindar informacion pertinente y oportuna respecto de la contratación celebrada por el Departamento del Quindío. </t>
  </si>
  <si>
    <t xml:space="preserve">Micrositio actualizado con los instructivos y/o manuales  que brinden información de acceso a las plataformas de contratación. </t>
  </si>
  <si>
    <t>Secretaría Jurídica y de Contratación</t>
  </si>
  <si>
    <t xml:space="preserve">Se anexa link e imágenes del micrositio de la Secretaría Jurídica y de Contratación en el cual se puede evidenciar la publicación de las rutas de los instructivos y/o manuales de consulta de las plataformas SECOP I, SECOP II y SIA Observa, en la mencionada sección de la pagina web del Departamento del Quindío. 
https://quindio.gov.co/inicio-secretaria-juridica                            Igualmente se anexa copia del oficio mediante el cual se solicitó la actualización del micrositio de la Secretaría Jurídica y de Contratación (S.J.30.136.01-00356) y oficio mediante el cual se da respuesta de la respectiva actualización por parte de la secretaría de las TIC.  </t>
  </si>
  <si>
    <t>Brindar información pertinente y oportuna en relacion a rutas de atencion de servicio a los ciudadanos respecto a las Ligas y Clubes Deportivos y Asociaciones con fines educativos, científicos, tecnológicos, culturales y deportivos, competencia de la Dirección de Asuntos Jurídicos, Conceptos y Revisiones y de las entidades sin ánimo de lucro (ESAL), cuya inspección, vigilancia y control recae sobre la Dirección de Asuntos Jurídicos, Conceptos y Revisiones</t>
  </si>
  <si>
    <t xml:space="preserve">Actualizar el micrositio web de la Secretaría Jurídica y de Contratación, con la informacion referente a Circulares, listado de documentos y procedimientos para inscripciones y actualizaciones de las entidades sin ánimo de lucro (ESAL) cuya vigilancia y control es competencia de la Dirección de Asuntos Jurídicos, Conceptos y Revisiones y los trámites para Inscripción de Personería Jurídica de asociaciones con fines educativos, científicos, tecnológicos, culturales y deportivos; Protocolizaciones y Registro de actualizaciones de las Ligas y Clubes Deportivos, competencia de la Dirección de Asuntos Jurídicos, Conceptos y Revisiones, en cuanto a las  rutas de atencion de servicios. </t>
  </si>
  <si>
    <t>Micrositio web actualizado</t>
  </si>
  <si>
    <t>Actualizacion del micrositio web</t>
  </si>
  <si>
    <t xml:space="preserve">Se anexa link e imágenes del micrositio de la Secretaría Jurídica y de Contratación en el cual se puede evidenciar la publicación del listado de documentos y procedimientos para inscripciones y actualizaciones de las entidades sin ánimo de lucro (ESAL) y los trámites para Inscripción de Personería Jurídica de asociaciones con fines educativos, científicos, tecnológicos, culturales y deportivos; Protocolizaciones y Registro de actualizaciones de las Ligas y Clubes Deportivos.
https://quindio.gov.co/personeria-juridica
https://quindio.gov.co/entidades-sin-animo-de-lucro-1 También se anexa copia del oficio mediante el cual se solicitó la actualización del micrositio de la Secretaría Jurídica y de Contratación en el tema de personerías jurídica e inspección vigilancia y control entidades sin ánimo de lucro (S.J.32.145.01-00) y oficio mediante el cual se da respuesta de la respectiva actualización por parte de la secretaría de las TIC.  
</t>
  </si>
  <si>
    <t>Porcentaje</t>
  </si>
  <si>
    <t>Realizar y publicar en la página web los informes  trimestrales  de seguimiento y evaluación al Plan de Desarrollo para consulta ciudadana.</t>
  </si>
  <si>
    <t>Realizar y publicar informes trimestrales  de seguimiento y evaluación al Plan de Desarrollo para consulta de la ciudadanía</t>
  </si>
  <si>
    <t xml:space="preserve">Informes de seguimiento realizados y publicados </t>
  </si>
  <si>
    <t>Documentos de seguimiento realizados y evidencia de publicación</t>
  </si>
  <si>
    <t xml:space="preserve">Secretaría de Planeación  </t>
  </si>
  <si>
    <t xml:space="preserve">Realizar seguimiento y evaluación  trimestral  de la  política de transparencia y acceso a la información pública  </t>
  </si>
  <si>
    <t xml:space="preserve">Realizar el seguimiento y evaluación  trimestral  de la política de transparencia y acceso a la información pública </t>
  </si>
  <si>
    <t>Seguimiento y evaluación  trimestral  de la política realizado</t>
  </si>
  <si>
    <t>Documentos y/o registro que evidencian el cumplimiento.</t>
  </si>
  <si>
    <t>Implementar acciones efectivas que permitan mejorar los trámites de la Administración Departamental de conformidad con los lineamientos del Departamento Administrativo de la Función Pública: a través de la reducción de costos, documentos, requisitos, tiempos, procesos, procedimientos y pasos; así mismo, generar esquemas no presenciales como el uso de correos electrónicos, internet y páginas web que signifiquen un menor esfuerzo para el usuario en su realización.</t>
  </si>
  <si>
    <t>Realizar el proceso de racionalización de trámites  en la Administración Departamental, de conformidad con los lineamientos del Departamento Administrativo de la Función Pública: a través de la reducción de costos, documentos, requisitos, tiempos, procesos, procedimientos y pasos.</t>
  </si>
  <si>
    <t>Proceso de racionalización de trámites  en la Administración Departamental realizado</t>
  </si>
  <si>
    <t xml:space="preserve">Secretaría de Planeación - Secretarías de Despacho -  Equipo Técnico de Racionalización </t>
  </si>
  <si>
    <t xml:space="preserve"> La adminsitracIón departamental cuenta con 81 trámites en el SISTEMA ÚNICO DE INFORMACIÓN DE TRÁMITES - SUIT, los cuales se encuentran actualizados en todas su partes sin generar alerta alguna.
Adicionalmente, en el mes de septiembre se realizó la comparación de los trámites cargados en el SUIT frente al Catálogo de trámites y servicios publicados en la pagina web de la administración departamental.  En dicha revisión de identificó que en el catálogo de trámites y servicios se encuentran 53 trámites publicados, es decir que faltan 28 trámites por adicionar a dicho catálogo. Para ello se realizará mesa técnica con la Secretaría TIC para su actualización. Además se actualizaron todos los responsables de las diferentes secretarias sectoriales en la plataforma SUIT.</t>
  </si>
  <si>
    <t>Realizar, publicar y socializar  el estudio de medición de satisfacción del usuario en relación con los trámites y servicios que presta la  Administración Departamental.</t>
  </si>
  <si>
    <t>Realizar,  publicar y socializar  en la página web institucional, dos estudios de medición de satisfacción del usuario en relación con los trámites y servicios que presta  la Administración Departamental.</t>
  </si>
  <si>
    <t>Estudios de medición de satisfacción realizados,  publicados  y socilizados.</t>
  </si>
  <si>
    <t>Informe de medición de satisfacción del usuario realizado, publicado y socializado.</t>
  </si>
  <si>
    <t>Secretaría de Planeación</t>
  </si>
  <si>
    <t xml:space="preserve">Elaborar  y publicar    el informe  de  las principales ejecutorias  de  la gestión departamental, con el propósito de afianzar la relación Comunidad - Estado  y fomentar la Ley de Transparencia,  dando a conocer  el accionar de la Administración. </t>
  </si>
  <si>
    <t xml:space="preserve">Elaborar y publicar  el Informe de Gestión de la Administración Departamental anualmente,    con el propósito de afianzar la relación Comunidad - Estado  y fomentar la Ley de Transparencia,  dando a conocer  el accionar  de la Administración Departamental. </t>
  </si>
  <si>
    <t xml:space="preserve">Informe de gestión elaborado y publicado </t>
  </si>
  <si>
    <t>Documento informe de Gestión realizado . Constancia de Públicación .</t>
  </si>
  <si>
    <t>Secretaría de Planeación  - Secretaría de Tecnologías de la Información y Comunicaciónes</t>
  </si>
  <si>
    <t xml:space="preserve">
Se realizó el informe de gestión correspondiente a la vigencia 2021, el cual fue debidamente socializado en la Rendición Pública de cuentas realizada el día 29 de junio de 2022. Publicado en los siguientes link de la página web:
Informe de gestión y anexos 2021 https://www.quindio.gov.co/evaluacion-y-seguimiento-a-la-gestion-publica/informes-de-gestion/informes-de-gestion-vigencia-2021</t>
  </si>
  <si>
    <t xml:space="preserve">Realizar Eventos de  Rendición Pública  de Cuentas que divulgan la gestión administrativa,  en los municipios del Departamento con el propósito de generar espacios de doble vía con la ciudadanía  con la sociedad civil y/o Organizada </t>
  </si>
  <si>
    <t>Realizar  12  Eventos  de Rendición Públicas de Cuentas que divulgan la gestión administrativa en los municipios del Departamento del Quindio</t>
  </si>
  <si>
    <t xml:space="preserve">Eventos de Rendición de Cuentas realizados </t>
  </si>
  <si>
    <t>Listados de aistencia, registro fotografico, etc.</t>
  </si>
  <si>
    <t>Secretaría de Planeación- Dirección Oficina Privada  - Secretarías Sectoriales</t>
  </si>
  <si>
    <t>En la vigencia 2022, el dia 29 de junio, se realizó el evento de rendición de cuentas  (vigencia 2021 )y paralelamente en los 12 municipios, cuyas evidencias reposan en la pagina web.
Se realizó el Acta No. 01 del Comité Territorial SNRdC Quindío el día 31 de marzo de 2022, la cual de puede consultar en el link https://www.quindio.gov.co/rendicion-publica-cuentas/sistema-nacional-rendicion-de-cuentas/actas-comite-regional-sistema-nacional-rendicion-de-cuentas-quindio
Previo a ello, se realizó la socialización y capacitación previas al evento, a funcionarios y personal de apoyo, asi como a grupos de interes. 
Se implementó el FORMULARIO PRIORIZACIÓN DE TEMAS RENDICIÓN PÚBLICA DE CUENTAS 2021, para la ciudadanía en general, a través del link https://docs.google.com/forms/d/e/1FAIpQLSeaa8kDxw4nDU3Amwoj8noxVtDFqPLwA3Gzh3MOTtPRePSlEg/viewform
Igualmente se recogió y estructuró la información correspondiente a los principales logros de las diferentes lineas estrategicas del PDD:  Línea Estratégica Inclusión Social y Equidad, Línea Estratégica Productividad y Competitividad, Línea Estratégica Territorio, Ambiente y Desarrollo Sostenible, Línea Estratégica Liderazgo, Gobernabilidad y Transparencia e igualmente de la Gestión Financiera Administración Departamental, Gestión Lotería del Quindío y Gestión de la Oficina Gestora Social.
Se implementaron los siguientes formatos y fueron publicados en la pagina web: Priorización Temática Rendición Pública de Cuentas Administración Departamental, Control de asistencia Rendición de Cuentas a la Ciudadanía, Preguntas Rendición Pública de Cuentas y Evaluación evento público de Rendición de Cuentas a la Ciudadanía.
Se definieron los siguientes documentos guía previos a la realización del evento: Cronograma Rendición Pública de Cuentas 2021, Reglamento Rendición Pública de Cuentas Vigencia 2021, Orden del día Rendición Pública de Cuentas Vigencia 2021, Portafolio Rendición Pública de Cuentas Entes Territoriales Municipales 2021 y Estrategia y Plan de Comunicaciones Rendición Pública de Cuentas Gobernación del Quindío vigencia 2021.
Asi mismo, la Gobernación del Quindío con el propósito de dar cumplimiento al Decreto N° 230 de 2021 “ por medio del cual se crea y se organiza  el Sistema Nacional de Rendición de Cuentas” conformó a través del Comité Territorial, el Nodo del Sector Salud, ello, con el propósito de articular ejercicios de Rendición de Cuentas de manera conjunta entre los diferentes actores que intervienen en el proceso, para garantizar el derecho de participar e interacción de la ciudadanía, generar condiciones de confianza entre los gobernantes y ciudadanos además, de garantizar el ejercicio de control social y la evaluación de los resultados de la gestión pública. Los actores participantes en este primer ejercicio de Nodo del Sector Salud son: La Administración Departamental, los municipios de Armenia y Montenegro quienes a través del video adjunto ilustran los principales logros alcanzados en el sector durante la vigencia 2021.
El material correspondiente a la Rendición pública de cuentas 2021 puede ser consultado en el link https://www.quindio.gov.co/rendicion-publica-cuentas/vigencia-2021
Anexo 4. Actas de asistencias técnicas, actas de reunión y capacitaciones.</t>
  </si>
  <si>
    <t xml:space="preserve">Promocionar los sectores económicos,  productos y servicios del Departamento del Quindío desde la Casa Delegada en Bogotá.  "PIT"- Punto de Información Turística y atención al ciudadano                                                                         </t>
  </si>
  <si>
    <t>Estrategia Formulada</t>
  </si>
  <si>
    <t>Estrategia implementada</t>
  </si>
  <si>
    <t>Listados de asistencias, actas y publicaciones redes sociales                                  soporte de solicitudes gestionadas</t>
  </si>
  <si>
    <t>Casa Delegada (Secretaría de Planeación)</t>
  </si>
  <si>
    <t>Acompañar la  Gestión en materia de Cooperación Internacional del Departamento desde la ciudad de Bogotá D.C</t>
  </si>
  <si>
    <t>Seguimiento a los compromisos del Plan de trabajo territorial de Cooperación</t>
  </si>
  <si>
    <t>Brindar apoyo a la gestión institucional del Departamento desde Bogotá D.C</t>
  </si>
  <si>
    <t>12  Municipios</t>
  </si>
  <si>
    <t xml:space="preserve">
# de comunicados, #boletines,    #piezas diseñadas y publicadas        
# de acciones fortalecidas y/o acompañadas   sector publico privado      </t>
  </si>
  <si>
    <t>Archivo de solicitudes con soportes de la acción apoyada o acompañada; Diseño de piezas, documentación de entrevistas realizadas y  publicaciones realizadas</t>
  </si>
  <si>
    <t xml:space="preserve">Capacitar a los funcionarios y contratistas de las Secretarías  de la  Administración Departamental  sobre la cultura de la Rendición Pública de Cuentas, generando  un cuestionario de evaluación, para  exaltar a las personas que obtengan calificaciones más altas.  </t>
  </si>
  <si>
    <t xml:space="preserve">Capacitar a los  funcionarios y contratistas  de las 17  Secretarías de la Administración Departamental en la cultura de la Rendición de Cuentas. </t>
  </si>
  <si>
    <t xml:space="preserve">Funcionarios y Contratitas de las Secretarías capacitados </t>
  </si>
  <si>
    <t xml:space="preserve">Listados de aistencia </t>
  </si>
  <si>
    <t>Realizar la caracterización de los   actores y grupos de interés, con el fin de conocer las necesidades y requerimientos de los grupos que maneja la Administración Departamental logrando de esta forma  un incremento de los procesos de participación ciudadana.</t>
  </si>
  <si>
    <t xml:space="preserve">Realizar la caracterización de los actores y grupos de interés de la Administración Departamental, con el fin de conocer las necesidades y requerimientos de los grupos que maneja la Administración Departamental </t>
  </si>
  <si>
    <t>Caracterización de los actores y grupos de interés de la Administración Departamental realizada</t>
  </si>
  <si>
    <t>Documentos de caracterización de usuarios</t>
  </si>
  <si>
    <t xml:space="preserve">re </t>
  </si>
  <si>
    <t xml:space="preserve">Registro fotográfico de los pendones ubicados a la entrada de edificio de la Administración Departamental y Sede de Atención al Servicio al Ciudadano  </t>
  </si>
  <si>
    <t>Esta actividad se le puede dar cumplimiento de manera articulada con la Secretaria Administrativa, debido a que la Dirección de Oficina Privada no cuenta con los recursos necesarios para su impresión, por lo tanto la dirección de comunicaciones puede apoyar con el insumo comunicativo y de diseño; se anexa la evidencia correspondiente de los pendones.</t>
  </si>
  <si>
    <t xml:space="preserve">Para esta actividad como se mencionaba en el anterior seguimiento, la Dirección de Oficina Privada no cuenta con presupuesto asignado a esta acción, sin embargo desde el área de comunicaciones se puede brindar apoyo en la elaboración de diseños para pendones o material gráfico. Se anexa la evidencia correspondiente. </t>
  </si>
  <si>
    <t xml:space="preserve">Implementar una herramienta de control que permita la estandarización de la información que se entrega a la ciudadanía, a través de los diferentes canales de atención. </t>
  </si>
  <si>
    <t xml:space="preserve">Contar con una herramienta de control para la estandarización de la información que se entrega a la ciudadanía, a través de los diferentes canales de atención. </t>
  </si>
  <si>
    <t xml:space="preserve">Manual de estilo y publicacion de la información </t>
  </si>
  <si>
    <t>Manual elaborado y publicado</t>
  </si>
  <si>
    <t>Oficina Privada - Comunicaciones</t>
  </si>
  <si>
    <t>La dirección de comunicaciones cuenta con un manual articulado para la unificación de criterios y el mantenimiento de la línea de estilo de redacción, así como la línea gráfica para contenidos audiovisuales; esta herramienta mejora y agiliza la dinámica de creación de contenidos como insumo primario para los comunicadores, además de institucionalizar lenguaje, apariencia corporativa, tono y mensaje.
La creación de este manual atiende a un paso indispensable en la estrategia de comunicaciones diseñada para el plan de gobierno Tú y Yo Somos Quindío, cuya prioridad es el orden y la estructura sólida de los núcleos de trabajo, se anexa la correspondiente evidencia.
 https://drive.google.com/drive/folders/1WnYTJaGD4Q7Vx6Ry9B-CrRZ4Vrna2rV8</t>
  </si>
  <si>
    <t>Implementar espacios "Encuentros ciudadanos" donde la administración departamental pueda interactuar con la ciudadanía,  a través de la Rendición Pública  de Cuentas y/o ferias de atención al ciudadano virtuales y/o presenciales.</t>
  </si>
  <si>
    <t>Implementar 30   espacios  "Encuentros Ciudadanos", donde la administración departamental pueda  interactuar con la ciudadanía,  a través de la Rendición Pública  de Cuentas y/o ferias de atención al ciudadano virtuales y/o presenciales.</t>
  </si>
  <si>
    <t xml:space="preserve">Encuentros ciudadanos virtuales y/o presenciales realizados </t>
  </si>
  <si>
    <t xml:space="preserve">  Convocatorias, Registros de Asistencias, Registros Fotográficos   de los "Encuentros Ciudadanos" virtuales y/o presenciales realizados</t>
  </si>
  <si>
    <t>Oficina Privada - Dirección</t>
  </si>
  <si>
    <t xml:space="preserve">Publicar en  el micrositio de la pagina WEB de la entidad la cantidad de tutelas y demas medios de control a los que se ha vinculado a la Gobernación o que ha iniciado el ente territorial </t>
  </si>
  <si>
    <t xml:space="preserve">Realizar un reporte  trimestral sobre las diferentes  la cantidad de tutelas y demas medios de control a los que se ha vinculado a la Gobernación o que ha iniciado el ente territorial </t>
  </si>
  <si>
    <t>Reporte trimestral de las audiencias en la  Página web oficial</t>
  </si>
  <si>
    <t>Reporte publicado en pagina web</t>
  </si>
  <si>
    <t xml:space="preserve">sin ejecución </t>
  </si>
  <si>
    <t>1.502.000.000</t>
  </si>
  <si>
    <t>Secretaría de Representacion judicial</t>
  </si>
  <si>
    <t xml:space="preserve">se remiten matrices las cuales contienen los procesos judiciales en los que es parte el Departamento del Quindío como accionado                   Tutelas: 159                             Medios de control: 179 compromisos economicos se tiene 1.400.000.000 para la compra de un lote de terreno en cumplimiento a un fallo tutelar. esto porque se comprometio en el pago de una sentencia de la contraloria por valor de 65.000.000 por lo mismo modo se requiere adición presupuestal de por lo menos 400.000.000 de pesos ya que el fallo de la compra de terreno es por valor de 1.500.000.000 por parte de la secretaría administrativa con la finalidad de cumplir con los demas fallos </t>
  </si>
  <si>
    <t xml:space="preserve">Dar a conocer la oferta de servicios de salud a traves del diseño de una ruta de atencion </t>
  </si>
  <si>
    <t>Diseñar una ruta de atencion con la oferta de servicios de salud para los dferentes puntos de atencion al ciudadano</t>
  </si>
  <si>
    <t>Documento Ruta de atencion diseñado</t>
  </si>
  <si>
    <t>Documento diseñado y socializado</t>
  </si>
  <si>
    <t>Secretaría de Salud</t>
  </si>
  <si>
    <t>Se aporta el documento elaborado, no tiene asignación de presupuesto, el documento es diseñado por las personas asignadas en la Secretaría.</t>
  </si>
  <si>
    <t>Documento informe de Gestión realizado . Constancia de Publicación .</t>
  </si>
  <si>
    <t>Secretaría de Planeación  - Secretaría de Tecnologías de la Información y Comunicaciones</t>
  </si>
  <si>
    <r>
      <t xml:space="preserve">La Secretaria de Planeación es encargada de elaborar el Informe de Gestión conforme la Vigencia Presente, la secretaria de Tecnologías de la Información y Comunicaciones se encarga de divulgar Informe de las principales ejecutorias de la gestión departamental de la vigencia 2021, con el propósito de afianzar la relación Comunidad - Estado y fomentar la Ley de Transparencia dando a conocer el accionar las ejecutorias de la Administración.
</t>
    </r>
    <r>
      <rPr>
        <b/>
        <sz val="9"/>
        <color rgb="FF000000"/>
        <rFont val="Arial"/>
        <family val="2"/>
      </rPr>
      <t>Fecha de Publicación</t>
    </r>
    <r>
      <rPr>
        <sz val="9"/>
        <color rgb="FF000000"/>
        <rFont val="Arial"/>
        <family val="2"/>
      </rPr>
      <t xml:space="preserve">: Enero 22 de 2022
</t>
    </r>
    <r>
      <rPr>
        <b/>
        <sz val="9"/>
        <color rgb="FF000000"/>
        <rFont val="Arial"/>
        <family val="2"/>
      </rPr>
      <t xml:space="preserve">Link:  </t>
    </r>
    <r>
      <rPr>
        <sz val="9"/>
        <color rgb="FF000000"/>
        <rFont val="Arial"/>
        <family val="2"/>
      </rPr>
      <t>https://quindio.gov.co/rendicion-publica-cuentas/vigencia-2021</t>
    </r>
  </si>
  <si>
    <t>Secretaría Administrativa  - Secretaría de Tecnologías de la Información y Comunicaciones</t>
  </si>
  <si>
    <r>
      <t xml:space="preserve">La secretaria Administrativa es la encargada de destinar dinero del presupuesto por funcionamiento para esta actividad, de igual manera es prioridad de esta secretaria Actualizar  la Carta de Trato Digno al Ciudadano, atendiendo los derechos constitucionales y lo establecido en el numeral 5 del artículo 7° del Código de Procedimiento Administrativo y de lo Contencioso Administrativo (Ley 1437 de 2011), en la cual se especifican los derechos de los ciudadanos y los diferentes canales de atención disponibles para la prestación del servicio. La secretaria de Tecnologías de la Información y las Comunicaciones es encargada de publicar en el sitio web de la página de la gobernación del Quindío el documento.
</t>
    </r>
    <r>
      <rPr>
        <b/>
        <sz val="9"/>
        <color rgb="FF000000"/>
        <rFont val="Arial"/>
        <family val="2"/>
      </rPr>
      <t xml:space="preserve">Link: </t>
    </r>
    <r>
      <rPr>
        <sz val="9"/>
        <color rgb="FF000000"/>
        <rFont val="Arial"/>
        <family val="2"/>
      </rPr>
      <t>https://quindio.gov.co/atencion-a-la-ciudadania/carta-del-trato-digno</t>
    </r>
  </si>
  <si>
    <r>
      <t xml:space="preserve">La Secretaria TIC no es encargada de realizar autodiagnósticos  a espacios fiscos, El reporte que se realiza se debe cumplir con el tema de accesibilidad, en cuanto a canales de atención a la ciudadanía, solicitud de PQRS, Ventanilla Virtual.
A través del autodiagnóstico entregado por la secretaria administrativo, la secretaria de las TIC es la responsable de realizar mantenimiento e instalación de equipos y puntos de conectividad para tener mejor accesibilidad de los servicios para los ciudadanos.
</t>
    </r>
    <r>
      <rPr>
        <b/>
        <sz val="9"/>
        <color rgb="FF000000"/>
        <rFont val="Arial"/>
        <family val="2"/>
      </rPr>
      <t>Link:</t>
    </r>
    <r>
      <rPr>
        <sz val="9"/>
        <color rgb="FF000000"/>
        <rFont val="Arial"/>
        <family val="2"/>
      </rPr>
      <t xml:space="preserve"> https://drive.google.com/file/d/11vNjsmj-NL2rVB5I51nzI8xE0UR3iapo/view?usp=sharing
Desde la secretaria TIC se cuenta con personal profesional para realizar adecuaciones de infraestructura tecnológica y de conexión a redes Informáticas; con el siguiente Objeto contractual.
</t>
    </r>
    <r>
      <rPr>
        <b/>
        <sz val="9"/>
        <color rgb="FF000000"/>
        <rFont val="Arial"/>
        <family val="2"/>
      </rPr>
      <t xml:space="preserve">
TIC1730-PSP-2022</t>
    </r>
    <r>
      <rPr>
        <sz val="9"/>
        <color rgb="FF000000"/>
        <rFont val="Arial"/>
        <family val="2"/>
      </rPr>
      <t xml:space="preserve">-PRESTAR SERVICIOS PROFESIONALES A LA ADMINISTRACIÓN DEPARTAMENTAL EN LA ATENCIÓN DE INCIDENCIAS REPORTADAS A TRAVÉS DEL APLICATIVO MESA DE AYUDA, ASÍ COMO EN EL DESARROLLO DE ACTIVIDADES DE APOYO REFERENTE A PLANES, SOPORTE Y MEJORAMIENTO DE LA RED DE DATOS DE LA ADMINISTRACIÓN CENTRAL DEPARTAMENTAL CON ENFASIS EN EL MONITOREO DE LA RED DE DATOS
</t>
    </r>
  </si>
  <si>
    <t>Módulos diseñados, señalizados y adecuados.</t>
  </si>
  <si>
    <t xml:space="preserve"> Registro Fotográficos de los módulos diseñados, señalizados y adecuados.</t>
  </si>
  <si>
    <t>Uso Intensivo de Tecnologías de la Información y Comunicación TIC</t>
  </si>
  <si>
    <t>Implementar una herramienta de Chat en Línea que permita dar respuesta oportuna.</t>
  </si>
  <si>
    <t>Contar con el personal idóneo y la herramienta establecida en el sistema de chat</t>
  </si>
  <si>
    <t>Para la implementación del Chat Virtual es necesario contar con el personal las 24 horas atendiendo y respondiendo las solicitudes, para poder realizar el software en tiempo real.</t>
  </si>
  <si>
    <t>con corte al segundo trimestre en referente al link de atención al ciudadano y PQRD están publicados en la pagina web institucional: Link: https://www.quindio.gov.co/transparencia/ley-de-transparencia-y-derecho-de-acceso-a-la-informacion-publica/informe-de-pqr</t>
  </si>
  <si>
    <t xml:space="preserve"> Implementar y divulgar la  Política de Seguridad de la Información y de Protección de Datos Personales de la Administración Departamental,  de conformidad con la normatividad legal a través del Comité Institucional de Gestión y Desempeño.</t>
  </si>
  <si>
    <t xml:space="preserve">Implementar y publicar ( link de transparencia) y divulgar la Política de Seguridad de la Información construida, de la Administración Departamental </t>
  </si>
  <si>
    <t xml:space="preserve">Política de Seguridad de la Información  implementada y divulgada </t>
  </si>
  <si>
    <t>Documentos que soportan la implementación de la Política.</t>
  </si>
  <si>
    <t>Secretaría Tecnologías de la Información y Comunicaciones</t>
  </si>
  <si>
    <t>Se registró un avance del 100% del documento MODELO DE SEGURIDAD (MSPI ), el cual está alineado con el marco de referencia de arquitectura TI, el Modelo Integrado de Planeación y Gestión MIPG, la guía para la administración del riesgo y el diseño de controles a entidades publica, para los cuales se realizan los siguientes controles:
1. Plan de seguridad y privacidad de la información.
2. Plan de sensibilización de seguridad de la información.
3. Plan de tratamiento de riesgos.
4. Políticas de seguridad de Privacidad de la Información y Política de Datos Personales.
5. Carpeta Ciudadana Digital</t>
  </si>
  <si>
    <t xml:space="preserve">Implementar y publicar  ( Link de Transparencia ) y divulgar  la Política de Protección de Datos Personales construida, de la Administración Departamental </t>
  </si>
  <si>
    <t>Política de Protección de Datos Personales, implementada y publicada.</t>
  </si>
  <si>
    <t>Implementar  acciones de desarrollos digitales que incorporen el uso de tecnologías de la información y las comunicaciones.</t>
  </si>
  <si>
    <t>Realizar 8 desarrollos digitales a nivel interno y/o externo para la Administración Departamental, que incorporen el uso de tecnologías de la información y las comunicaciones.</t>
  </si>
  <si>
    <t>Desarrollos digitales realizados</t>
  </si>
  <si>
    <t>Con corte al tercer trimestre con el contrato de compra venta No. 006 de 2022 , correspondiente al rubros presupuestales 0324 - 2.3.2.02.01.004.00.00.00.2302003.141.47829 - 20, 0324 - 2.3.2.02.01.004.00.00.00.2302003.141.47829 - 88 con un valor de $ 143.000.000. cumpliendo con el objeto "ADQUISICION DE TRES NUEVOS MODULOS PARA LA VIRTUALIZACION DE TRAMITES Y/O SERVICIOS EN EL MARCO DE LA POLITICA DE GOBIERNO DIGITAL CORRESPONDIENTES A MODULO GESTION DE RIESGOS - UDERGERD, MODULO INVENTARIO BIBLIOTECA Y EVENTOS CULTURALES Y MODULO DE INVENTARIO MONUMENTOS HISTORICOS, PARA SER INTEGRADOS A LA VENTANILLA UNICA VIRTUALDEL QUINDIO, EN CUMPLIMIENTO DEL PLAN DE DESARROLLO 2020-2023, TU Y YO SOMOS QUINDIO" para la Virtualización de ramites, se van a realizar 3 trámites y/o servicios de la Administración Departamental.
Donde se van a implementar los siguientes servicios:
1. Virtualización de Tramites - UDEGER-  Poder gestionar la información, desde el inventario con entradas y salidas, reportes, clasificaciones de las diferentes emergencias, protocolos a seguir dependiendo la emergencia, un seguimiento y control que permita crear las novedades para generar indicadores
2. Virtualización de Tramites - CULTURA - Trámite Inventario biblioteca y eventos cultural - Secretaría de Cultura
3. Virtualización de Tramites - CULTURA- Trámite Inventario monumentos históricos - Secretaría de Cultura</t>
  </si>
  <si>
    <t xml:space="preserve">Cuantificar el número y tipo de trámites realizados a través de la página web,  para determinar la demanda de los mismos por parte de la ciudadanía  </t>
  </si>
  <si>
    <t xml:space="preserve">Cuantificar el número y tipo de trámites realizados a través de la página web, realizados por los usuarios registrados. para determinar  la demanda de los mismos por parte de la ciudadanía  </t>
  </si>
  <si>
    <t xml:space="preserve">N.º de usuarios registrados
N.º de tramites realizados
</t>
  </si>
  <si>
    <t>Documentos que acrediten el numero y tipo de tramites demandados a través de la página web</t>
  </si>
  <si>
    <t xml:space="preserve">Usuarios Registrados: para la vigencia 2022 se han registrado 12400 usuarios
Cantidad de tramites realizados: 30745 tramites
</t>
  </si>
  <si>
    <t xml:space="preserve">Implementar los  mecanismos de accesibilidad a la información en el portal web https://quindio.gov.co/ para facilitar una mayor inclusión de personas en situación de discapacidad.
 </t>
  </si>
  <si>
    <t>Mecanismos de accesibilidad  actualizados con la información en el portal web https://quindio.gov.co/ para  las personas en situación de discapacidad.</t>
  </si>
  <si>
    <t>Mecanismos actualizados.</t>
  </si>
  <si>
    <t>Pagina web</t>
  </si>
  <si>
    <t>PRESTAR SERVICIO DE SOPORTE, ACTUALIZACIÓN, MANTENIMIENTO A DISTANCIA, CAPACITACIÓN Y ASISTENCIA TECNOLÓGICA DE LAS APLICACIONES INTRANET, VENTANILLA ÚNICA, SITIO WEB QUINDIO.GOV.CO, PLATAFORMA LOGÍSTICA Y DEMAS SISTEMAS AFINES, QUE SE ENCUENTREN RELACIONADOS CON LA INFORMACIÓN WEB QUE ACTUALMENTE TIENE EL DEPARTAMENTO DEL QUINDIO BAJO UN SERVICIO DE ALOJAMIENTO EN LA NUBE INTEGRADO Y PERSONALIZADO, DE CONFORMIDAD CON LOS REQUERIMIENTOS RELACIONADOS CON CADA UNO DE LOS APLICATIVOS.</t>
  </si>
  <si>
    <t>Ofrecer puntos de acceso comunitario a las tecnología de la información y las comunicaciones en los diferentes sectores urbanos del departamento del Quindío</t>
  </si>
  <si>
    <t>Brindar servicio de acceso y uso de tecnologías de la información y comunicaciones</t>
  </si>
  <si>
    <t xml:space="preserve">N.º  de Puntos  de acceso comunitario en zonas urbanas funcionando </t>
  </si>
  <si>
    <t xml:space="preserve">Registro de asistencia y fotográfico  de puntos de acceso comunitario en zonas urbanas funcionando </t>
  </si>
  <si>
    <t>Con corte al tercer trimestre se adelantó el  proceso de compra de equipos para llevar a cabo el mantenimiento correctivo en los centros de acceso comunitarios PVD (Puntos Vive Digital)  en el departamento del Quindío. 
Se suscribió el  contrato de prestación de servicio No. 1539 de 2022  entre la Gobernación del Quindío y Makingenieria S.A.S, Proceso de selección abreviada de menor cuantía  No. 014 de 2022 cuyo objeto es: " Prestar el servicio de mantenimiento preventivo y correctivo con suministros de repuestos nuevos y mano de obra a los equipos tecnológicos del centro administrativo departamental Ancizar López López, centro cultural metropolitano de convenciones, puntos vive digital y vive digital plus y demás equipos tecnológicos a cargo del departamento del Quindío".</t>
  </si>
  <si>
    <t>Capacitar personas y/o entidades (publicas y privadas) de la comunidad en la modalidad de teletrabajo a través de las TIC</t>
  </si>
  <si>
    <t>Servicio de educación informal en teletrabajo</t>
  </si>
  <si>
    <t>Personas y/o entidades publicas o privadas de la comunidad capacitadas en teletrabajo</t>
  </si>
  <si>
    <t>Listados de asistencia, actas, contenidos</t>
  </si>
  <si>
    <t>La Secretaria Tic capacitó a  259  personas y/o entidades (públicas y privadas) en temas como: herramientas colaborativas web enfocadas en teletrabajo, home office vs teletrabajo y normativa de teletrabajo fortaleciendo las habilidades de cada una de las personas en sus puestos de trabajo esto se logró a través de la educación no formal. 
Entidad Publica Universidad del Quindío - 204  Personas en temas de Ciberseguridad en sus actividades de teletrabajo y como vender por internet.
Instituciones Educativas Publicas Instituto Tebaida - 55 Estudiantes en Temas de Ciberseguridad y Trabajo Remoto.</t>
  </si>
  <si>
    <t>Capacitar y/o formar personas a través de programas TIC en diferentes sectores del departamento, con énfasis en inclusión social y generacional</t>
  </si>
  <si>
    <t>Capacitar y/o formar 17.000  personas a través de programas TIC en diferentes sectores del departamento, con énfasis en inclusión social y generacional</t>
  </si>
  <si>
    <t>Personas en tecnologías de la información y las comunicaciones capacitadas</t>
  </si>
  <si>
    <t>Con corte al tercer trimestre la Secretaria TIC, a través del equipo de modelo integrador capacitó un total de 5.615 personas en tecnologías de la información y las comunicaciones a través de los programas de (Mujeres TIC, Creativos digitales, Emprendedores digitales y 50 plus, población vulnerable (Población digital) correspondientes al modelo integrador TIC en todo el Departamento del Quindío.
1. Creativos Digitales en Animación 2D y Videojuegos en SCRATCH nivel 1 - 675 Niños.
2. Emprendedores Digitales Nivel 1 - 1212 Personas
3. Mujeres Tic Nivel 1 y 2 - 718 Personas
4. Población Digital - Grupo Mar ( Negros, Afrodescendientes, Raizales y Palenqueros) - 220  Personas capacitados
5. Programa 50 Plus - 148 Personas Certificadas
5. Brigadas Digitales - 2642 Personas Capacitadas</t>
  </si>
  <si>
    <t xml:space="preserve">Implementar  en la página web  un  mecanismos de evaluación de atención al ciudadano que se generen automáticamente </t>
  </si>
  <si>
    <t xml:space="preserve">Implementar  en  la pagina web,  un  mecanismos de evaluación de atención al ciudadano que se generen automáticamente </t>
  </si>
  <si>
    <t>Mecanismo de evaluación de atención al ciudadano automático  implementado</t>
  </si>
  <si>
    <t xml:space="preserve">Registro  fotográfico  del mecanismo implementado en la Pagina web </t>
  </si>
  <si>
    <t xml:space="preserve">Implementar un sistema de información web que permita la atención de los usuarios,  con la información necesaria,  así como gestionar  las diferentes solicitudes que se realicen, referentes a los tramites  y/o OPA que se brinden en el edificio del centro administrativo departamental.                                                                              </t>
  </si>
  <si>
    <t>Implementar un software que tenga un sistema de clasificación  y respuesta según el tipo de atención para  los tramites y servicios recibidos por la entidad.</t>
  </si>
  <si>
    <t xml:space="preserve"> Software Sistema de clasificación y respuesta establecido </t>
  </si>
  <si>
    <t>Software implementado</t>
  </si>
  <si>
    <t>Actualizar el micrositio web de la Secretaría de Turismo, indusria y comercio, incluyendo la oferta de servicios, eventos, cronograma y enlaces; en articulacion con las redes sociales, con el propósito de brindar informacion actualizada, pertinente y oprtuna a los ciudadanos y personas juridicas en el Sector turismo, industria y comercio</t>
  </si>
  <si>
    <t>Secretaría de Turismo, Industria y comercio</t>
  </si>
  <si>
    <t>se verifica que desde la secretaria se publican en el micro sitio  y redes sociales, todas las convocatorias y noticias de interes de los ciudadanos. https://quindio.gov.co/inicioturismo                          https://www.facebook.com/SecretariaTurismoIndustriaComercioQuindio</t>
  </si>
  <si>
    <t>Implementar la " Ruta de Servicios para la Atencion del Sector Turistico y Emprendedor ", con el propósito de brindar información pertinente y oportuna en cuanto a servicios a los ciudadanos y personas juridicas en el Sector turismo, industria y comercio</t>
  </si>
  <si>
    <t>Implementar  " La  Ruta de Servicios para la Atencion del Sector Turistico y Emprendedor ", con el propósito de brindar información pertinente y oportuna en cuanto a servicios a los ciudadanos y personas juridicas en el Sector turismo, industria y comercio</t>
  </si>
  <si>
    <t>Ruta de atencion implementada y publicada</t>
  </si>
  <si>
    <t>Documento Ruta de atencion elaborado y publicado</t>
  </si>
  <si>
    <t xml:space="preserve">Se realizaron campañas donde se dio a conocer a los empresarios del sector, la ruta de la formalidad turistica en: Circasia, Filandia, Salento. se adjuntan las evidencias fotograficas de dichas jornadas </t>
  </si>
  <si>
    <r>
      <t xml:space="preserve">La Secretaria TIC apoyo en:
-INSTALACION PUNTOS DE RED OFICINA ADMINISTRATIVA
-Instalación Telefonía IP
-Instalación Puntos de Red Oficina de secretaria de Educación Piso 11
- Instalación de 6 Puntos de red Punto de Red  Nuevos en Subnivel Tributaria.
-PUNTOS DE RED NUEVOS SECRETARIA DE CULTURA Y TURISMO
-Instalación de salidas Nuevas Oficina Anti Contrabando
-Instalación y configuración de 55 teléfonos  con protocolo IPV4 con VLAN 100 en el edificio CAD.
-Habilitación de salidas de datos LAN las cuales presentaban Problemas de en donde se le cambiaron los Conectores RJ 45, Jack, para poder cubrir la demanda del CAD, Centro de Convenciones, Laboratorio Departamental de Salud, Oficina de Atención al ciudadano ubicada en el edificio de Indeportes en lo corrido del año se han cambiado aproximadamente 400 conectores RJ 45 haciendo que la infraestructura del Internet tengan menos puntos de falla.
</t>
    </r>
    <r>
      <rPr>
        <b/>
        <sz val="11"/>
        <color theme="1"/>
        <rFont val="Arial"/>
        <family val="2"/>
      </rPr>
      <t>Link:</t>
    </r>
    <r>
      <rPr>
        <sz val="11"/>
        <color theme="1"/>
        <rFont val="Arial"/>
        <family val="2"/>
      </rPr>
      <t xml:space="preserve"> https://drive.google.com/drive/folders/1PzrHKqOBDHf4Q0rZagFLCX3GgaPyWUsT?usp=sharing</t>
    </r>
  </si>
  <si>
    <r>
      <t xml:space="preserve">La secretaria TIC apoya en adecuación e instalación solo de puntos de red y acceso a internet, infraestructura tecnológica.
</t>
    </r>
    <r>
      <rPr>
        <b/>
        <sz val="11"/>
        <color theme="1"/>
        <rFont val="Arial"/>
        <family val="2"/>
      </rPr>
      <t xml:space="preserve">Link: </t>
    </r>
    <r>
      <rPr>
        <sz val="11"/>
        <color theme="1"/>
        <rFont val="Arial"/>
        <family val="2"/>
      </rPr>
      <t>https://drive.google.com/drive/folders/1PzrHKqOBDHf4Q0rZagFLCX3GgaPyWUsT?usp=sharing</t>
    </r>
  </si>
  <si>
    <r>
      <t xml:space="preserve">Pr medio de una encuentra de calificación y evaluación del servicio el cual esta disponible en la ventanilla única virtual, utilizado como un mecanismo de evaluación y de atención al ciudadano que se generen automáticamente por medio de una encuesta, a través del siguiente enlace. </t>
    </r>
    <r>
      <rPr>
        <b/>
        <sz val="11"/>
        <color theme="1"/>
        <rFont val="Arial"/>
        <family val="2"/>
      </rPr>
      <t xml:space="preserve">https://www.ventanillaunicavirtualquindio.gov.co/index.php?option=com_formasonline&amp;formasonlineform=evaluacion_emergencia 
</t>
    </r>
    <r>
      <rPr>
        <sz val="11"/>
        <color theme="1"/>
        <rFont val="Arial"/>
        <family val="2"/>
      </rPr>
      <t xml:space="preserve">
Para Implementar  en  la pagina web,  un  mecanismos de evaluación de atención al ciudadano que se generen automáticamente, aun se están adelantando procesos para la programación de dicha solicitud en cuanto al servicio de la ciudadanía, de igual forma un software que tenga un sistema de clasificación  y respuesta según el tipo de atención para  los tramites y servicios recibidos por la entidad, esto se realizara para ejecutar esta vigencia 2022.</t>
    </r>
  </si>
  <si>
    <r>
      <t xml:space="preserve">En la vigencia 2019 se realizó la Rendición Pública de Cuentas finalizando dicha vigencia de conformidad con la Ordenanza 010 de 2019 que estipula que el último año de gobierno el proceso de rendición de cuentas se realizá en el último mes. Esta se puede verificar en el empalme correspondiente. https://www.quindio.gov.co/modelo-integrado-de-planeacion/encuesta-de-satisfaccion.
</t>
    </r>
    <r>
      <rPr>
        <b/>
        <sz val="11"/>
        <color theme="1"/>
        <rFont val="Arial"/>
        <family val="2"/>
      </rPr>
      <t>Para vigencia 2021</t>
    </r>
    <r>
      <rPr>
        <sz val="11"/>
        <color theme="1"/>
        <rFont val="Arial"/>
        <family val="2"/>
      </rPr>
      <t xml:space="preserve">, Gobierno Departamental adelantó el proceso de rendición pública de cuentas a la ciudadanía el 25 DE MAYO DE 2021, dónde realizó una audiencia pública de manera presencial en el municipio de Armenia, en la cual confluyeron actores sociales, institucionales y políticos, y de manera descentralizada con transmisión directa de manera virtual y con cubrimiento del Canal Telecafé al resto de los municipios del departamento del Quindío, alcanzando una amplia participación ciudadana, permitiéndonos evidenciar los mayores logros de la gestión en el marco de nuestro Plan de Desarrollo. En total se contó con un acompañamiento 360 personas de manera presencial en cada uno de los doce municipios del departamento, y de manera virtual un promedio de 300 personas, y el video de la audiencia pública ha alcanzado las 7200 reproducciones. Por último, se tuvo la oportunidad de responder diversas preguntas de la ciudadanía junto con el equipo de gobierno durante la transmisión, aclarando diferentes dudas sobre la gestión del gobierno; así mismo, se tomaron las PQR`S de la ciudadanía las cuales fueron tomadas como derechos de petición y se brindó respuesta de forma clara y de fondo.  La evidencia se encuentra : https://quindio.gov.co/rendicion-publica-cuentas/vigencia-2020
</t>
    </r>
    <r>
      <rPr>
        <b/>
        <sz val="11"/>
        <color theme="1"/>
        <rFont val="Arial"/>
        <family val="2"/>
      </rPr>
      <t xml:space="preserve">Para vigencia 2022, </t>
    </r>
    <r>
      <rPr>
        <sz val="11"/>
        <color theme="1"/>
        <rFont val="Arial"/>
        <family val="2"/>
      </rPr>
      <t xml:space="preserve">la administración departamental realizó el evento de Rendición Pública de Cuentas para vigencia 2021, el día 29 de junio de 2022 en el Centro Cultural Metropolitano de Convenciones y en los once municipios del departamento; donde se brindó a la ciudadanía la información de los principales logros con un promedio de participación presencial de 894 personas en todo el departamento. https://quindio.gov.co/rendicion-publica-cuentas/vigencia-2021?view=article&amp;id=24921:principales-logros-rendicion-de-cuentas-vigencia-2022&amp;catid=2.
Las evidencias se adjuntaron para el seguimiento con corte a 30 de junio de 2022. </t>
    </r>
  </si>
  <si>
    <r>
      <rPr>
        <b/>
        <sz val="11"/>
        <color theme="1"/>
        <rFont val="Arial"/>
        <family val="2"/>
      </rPr>
      <t xml:space="preserve">Para vigencia 2020 </t>
    </r>
    <r>
      <rPr>
        <sz val="11"/>
        <color theme="1"/>
        <rFont val="Arial"/>
        <family val="2"/>
      </rPr>
      <t xml:space="preserve">la dirección de Oficina Privada realizo treinta y tres 33 encuentros ciudadanos en los diferentes municipios del departamento.
</t>
    </r>
    <r>
      <rPr>
        <b/>
        <sz val="11"/>
        <color theme="1"/>
        <rFont val="Arial"/>
        <family val="2"/>
      </rPr>
      <t>Se llevó a cabo para vigencia 2021</t>
    </r>
    <r>
      <rPr>
        <sz val="11"/>
        <color theme="1"/>
        <rFont val="Arial"/>
        <family val="2"/>
      </rPr>
      <t xml:space="preserve"> a corte 31 de diciembre, 30 encuentros ciudadanos en diferentes municipios y escenarios del departamento ( Circasia, Génova, Buenavista, Córdoba, Pijao, Salento, Calarcá- La Virginia, Pueblo Tapao- Finca el Agrado, Montenegro, Boquia, Filandia, La Tebaida, Centro Cultural Metropolitano de Convenciones, Gobernación del Quindío, salón de Gobernadores y sala de juntas secretaria del Interior, salón Bolívar, centro de acopio AGRIQUIN), tratando diferentes temas:
Entrega de equipos tecnológicos eventos en Instituciones Educativas, ejecución de Alianzas Productivas para fortalecer el agro quindiano, fortalecimiento de los Café Mujer, entrega de viviendas a familias del resguardo Embera Chamí, entrega de ayudas productivas y maquinarias a familias beneficiadas, encuentros con la comunidad LGBTI, mesas de coordinación de derechos humanos, evento de Rendición Pública de Cuentas Vigencia 2020, encuentros y seguimiento al Paro Nacional, encuentros con las madres cuidadoras de personas con discapacidad, encuentros con grupos de adultos mayores, Mesa Departamental de Participación de Niños, Niñas y Adolescentes, mesas de trabajo con el grupo de artesanos del departamento, mercados campesinos en los municipios, encuentros con cabildo indígenas, encuentros con productores agropecuarios y caficultores, ferias empresariales, cooperación internacional de mujeres, activaciones económicas y encuentros empresariales; distribuidas de la siguiente manera: 6 en el mes de febrero, 4 en el mes de marzo, 7 en el mes de abril, 3 en el mes de mayo, 4 en el mes de junio, 1 en el mes de julio, 1 en el mes de agosto, 1 en el mes de septiembre, 1 en el mes de octubre y 2 en el mes de noviembre. 
Las correspondientes evidencias se encuentran en la página de la gobernación del Quindío para las vigencias 2020 y 2021. El informe de gestión para vigencia 2022 se realizará para corte 31 de diciembre.
</t>
    </r>
    <r>
      <rPr>
        <b/>
        <sz val="11"/>
        <color theme="1"/>
        <rFont val="Arial"/>
        <family val="2"/>
      </rPr>
      <t>Y para vigencia 2022,</t>
    </r>
    <r>
      <rPr>
        <sz val="11"/>
        <color theme="1"/>
        <rFont val="Arial"/>
        <family val="2"/>
      </rPr>
      <t xml:space="preserve"> Se han  realizado 23 Encuentros  ciudadanos, en el proyecto de Fortalecimiento de  las capacidades institucionales de la administración departamental del Quindío con el equipo de trabajo se han venido realizando las siguientes actividades:
a) Se han programado veintisiete (27) encuentros ciudadanos de los treinta (30) encuentros que se tienen como meta para la vigencia 2022; de los cuales se han realizado veintitres (23) a fecha 30 de septiembre, a continuación se describen: 
1) Modernización de la educación en los municipios del departamento del Quindío con la entrega de las AULAS STEAM -Secretaría TIC febrero 03,08,11,14,16 y 24 de marzo.
2) Ferias de atención y servicio al ciudadano -Activaciones economicas y empleoFeria de Atención y servicio al ciudadano "Nos metimos al barrio"  19 de Febrero - Activación económica municipio de Montenegro 07 de mayo y municipio de Cordoba 09 de julio de 2022. 
3) Programa BIENESTAR MAYOR - Casa del Adulto Mayor Humberto López Vásquez – Córdoba Quindío 23 de febrero.
4) Socialización del programa EnamorArte 2022. 28 de febrero.
5) Segunda entrega de maquinaria para beneficio de café, en beneficio de 50 mujeres cafeteras. 03 de marzo.
6) Primer encuentro colectivo RAP ARMENIA en su primer “HIP – HOP al parque. 19 de abril.
7) Homenaje a la niñez “Quindío Territorio de Crianza Amorosa” Festival de crianza amorosa + juego. Del 18 al 30 de abril.
8) Feria Ambiental. 29 de abril.
9) Celebración Mes de la Familia.17 de mayo Circasia, 13 y 23 de mayo Quimbaya, 25 de mayo Calarcá, 26 de mayo en Armenia, 28 de mayo en La Tebaida.
10) Fortalecimiento de 40 familias que realizán los procesos de siembra y recolección de hortalizas en el municipio de Córdoba - Asociación Procor. 16 de mayo.
11) Diseñar y ejecutar la estrategia “TU Y YO DE LA MANO” a través de jornada deportiva con la compañía del Club balón mano Cuyabros y la administración departamental - en Institución Educativa Teresita sede Luis Carlos galán. 21 de mayo.
12) Jornada de entrega de insumos a la Asociación de Productores y Comercializadores Agropecuarios (ASOPYCA) en el marco de las alianzas productivas en fase I, siendo 40 familias beneficiadas en municipio de Salento, Quindio. 25 de mayo.
13) Celebraciones
Homenaje a las madres adultas mayores en el Centro Cultural Metropolitano de Convenciones. 31 de mayo de 2022.
Celebración de los 50 años de Garay Lo Viste, en el Centro Cultural Metropolitano de convenciones. 3 de junio.
14) Mesa de concertación departamental con diferentes cabildos indígenas con el objetivo de brindar un espacio de diálogo para conocer las necesidades de la comunidad y así garantizar la seguridad y calidad de vida de los pueblos indígenas. 13 de junio.
15) Visitas Empresariales
- Visita empresarial a Curtiembres de la María . 15 de junio.
-Café Quindío 05 de agosto de 2022.
- Visita COMDATA 05 de agosto de 2022.
16) Evento Audiciencia Pública de Rendición Pública de Cuentas vigencia 2021 , realizada el 29 de junio en el Centro Metropolitano de Convenciones de Armenia.                                                                                                                                                                                                                         17. Tercera feria de mujeres TIC, realizada el 15,16 y 17 de julio en el Centro Metropolitano de Convenciones de Armenia.                                           18. Celebración día de la familia Comdata el dia 16 de julio del 2022, en la Institución educativa Baudilio Montoya, en Calarca, Quindio.             19. Charla de trading el día 31 de julio del 2022, en el Centro Cultural Metropolitano de Convenciones de Armenia.                                                        20. Se acompaño la V feria del maiz los días 13 y 14 de agosto del presente año, en el corregimiento de Barcelona, Quindio.                                       21. En el municipio de Salento, Quindio se llevo a cabo expojoves, el día 26 de agosto de 2022.                                                                                           22. En el Centro Cultural Metropolitano de Convenciones se llevo a cabo los dias 30 y 31 de septiembre , el FESTIC emprecdelac.                               23. Sueña en grande, actividad en conjunto con la Institución Educativa Rufino Cuervo en el Centro Cultural Metropolitano de Convenciones, el dia 02 de septiembre del 2022.       
Se continuará con la programación del cronograma de trabajo de los encuentros ciudadanos faltantes para cumplir con la meta establecida para esta vigencia.</t>
    </r>
  </si>
  <si>
    <r>
      <t>Se han realizado tres procesos de seguimiento y evaluación al Plan de Desarrollo "TÚ Y YO SOMOS QUINDÍO", correspondientes a: IV trimestre de 2021, I- Trimestre de 2022 y II -Trimestre de 2022 , los cuales se encuentran publicados en el micrositio web.  Se d</t>
    </r>
    <r>
      <rPr>
        <sz val="11"/>
        <rFont val="Arial"/>
        <family val="2"/>
      </rPr>
      <t>ebe señalar el que corresponda y descargar:</t>
    </r>
    <r>
      <rPr>
        <sz val="11"/>
        <color theme="1"/>
        <rFont val="Arial"/>
        <family val="2"/>
      </rPr>
      <t xml:space="preserve">
</t>
    </r>
    <r>
      <rPr>
        <b/>
        <sz val="11"/>
        <color theme="1"/>
        <rFont val="Arial"/>
        <family val="2"/>
      </rPr>
      <t xml:space="preserve">                                                                                                                                                                                                                Plan Indicativo: </t>
    </r>
    <r>
      <rPr>
        <sz val="11"/>
        <color theme="1"/>
        <rFont val="Arial"/>
        <family val="2"/>
      </rPr>
      <t xml:space="preserve">https://www.quindio.gov.co/evaluacion-y-seguimiento-a-la-gestion-publica/segumiento-y-evaluacion-plan-indicativo
</t>
    </r>
    <r>
      <rPr>
        <b/>
        <sz val="11"/>
        <color theme="1"/>
        <rFont val="Arial"/>
        <family val="2"/>
      </rPr>
      <t>POAI:</t>
    </r>
    <r>
      <rPr>
        <sz val="11"/>
        <color theme="1"/>
        <rFont val="Arial"/>
        <family val="2"/>
      </rPr>
      <t xml:space="preserve"> https://www.quindio.gov.co/evaluacion-y-seguimiento-a-la-gestion-publica/seguimiento-y-evaluacion-plan-operativo-anual-de-inversion
</t>
    </r>
    <r>
      <rPr>
        <b/>
        <sz val="11"/>
        <color theme="1"/>
        <rFont val="Arial"/>
        <family val="2"/>
      </rPr>
      <t xml:space="preserve">Planes de acción: </t>
    </r>
    <r>
      <rPr>
        <sz val="11"/>
        <color theme="1"/>
        <rFont val="Arial"/>
        <family val="2"/>
      </rPr>
      <t xml:space="preserve">https://www.quindio.gov.co/evaluacion-y-seguimiento-a-la-gestion-publica/seguimiento-y-evaluacion-plan-de-accion
</t>
    </r>
    <r>
      <rPr>
        <sz val="11"/>
        <rFont val="Arial"/>
        <family val="2"/>
      </rPr>
      <t xml:space="preserve">
A la fecha se encuentra publicado hasta junio, dado que se encuentra en proceso de  compilación de la información correspondiente al III-trimestre de 2022</t>
    </r>
  </si>
  <si>
    <r>
      <t xml:space="preserve">Se han realizado tres procesos  de seguimiento  al cumplimiento de la política de la Ley de Transparencia a través de la página web, por medio  de asistencias técnicas durante los trimestre correspondientes,  a las diferentes secretarias de despacho, con el objetivo acatar las  disposiciones legales.
</t>
    </r>
    <r>
      <rPr>
        <b/>
        <sz val="11"/>
        <rFont val="Arial"/>
        <family val="2"/>
      </rPr>
      <t>EVIDENCIA:</t>
    </r>
    <r>
      <rPr>
        <sz val="11"/>
        <rFont val="Arial"/>
        <family val="2"/>
      </rPr>
      <t xml:space="preserve">                                                                                                                                                       </t>
    </r>
    <r>
      <rPr>
        <b/>
        <sz val="11"/>
        <rFont val="Arial"/>
        <family val="2"/>
      </rPr>
      <t>Actas de asistencia técnica - enero a mayo</t>
    </r>
    <r>
      <rPr>
        <sz val="11"/>
        <rFont val="Arial"/>
        <family val="2"/>
      </rPr>
      <t xml:space="preserve"> https://drive.google.com/drive/folders/1r_cIxTBj6MfWW5P1P38D0LcDiyfM40r1?usp=sharing   
</t>
    </r>
    <r>
      <rPr>
        <b/>
        <sz val="11"/>
        <rFont val="Arial"/>
        <family val="2"/>
      </rPr>
      <t xml:space="preserve">Actas de asistencia técnica junio - septiembre </t>
    </r>
    <r>
      <rPr>
        <sz val="11"/>
        <rFont val="Arial"/>
        <family val="2"/>
      </rPr>
      <t>https://drive.google.com/drive/folders/1T4Arf_PpyfJEnwPu9JOliEdXFGHIRV_b?usp=sharing</t>
    </r>
  </si>
  <si>
    <r>
      <t xml:space="preserve">
Por medio de la Circular  S.A. 60.07.01-00601 del 8 de junio de 2022, se informa el inicio de la Medición del indice de satisfacción del usuario  y la fecha limite para ello, a traves del link dispuesto en el micrositio de la Ventanilla Unica Virtual y/o el F-PLA-24-V8.
Se realizó la medición de satisfacción del usuario, para el primer semestre del 2022. Para lo cual se habilitó el link correspondiente, se tabularon las encuestas y se generó el informe correspondiente, disponible en el micrositio web de planeación departamental. https://www.quindio.gov.co/home/docs/items/item_100/MIPG/ENCUESTA_DE_SATISFACCION/Vigencia_2022/informesatisfaccionusuariosemestreI2022.pdf
</t>
    </r>
    <r>
      <rPr>
        <b/>
        <sz val="11"/>
        <color theme="1"/>
        <rFont val="Arial"/>
        <family val="2"/>
      </rPr>
      <t>Informe, circular</t>
    </r>
    <r>
      <rPr>
        <sz val="11"/>
        <color theme="1"/>
        <rFont val="Arial"/>
        <family val="2"/>
      </rPr>
      <t xml:space="preserve"> (https://drive.google.com/drive/folders/11VF5Knf6glSRcJ9yeYd5XvNMJ3ep2bhf?usp=sharing)</t>
    </r>
  </si>
  <si>
    <r>
      <t xml:space="preserve">En la vigencia 2022 se realizaron socializaciones a las 17 secretarías secctoriales en cuanto al proceso de rendición pública de cuentas, cuyas evidencias reposan en el anexo
En el segundo trimestre de la vigencia 2022 se han realizado 17 capacitaciones a las diferentes secretarías de despacho.
</t>
    </r>
    <r>
      <rPr>
        <b/>
        <sz val="11"/>
        <color theme="1"/>
        <rFont val="Arial"/>
        <family val="2"/>
      </rPr>
      <t xml:space="preserve">EVIDENCIAS: </t>
    </r>
    <r>
      <rPr>
        <sz val="11"/>
        <color theme="1"/>
        <rFont val="Arial"/>
        <family val="2"/>
      </rPr>
      <t>https://drive.google.com/drive/folders/1JSWZmUexPupTLcIRyb8H5OTjHyagDn6C</t>
    </r>
  </si>
  <si>
    <r>
      <t xml:space="preserve">SSe envío circular 0623 del 15 de junio de 2022, dirigida a todas las secretarías sectoriales, para la actualización de la caracterización de ciudadanos persona jurídica, con plazo de entrega para el 30 de junio de 2022, diligenciando la encuesta a trvés de un formulario w, con el apoyo de la Secretaría TIC. Sin embargo, varias Secretarías pideieron ampliación de plazo para su reporte. 
El 09 de septiembre, la Secretaría TIC entregó la base de datos de la encuesta diligenciada por las diferentes Secretarías, adicionalmente algunas Secretarías entregaron un archivos Excel con actualizaciones por fuera del link dispuesto, y otras en documento impreso.
En este momento se están realizando acciones de completud y validación de la base de datos, para proceder a realizar las operacciones estadísticas correspondientes para el informe.
Se espera tenerlo para el mes de octubree realizó la solicitud de actualización de la caracterización de usuarios persona jurídica a las diferentes Secretarías sectoriales, de acuerdo con la Circular 623; a través de la aplicación de una encuesta en línea para los usuarios de la administración. Las secretarías aun no han allegado la información correspondiente en su totalidad.
Asi mismo, a través del Sistema Departamental de Servicio a la Ciudadanía SDSC, se está realizando la actualización de la Matriz de grupos de interés de la administración departamental, asi como la Matriz de comunicaciones de las diferentes dependencias.
</t>
    </r>
    <r>
      <rPr>
        <b/>
        <sz val="11"/>
        <color theme="1"/>
        <rFont val="Arial"/>
        <family val="2"/>
      </rPr>
      <t xml:space="preserve">
Evidencia  </t>
    </r>
    <r>
      <rPr>
        <sz val="11"/>
        <color theme="1"/>
        <rFont val="Arial"/>
        <family val="2"/>
      </rPr>
      <t>https://drive.google.com/drive/folders/1iLVEBMtf0d-87AlQM7cgtNWSVYkUj-dn</t>
    </r>
  </si>
  <si>
    <r>
      <t xml:space="preserve">Se realizó la actualización y normalización del PL-SAD-08-V1 Plan de Acción del Sistema Departamental de Servicio a la Ciudadania  SDSC, el formato F-SAD-127-V1 para su seguimiento,  el procedimiento P-SAD-107-V1  Atencóon al ciudadano y los formatos F-SAD-116-V1 Recepción PQRSD y F-SAD-117-V1 Encuesta de servicio del SDSC.
Se actualizó y normalizó el M-SAD-01-V2 Manual y protocolos de servicio a la ciudadanía y M-SAD-19-V1 Manual de Lenguaje claro.
Se diseñó el formato para Evaluación al Plan de accion del SDSC, en su versión 1, el cual se encuentra pendiente de normalización
</t>
    </r>
    <r>
      <rPr>
        <b/>
        <sz val="11"/>
        <rFont val="Arial"/>
        <family val="2"/>
      </rPr>
      <t xml:space="preserve">Evidencia:  </t>
    </r>
    <r>
      <rPr>
        <sz val="11"/>
        <rFont val="Arial"/>
        <family val="2"/>
      </rPr>
      <t>https://drive.google.com/drive/folders/1JSWZmUexPupTLcIRyb8H5OTjHyagDn6C</t>
    </r>
  </si>
  <si>
    <r>
      <t>Se realizaron los siguientes autodiagnóstcos:</t>
    </r>
    <r>
      <rPr>
        <b/>
        <sz val="11"/>
        <color theme="1"/>
        <rFont val="Arial"/>
        <family val="2"/>
      </rPr>
      <t xml:space="preserve">
EL EDIFICIO PÚBLICO RODRIGO GÓMEZ JARAMILLO (SISTEMA DEPARTAMENTAL DE SERVICIO A LA CIUDADANIA)</t>
    </r>
    <r>
      <rPr>
        <sz val="11"/>
        <color theme="1"/>
        <rFont val="Arial"/>
        <family val="2"/>
      </rPr>
      <t xml:space="preserve">
En el punto de atención al ciudadano por parte del personal técnico de la secretaria de aguas e infraestructura del Quindío y en compañía de la Sra. Beatriz Lucía Luján, se evidenció lo siguiente: el acceso a la misma no es conflictivo y la vía que le rodea está en buen estado.
Para lo anterior se plantea lo siguiente:
1. Lijar y pintar la totalidad de los muros del Punto de Atención al Ciudadano.
2. En el punto de atención al ciudadano es necesario una Puerta
</t>
    </r>
    <r>
      <rPr>
        <b/>
        <sz val="11"/>
        <color theme="1"/>
        <rFont val="Arial"/>
        <family val="2"/>
      </rPr>
      <t>EDIFICIO PÚBLICO EN EL PUNTO DE ATENCIÓN AL CIUDADANO DE PASAPORTES DEL CENTRO ADMINISTRATIVO DEPARTAMENTAL DE ARMENIA</t>
    </r>
    <r>
      <rPr>
        <sz val="11"/>
        <color theme="1"/>
        <rFont val="Arial"/>
        <family val="2"/>
      </rPr>
      <t xml:space="preserve">
Se realiza recorrido por esta oficina donde se aprecian humedades importantes en la zona exterior de la oficina de pasaportes, más específicamente en la sala de espera
Para lo anterior se plantea lo siguiente:
1. Rasquetear, lijar, impermeabilizar y pintar las zonas que se encuentren con humedades.
</t>
    </r>
    <r>
      <rPr>
        <b/>
        <sz val="11"/>
        <color theme="1"/>
        <rFont val="Arial"/>
        <family val="2"/>
      </rPr>
      <t xml:space="preserve">EL EDIFICIO PÚBLICO DEL CENTRO ADMINISTRATIVO DEPARTAMENTAL PUNTO DE ATENCIÓN AL CIUDADANO DE GESTIÓN DOCUMENTAL </t>
    </r>
    <r>
      <rPr>
        <sz val="11"/>
        <color theme="1"/>
        <rFont val="Arial"/>
        <family val="2"/>
      </rPr>
      <t xml:space="preserve">
Para lo anterior se plantea lo siguiente:
1. Reemplazar los cubículos existentes por unos más estables.
2. Implementar puntos eléctricos suficientes para la total iluminación del espacio.
3. Lijar y pintar la totalidad del espacio del punto de atención al ciudadano de Gestión Documental.</t>
    </r>
  </si>
  <si>
    <r>
      <t xml:space="preserve">Esta meta se encuentra cumplida en un 75%, ya que los informes están publicados en la página web. </t>
    </r>
    <r>
      <rPr>
        <b/>
        <sz val="11"/>
        <color theme="1"/>
        <rFont val="Arial"/>
        <family val="2"/>
      </rPr>
      <t>Evidencia 1.</t>
    </r>
    <r>
      <rPr>
        <sz val="11"/>
        <color theme="1"/>
        <rFont val="Arial"/>
        <family val="2"/>
      </rPr>
      <t xml:space="preserve"> </t>
    </r>
    <r>
      <rPr>
        <sz val="11"/>
        <color theme="4" tint="-0.249977111117893"/>
        <rFont val="Arial"/>
        <family val="2"/>
      </rPr>
      <t>https://www.quindio.gov.co/index.php?option=com_content&amp;view=article&amp;id=26012:informes-de-pqrsd&amp;catid=2</t>
    </r>
  </si>
  <si>
    <r>
      <t xml:space="preserve">Este proceso está reglamentado a través del manual PQRS y en la vigencia 2022 la entidad no registra desestimientos tácitos. </t>
    </r>
    <r>
      <rPr>
        <b/>
        <sz val="11"/>
        <rFont val="Arial"/>
        <family val="2"/>
      </rPr>
      <t>Evidencia 2 .</t>
    </r>
    <r>
      <rPr>
        <sz val="11"/>
        <rFont val="Arial"/>
        <family val="2"/>
      </rPr>
      <t>Se anexa manual PQRSD</t>
    </r>
  </si>
  <si>
    <r>
      <t xml:space="preserve">Se implementaron, el manual "Estrategia de Lenjuaje Claro" y el "Manual y Protocolos de Servicio a la Ciudadanía". </t>
    </r>
    <r>
      <rPr>
        <b/>
        <sz val="11"/>
        <color theme="1"/>
        <rFont val="Arial"/>
        <family val="2"/>
      </rPr>
      <t>Evidencia 3.</t>
    </r>
    <r>
      <rPr>
        <sz val="11"/>
        <color theme="1"/>
        <rFont val="Arial"/>
        <family val="2"/>
      </rPr>
      <t xml:space="preserve"> Se anexan manuales.</t>
    </r>
  </si>
  <si>
    <r>
      <t xml:space="preserve">Esta meta se cumplió al 100 mediante circular S.A.60.07.01-00441 DE MAYO 02 DE 2022. </t>
    </r>
    <r>
      <rPr>
        <b/>
        <sz val="11"/>
        <color theme="1"/>
        <rFont val="Arial"/>
        <family val="2"/>
      </rPr>
      <t>Evidencia 4.</t>
    </r>
    <r>
      <rPr>
        <sz val="11"/>
        <color theme="1"/>
        <rFont val="Arial"/>
        <family val="2"/>
      </rPr>
      <t xml:space="preserve"> Se anexa documento.</t>
    </r>
  </si>
  <si>
    <r>
      <t xml:space="preserve">Meta al 100%. </t>
    </r>
    <r>
      <rPr>
        <b/>
        <sz val="11"/>
        <rFont val="Arial"/>
        <family val="2"/>
      </rPr>
      <t xml:space="preserve">Evidencia 5. </t>
    </r>
    <r>
      <rPr>
        <sz val="11"/>
        <color theme="4" tint="-0.249977111117893"/>
        <rFont val="Arial"/>
        <family val="2"/>
      </rPr>
      <t>https://www.quindio.gov.co/atencion-a-la-ciudadania/carta-del-trato-digno</t>
    </r>
  </si>
  <si>
    <r>
      <t xml:space="preserve">Esta meta se encuentra realizada en su 100%. </t>
    </r>
    <r>
      <rPr>
        <b/>
        <sz val="11"/>
        <color theme="1"/>
        <rFont val="Arial"/>
        <family val="2"/>
      </rPr>
      <t xml:space="preserve">Evidencia 6. </t>
    </r>
    <r>
      <rPr>
        <sz val="11"/>
        <color theme="1"/>
        <rFont val="Arial"/>
        <family val="2"/>
      </rPr>
      <t xml:space="preserve">Se anexan registros fotográficos. </t>
    </r>
  </si>
  <si>
    <r>
      <t xml:space="preserve">Esta meta se cumplió a más del 100% con 3 autodiagnósticos que realizó la Secretaría de Aguas e Infraestructura. </t>
    </r>
    <r>
      <rPr>
        <b/>
        <sz val="11"/>
        <color theme="1"/>
        <rFont val="Arial"/>
        <family val="2"/>
      </rPr>
      <t>Evidencia 7.</t>
    </r>
    <r>
      <rPr>
        <sz val="11"/>
        <color theme="1"/>
        <rFont val="Arial"/>
        <family val="2"/>
      </rPr>
      <t xml:space="preserve"> Se anexan documentos.</t>
    </r>
  </si>
  <si>
    <r>
      <t xml:space="preserve">Esta meta se cumplió al 100% a través de la Secretaría de Aguas e Infraestructura. </t>
    </r>
    <r>
      <rPr>
        <b/>
        <sz val="11"/>
        <color theme="1"/>
        <rFont val="Arial"/>
        <family val="2"/>
      </rPr>
      <t>Evidencia 8.</t>
    </r>
    <r>
      <rPr>
        <sz val="11"/>
        <color theme="1"/>
        <rFont val="Arial"/>
        <family val="2"/>
      </rPr>
      <t xml:space="preserve"> Se anexa informe y registros forográficos.</t>
    </r>
  </si>
  <si>
    <r>
      <t xml:space="preserve">Se realizó un diseño en la Sección de Pasaportes. </t>
    </r>
    <r>
      <rPr>
        <b/>
        <sz val="11"/>
        <color theme="1"/>
        <rFont val="Arial"/>
        <family val="2"/>
      </rPr>
      <t>Evidencia 9.</t>
    </r>
    <r>
      <rPr>
        <sz val="11"/>
        <color theme="1"/>
        <rFont val="Arial"/>
        <family val="2"/>
      </rPr>
      <t xml:space="preserve">  Se anexn informe y registros fogtográficos.</t>
    </r>
  </si>
  <si>
    <r>
      <t xml:space="preserve">La meta se cumplió al 100%. </t>
    </r>
    <r>
      <rPr>
        <b/>
        <sz val="11"/>
        <color theme="1"/>
        <rFont val="Arial"/>
        <family val="2"/>
      </rPr>
      <t>Evidencia 10.</t>
    </r>
    <r>
      <rPr>
        <sz val="11"/>
        <color theme="1"/>
        <rFont val="Arial"/>
        <family val="2"/>
      </rPr>
      <t xml:space="preserve"> Se anexan registros fotográficos.</t>
    </r>
  </si>
  <si>
    <r>
      <t xml:space="preserve">Videos informativos en la oficina de Atención Ciudadana y en la entrada de la Gobernación. </t>
    </r>
    <r>
      <rPr>
        <b/>
        <sz val="11"/>
        <color theme="1"/>
        <rFont val="Arial"/>
        <family val="2"/>
      </rPr>
      <t>Evidencia 11</t>
    </r>
    <r>
      <rPr>
        <sz val="11"/>
        <color theme="1"/>
        <rFont val="Arial"/>
        <family val="2"/>
      </rPr>
      <t>. Se anexan registros fotográficos.</t>
    </r>
  </si>
  <si>
    <r>
      <t xml:space="preserve">Meta al 100%. </t>
    </r>
    <r>
      <rPr>
        <b/>
        <sz val="11"/>
        <color theme="1"/>
        <rFont val="Arial"/>
        <family val="2"/>
      </rPr>
      <t>Evidencia 12.</t>
    </r>
    <r>
      <rPr>
        <sz val="11"/>
        <color theme="1"/>
        <rFont val="Arial"/>
        <family val="2"/>
      </rPr>
      <t xml:space="preserve"> Se anexan formatos.</t>
    </r>
  </si>
  <si>
    <r>
      <t xml:space="preserve">Meta al 100%. </t>
    </r>
    <r>
      <rPr>
        <b/>
        <sz val="11"/>
        <color theme="1"/>
        <rFont val="Arial"/>
        <family val="2"/>
      </rPr>
      <t>Evidencia 13.</t>
    </r>
    <r>
      <rPr>
        <sz val="11"/>
        <color theme="1"/>
        <rFont val="Arial"/>
        <family val="2"/>
      </rPr>
      <t xml:space="preserve"> Se anexan documentos capacitaciones.</t>
    </r>
  </si>
  <si>
    <r>
      <t xml:space="preserve">Esta meta se cumplió al 100% y se reglamentó por medio de la Estrategia de Salario Emocional. </t>
    </r>
    <r>
      <rPr>
        <b/>
        <sz val="11"/>
        <color theme="1"/>
        <rFont val="Arial"/>
        <family val="2"/>
      </rPr>
      <t>Evidencia 14</t>
    </r>
    <r>
      <rPr>
        <sz val="11"/>
        <color theme="1"/>
        <rFont val="Arial"/>
        <family val="2"/>
      </rPr>
      <t>. Se anexa documento.</t>
    </r>
  </si>
  <si>
    <r>
      <t xml:space="preserve">La entidad cumple con esta meta. </t>
    </r>
    <r>
      <rPr>
        <b/>
        <sz val="11"/>
        <color theme="1"/>
        <rFont val="Arial"/>
        <family val="2"/>
      </rPr>
      <t>Evidencia 15.</t>
    </r>
    <r>
      <rPr>
        <sz val="11"/>
        <color theme="1"/>
        <rFont val="Arial"/>
        <family val="2"/>
      </rPr>
      <t xml:space="preserve"> Se anexa manual y documento Jornada Inducción y Reinducción 2022.</t>
    </r>
  </si>
  <si>
    <r>
      <t xml:space="preserve">Meta al 100%. </t>
    </r>
    <r>
      <rPr>
        <b/>
        <sz val="11"/>
        <color theme="1"/>
        <rFont val="Arial"/>
        <family val="2"/>
      </rPr>
      <t>Evidencia 16.</t>
    </r>
    <r>
      <rPr>
        <sz val="11"/>
        <color theme="1"/>
        <rFont val="Arial"/>
        <family val="2"/>
      </rPr>
      <t xml:space="preserve"> Se anexa encuesta de satisfacción.</t>
    </r>
  </si>
  <si>
    <r>
      <t xml:space="preserve">Meta al 100%. </t>
    </r>
    <r>
      <rPr>
        <b/>
        <sz val="11"/>
        <color theme="1"/>
        <rFont val="Arial"/>
        <family val="2"/>
      </rPr>
      <t>Evidencia 17.</t>
    </r>
    <r>
      <rPr>
        <sz val="11"/>
        <color theme="1"/>
        <rFont val="Arial"/>
        <family val="2"/>
      </rPr>
      <t xml:space="preserve"> Se anexa manual PQRSD.</t>
    </r>
  </si>
  <si>
    <r>
      <t xml:space="preserve">La entidad cumplió esta meta a través del manual PQRSD. </t>
    </r>
    <r>
      <rPr>
        <b/>
        <sz val="11"/>
        <color theme="1"/>
        <rFont val="Arial"/>
        <family val="2"/>
      </rPr>
      <t>Evidencia 18.</t>
    </r>
    <r>
      <rPr>
        <sz val="11"/>
        <color theme="1"/>
        <rFont val="Arial"/>
        <family val="2"/>
      </rPr>
      <t xml:space="preserve">  Se anexa documento.</t>
    </r>
  </si>
  <si>
    <r>
      <t xml:space="preserve">La entidad cumplió la meta mediante la Ordenanza N° 03 del 1 de junio de 2021. </t>
    </r>
    <r>
      <rPr>
        <b/>
        <sz val="11"/>
        <color theme="1"/>
        <rFont val="Arial"/>
        <family val="2"/>
      </rPr>
      <t>Evidencia 19 .</t>
    </r>
    <r>
      <rPr>
        <sz val="11"/>
        <color theme="4" tint="-0.249977111117893"/>
        <rFont val="Arial"/>
        <family val="2"/>
      </rPr>
      <t>https://www.quindio.gov.co/normatividad/ordenanzas/ordenanzas-2021?start=15</t>
    </r>
  </si>
  <si>
    <r>
      <t xml:space="preserve">La meta está en un 75% incluyendo este 3er trimestre. </t>
    </r>
    <r>
      <rPr>
        <b/>
        <sz val="11"/>
        <color theme="1"/>
        <rFont val="Arial"/>
        <family val="2"/>
      </rPr>
      <t>Evidencia 20</t>
    </r>
  </si>
  <si>
    <r>
      <t xml:space="preserve">La meta va en un cumplimiento del 50%, ya que en diciembre se hará la 2da reunión. </t>
    </r>
    <r>
      <rPr>
        <b/>
        <sz val="11"/>
        <color theme="1"/>
        <rFont val="Arial"/>
        <family val="2"/>
      </rPr>
      <t>Evidencia 21.</t>
    </r>
    <r>
      <rPr>
        <sz val="11"/>
        <color theme="1"/>
        <rFont val="Arial"/>
        <family val="2"/>
      </rPr>
      <t xml:space="preserve"> Se anexa documentos soporte.</t>
    </r>
  </si>
  <si>
    <r>
      <t xml:space="preserve">Se está cumpliendo a través de la pan fage del Facebook Gobernación del Quindío, ya que en este momento se está implementando un chat específico para dicha actividad. </t>
    </r>
    <r>
      <rPr>
        <b/>
        <sz val="11"/>
        <color theme="1"/>
        <rFont val="Arial"/>
        <family val="2"/>
      </rPr>
      <t>Evidencia 22.</t>
    </r>
    <r>
      <rPr>
        <sz val="11"/>
        <color theme="1"/>
        <rFont val="Arial"/>
        <family val="2"/>
      </rPr>
      <t xml:space="preserve"> https://www.quindio.gov.co/</t>
    </r>
  </si>
  <si>
    <r>
      <t xml:space="preserve">Meta cumplida al 100%. </t>
    </r>
    <r>
      <rPr>
        <b/>
        <sz val="11"/>
        <color theme="1"/>
        <rFont val="Arial"/>
        <family val="2"/>
      </rPr>
      <t xml:space="preserve">Evidencia 23. </t>
    </r>
    <r>
      <rPr>
        <sz val="11"/>
        <color theme="4" tint="-0.249977111117893"/>
        <rFont val="Arial"/>
        <family val="2"/>
      </rPr>
      <t>quindio.gov.co/atención-a-la-ciudadanía/pqrd/peticiones-quejas-reclamos-y-denuncias.html</t>
    </r>
  </si>
  <si>
    <r>
      <t xml:space="preserve">Meta al 100%. </t>
    </r>
    <r>
      <rPr>
        <b/>
        <sz val="11"/>
        <rFont val="Arial"/>
        <family val="2"/>
      </rPr>
      <t xml:space="preserve">Evidencia 24. </t>
    </r>
    <r>
      <rPr>
        <sz val="11"/>
        <color theme="4" tint="-0.249977111117893"/>
        <rFont val="Arial"/>
        <family val="2"/>
      </rPr>
      <t>https://www.quindio.gov.co/atencion-a-la-ciudadania/carta-del-trato-digno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</si>
</sst>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6" formatCode="&quot;$&quot;\ #,##0;[Red]\-&quot;$&quot;\ #,##0"/>
    <numFmt numFmtId="42" formatCode="_-&quot;$&quot;\ * #,##0_-;\-&quot;$&quot;\ * #,##0_-;_-&quot;$&quot;\ * &quot;-&quot;_-;_-@_-"/>
    <numFmt numFmtId="44" formatCode="_-&quot;$&quot;\ * #,##0.00_-;\-&quot;$&quot;\ * #,##0.00_-;_-&quot;$&quot;\ * &quot;-&quot;??_-;_-@_-"/>
    <numFmt numFmtId="164" formatCode="_(&quot;$&quot;\ * #,##0_);_(&quot;$&quot;\ * \(#,##0\);_(&quot;$&quot;\ * &quot;-&quot;_);_(@_)"/>
    <numFmt numFmtId="165" formatCode="_-&quot;$&quot;\ * #,##0_-;\-&quot;$&quot;\ * #,##0_-;_-&quot;$&quot;\ * &quot;-&quot;??_-;_-@_-"/>
    <numFmt numFmtId="166" formatCode="#,##0_ ;\-#,##0\ "/>
    <numFmt numFmtId="167" formatCode="&quot;$&quot;\ #,##0_);[Red]\(&quot;$&quot;\ #,##0\)"/>
    <numFmt numFmtId="168" formatCode="_(&quot;$&quot;\ * #,##0.00_);_(&quot;$&quot;\ * \(#,##0.00\);_(&quot;$&quot;\ * &quot;-&quot;??_);_(@_)"/>
    <numFmt numFmtId="169" formatCode="_(* #,##0.00_);_(* \(#,##0.00\);_(* &quot;-&quot;??_);_(@_)"/>
    <numFmt numFmtId="170" formatCode="0.0%"/>
  </numFmts>
  <fonts count="32" x14ac:knownFonts="1">
    <font>
      <sz val="11"/>
      <color theme="1"/>
      <name val="Calibri"/>
      <family val="2"/>
      <scheme val="minor"/>
    </font>
    <font>
      <sz val="11"/>
      <color theme="1"/>
      <name val="Calibri"/>
      <family val="2"/>
      <scheme val="minor"/>
    </font>
    <font>
      <b/>
      <sz val="11"/>
      <color theme="1"/>
      <name val="Calibri"/>
      <family val="2"/>
      <scheme val="minor"/>
    </font>
    <font>
      <sz val="11"/>
      <color theme="1"/>
      <name val="Baskerville Old Face"/>
      <family val="1"/>
    </font>
    <font>
      <b/>
      <sz val="12"/>
      <color theme="1"/>
      <name val="Arial"/>
      <family val="2"/>
    </font>
    <font>
      <b/>
      <sz val="10"/>
      <color theme="1"/>
      <name val="Arial"/>
      <family val="2"/>
    </font>
    <font>
      <b/>
      <sz val="14"/>
      <color theme="1"/>
      <name val="Arial"/>
      <family val="2"/>
    </font>
    <font>
      <sz val="10"/>
      <color theme="1"/>
      <name val="Arial"/>
      <family val="2"/>
    </font>
    <font>
      <sz val="9"/>
      <color theme="1"/>
      <name val="Arial"/>
      <family val="2"/>
    </font>
    <font>
      <sz val="9"/>
      <name val="Arial"/>
      <family val="2"/>
    </font>
    <font>
      <b/>
      <sz val="9"/>
      <color indexed="81"/>
      <name val="Tahoma"/>
      <family val="2"/>
    </font>
    <font>
      <sz val="9"/>
      <color indexed="81"/>
      <name val="Tahoma"/>
      <family val="2"/>
    </font>
    <font>
      <sz val="11"/>
      <color rgb="FF000000"/>
      <name val="Calibri"/>
      <family val="2"/>
      <charset val="1"/>
    </font>
    <font>
      <sz val="9"/>
      <color rgb="FF000000"/>
      <name val="Arial"/>
      <family val="2"/>
    </font>
    <font>
      <sz val="9"/>
      <color rgb="FF333333"/>
      <name val="Arial"/>
      <family val="2"/>
    </font>
    <font>
      <sz val="9"/>
      <color rgb="FFFF0000"/>
      <name val="Arial"/>
      <family val="2"/>
    </font>
    <font>
      <b/>
      <sz val="14"/>
      <color theme="1"/>
      <name val="Calibri"/>
      <family val="2"/>
      <scheme val="minor"/>
    </font>
    <font>
      <sz val="11"/>
      <color indexed="8"/>
      <name val="Calibri"/>
      <family val="2"/>
    </font>
    <font>
      <b/>
      <sz val="9"/>
      <color theme="1"/>
      <name val="Arial"/>
      <family val="2"/>
    </font>
    <font>
      <sz val="12"/>
      <name val="Arial"/>
      <family val="2"/>
    </font>
    <font>
      <sz val="9"/>
      <color rgb="FF00B050"/>
      <name val="Arial"/>
      <family val="2"/>
    </font>
    <font>
      <sz val="14"/>
      <color rgb="FF000000"/>
      <name val="Arial"/>
      <family val="2"/>
    </font>
    <font>
      <sz val="12"/>
      <color theme="1"/>
      <name val="Calibri"/>
      <family val="2"/>
      <scheme val="minor"/>
    </font>
    <font>
      <sz val="10"/>
      <name val="Arial"/>
      <family val="2"/>
    </font>
    <font>
      <sz val="10"/>
      <color rgb="FF000000"/>
      <name val="Arial"/>
      <family val="2"/>
    </font>
    <font>
      <b/>
      <sz val="9"/>
      <color rgb="FF000000"/>
      <name val="Arial"/>
      <family val="2"/>
    </font>
    <font>
      <sz val="11"/>
      <color theme="1"/>
      <name val="Arial"/>
      <family val="2"/>
    </font>
    <font>
      <b/>
      <sz val="11"/>
      <color theme="1"/>
      <name val="Arial"/>
      <family val="2"/>
    </font>
    <font>
      <sz val="11"/>
      <name val="Arial"/>
      <family val="2"/>
    </font>
    <font>
      <b/>
      <sz val="11"/>
      <name val="Arial"/>
      <family val="2"/>
    </font>
    <font>
      <sz val="11"/>
      <color theme="0"/>
      <name val="Arial"/>
      <family val="2"/>
    </font>
    <font>
      <sz val="11"/>
      <color theme="4" tint="-0.249977111117893"/>
      <name val="Arial"/>
      <family val="2"/>
    </font>
  </fonts>
  <fills count="10">
    <fill>
      <patternFill patternType="none"/>
    </fill>
    <fill>
      <patternFill patternType="gray125"/>
    </fill>
    <fill>
      <patternFill patternType="solid">
        <fgColor rgb="FFFFFFFF"/>
        <bgColor indexed="64"/>
      </patternFill>
    </fill>
    <fill>
      <patternFill patternType="solid">
        <fgColor rgb="FF30D830"/>
        <bgColor indexed="64"/>
      </patternFill>
    </fill>
    <fill>
      <patternFill patternType="solid">
        <fgColor theme="0"/>
        <bgColor indexed="64"/>
      </patternFill>
    </fill>
    <fill>
      <patternFill patternType="solid">
        <fgColor theme="6" tint="0.39997558519241921"/>
        <bgColor indexed="64"/>
      </patternFill>
    </fill>
    <fill>
      <patternFill patternType="solid">
        <fgColor rgb="FF00B050"/>
        <bgColor indexed="64"/>
      </patternFill>
    </fill>
    <fill>
      <patternFill patternType="solid">
        <fgColor theme="9"/>
        <bgColor indexed="64"/>
      </patternFill>
    </fill>
    <fill>
      <patternFill patternType="solid">
        <fgColor rgb="FFFFFF00"/>
        <bgColor indexed="64"/>
      </patternFill>
    </fill>
    <fill>
      <patternFill patternType="solid">
        <fgColor theme="7"/>
        <bgColor indexed="64"/>
      </patternFill>
    </fill>
  </fills>
  <borders count="14">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indexed="64"/>
      </bottom>
      <diagonal/>
    </border>
    <border>
      <left/>
      <right/>
      <top/>
      <bottom style="thin">
        <color indexed="64"/>
      </bottom>
      <diagonal/>
    </border>
    <border>
      <left/>
      <right style="thin">
        <color auto="1"/>
      </right>
      <top/>
      <bottom style="thin">
        <color auto="1"/>
      </bottom>
      <diagonal/>
    </border>
    <border>
      <left style="thin">
        <color auto="1"/>
      </left>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9">
    <xf numFmtId="0" fontId="0" fillId="0" borderId="0"/>
    <xf numFmtId="44"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0" fontId="12" fillId="0" borderId="0"/>
    <xf numFmtId="42" fontId="1" fillId="0" borderId="0" applyFont="0" applyFill="0" applyBorder="0" applyAlignment="0" applyProtection="0"/>
    <xf numFmtId="168" fontId="1" fillId="0" borderId="0" applyFont="0" applyFill="0" applyBorder="0" applyAlignment="0" applyProtection="0"/>
    <xf numFmtId="169" fontId="17" fillId="0" borderId="0" applyFont="0" applyFill="0" applyBorder="0" applyAlignment="0" applyProtection="0"/>
    <xf numFmtId="169" fontId="1" fillId="0" borderId="0" applyFont="0" applyFill="0" applyBorder="0" applyAlignment="0" applyProtection="0"/>
  </cellStyleXfs>
  <cellXfs count="279">
    <xf numFmtId="0" fontId="0" fillId="0" borderId="0" xfId="0"/>
    <xf numFmtId="0" fontId="5" fillId="2" borderId="1" xfId="0" applyFont="1" applyFill="1" applyBorder="1" applyAlignment="1">
      <alignment horizontal="center" vertical="center"/>
    </xf>
    <xf numFmtId="0" fontId="5" fillId="0" borderId="1" xfId="0" applyFont="1" applyBorder="1" applyAlignment="1">
      <alignment vertical="center"/>
    </xf>
    <xf numFmtId="0" fontId="7" fillId="0" borderId="1" xfId="0" applyFont="1" applyBorder="1" applyAlignment="1">
      <alignment horizontal="center" vertical="center"/>
    </xf>
    <xf numFmtId="15" fontId="7" fillId="0" borderId="1" xfId="0" applyNumberFormat="1" applyFont="1" applyBorder="1" applyAlignment="1">
      <alignment horizontal="center" vertical="center"/>
    </xf>
    <xf numFmtId="0" fontId="5" fillId="0" borderId="1" xfId="0" applyFont="1" applyBorder="1" applyAlignment="1">
      <alignment horizontal="center" vertical="center"/>
    </xf>
    <xf numFmtId="0" fontId="2" fillId="0" borderId="3" xfId="0" applyFont="1" applyBorder="1" applyAlignment="1">
      <alignment horizontal="center"/>
    </xf>
    <xf numFmtId="0" fontId="2" fillId="0" borderId="3" xfId="0" applyFont="1" applyBorder="1" applyAlignment="1">
      <alignment horizontal="center"/>
    </xf>
    <xf numFmtId="0" fontId="2" fillId="0" borderId="2"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vertical="center"/>
    </xf>
    <xf numFmtId="0" fontId="2" fillId="0" borderId="1" xfId="0" applyFont="1" applyBorder="1"/>
    <xf numFmtId="0" fontId="8" fillId="0" borderId="1" xfId="0" applyFont="1" applyBorder="1" applyAlignment="1">
      <alignment horizontal="center" vertical="center"/>
    </xf>
    <xf numFmtId="0" fontId="8" fillId="0" borderId="1" xfId="0" applyFont="1" applyBorder="1" applyAlignment="1">
      <alignment horizontal="justify" vertical="center" wrapText="1"/>
    </xf>
    <xf numFmtId="0" fontId="0" fillId="0" borderId="1" xfId="0" applyBorder="1" applyAlignment="1">
      <alignment horizontal="center" vertical="center"/>
    </xf>
    <xf numFmtId="0" fontId="0" fillId="0" borderId="1" xfId="0" applyBorder="1"/>
    <xf numFmtId="164" fontId="0" fillId="0" borderId="1" xfId="3" applyFont="1" applyBorder="1" applyAlignment="1">
      <alignment vertical="center"/>
    </xf>
    <xf numFmtId="0" fontId="0" fillId="0" borderId="1" xfId="0" applyBorder="1" applyAlignment="1">
      <alignment horizontal="center" wrapText="1"/>
    </xf>
    <xf numFmtId="0" fontId="8" fillId="0" borderId="1" xfId="0" applyFont="1" applyFill="1" applyBorder="1" applyAlignment="1">
      <alignment horizontal="center" vertical="center"/>
    </xf>
    <xf numFmtId="0" fontId="8" fillId="0" borderId="1" xfId="0" applyFont="1" applyFill="1" applyBorder="1" applyAlignment="1">
      <alignment horizontal="justify" vertical="center" wrapText="1"/>
    </xf>
    <xf numFmtId="0" fontId="9" fillId="0" borderId="1" xfId="4" applyFont="1" applyFill="1" applyBorder="1" applyAlignment="1">
      <alignment horizontal="justify" vertical="center" wrapText="1"/>
    </xf>
    <xf numFmtId="0" fontId="9" fillId="0" borderId="1" xfId="0" applyFont="1" applyFill="1" applyBorder="1" applyAlignment="1">
      <alignment horizontal="justify" vertical="center" wrapText="1"/>
    </xf>
    <xf numFmtId="0" fontId="0" fillId="0" borderId="1" xfId="0" applyBorder="1" applyAlignment="1">
      <alignment horizontal="left" wrapText="1"/>
    </xf>
    <xf numFmtId="164" fontId="8" fillId="0" borderId="1" xfId="3" applyFont="1" applyFill="1" applyBorder="1" applyAlignment="1">
      <alignment vertical="center"/>
    </xf>
    <xf numFmtId="165" fontId="0" fillId="0" borderId="1" xfId="1" applyNumberFormat="1" applyFont="1" applyBorder="1" applyAlignment="1">
      <alignment vertical="center"/>
    </xf>
    <xf numFmtId="166" fontId="0" fillId="0" borderId="1" xfId="1" applyNumberFormat="1" applyFont="1" applyBorder="1" applyAlignment="1">
      <alignment vertical="center"/>
    </xf>
    <xf numFmtId="44" fontId="8" fillId="0" borderId="1" xfId="1" applyFont="1" applyFill="1" applyBorder="1" applyAlignment="1">
      <alignment vertical="center"/>
    </xf>
    <xf numFmtId="44" fontId="0" fillId="0" borderId="1" xfId="1" applyFont="1" applyBorder="1" applyAlignment="1">
      <alignment vertical="center"/>
    </xf>
    <xf numFmtId="9" fontId="2" fillId="3" borderId="1" xfId="2" applyFont="1" applyFill="1" applyBorder="1" applyAlignment="1">
      <alignment horizontal="center" vertical="center"/>
    </xf>
    <xf numFmtId="0" fontId="13" fillId="0" borderId="1" xfId="0" applyFont="1" applyFill="1" applyBorder="1" applyAlignment="1">
      <alignment horizontal="justify" vertical="center"/>
    </xf>
    <xf numFmtId="0" fontId="0" fillId="0" borderId="1" xfId="0" applyBorder="1" applyAlignment="1">
      <alignment wrapText="1"/>
    </xf>
    <xf numFmtId="44" fontId="0" fillId="0" borderId="0" xfId="0" applyNumberFormat="1"/>
    <xf numFmtId="0" fontId="9" fillId="0" borderId="1" xfId="0" applyFont="1" applyBorder="1" applyAlignment="1">
      <alignment horizontal="justify" vertical="center" wrapText="1"/>
    </xf>
    <xf numFmtId="0" fontId="8" fillId="0" borderId="1" xfId="0" applyFont="1" applyBorder="1"/>
    <xf numFmtId="0" fontId="13" fillId="0" borderId="1" xfId="0" applyFont="1" applyBorder="1" applyAlignment="1">
      <alignment horizontal="justify" vertical="center" wrapText="1"/>
    </xf>
    <xf numFmtId="0" fontId="13" fillId="0" borderId="1" xfId="0" applyFont="1" applyBorder="1" applyAlignment="1">
      <alignment horizontal="center" vertical="center"/>
    </xf>
    <xf numFmtId="0" fontId="0" fillId="0" borderId="1" xfId="0" applyBorder="1" applyAlignment="1">
      <alignment vertical="top" wrapText="1"/>
    </xf>
    <xf numFmtId="0" fontId="13" fillId="0" borderId="1" xfId="0" applyFont="1" applyBorder="1" applyAlignment="1">
      <alignment vertical="center" wrapText="1"/>
    </xf>
    <xf numFmtId="0" fontId="8" fillId="0" borderId="1" xfId="0" applyFont="1" applyBorder="1" applyAlignment="1">
      <alignment vertical="center" wrapText="1"/>
    </xf>
    <xf numFmtId="0" fontId="9" fillId="0" borderId="1" xfId="4" applyFont="1" applyBorder="1" applyAlignment="1">
      <alignment horizontal="justify" vertical="center" wrapText="1"/>
    </xf>
    <xf numFmtId="0" fontId="0" fillId="0" borderId="1" xfId="0" applyBorder="1" applyAlignment="1">
      <alignment vertical="center" wrapText="1"/>
    </xf>
    <xf numFmtId="0" fontId="9" fillId="0" borderId="1" xfId="0" applyFont="1" applyBorder="1" applyAlignment="1">
      <alignment horizontal="center" vertical="center"/>
    </xf>
    <xf numFmtId="0" fontId="2" fillId="0" borderId="1" xfId="0" applyFont="1" applyBorder="1" applyAlignment="1">
      <alignment vertical="center" wrapText="1"/>
    </xf>
    <xf numFmtId="167" fontId="0" fillId="0" borderId="1" xfId="3" applyNumberFormat="1" applyFont="1" applyBorder="1" applyAlignment="1">
      <alignment vertical="center"/>
    </xf>
    <xf numFmtId="9" fontId="16" fillId="3" borderId="1" xfId="2" applyFont="1" applyFill="1" applyBorder="1" applyAlignment="1">
      <alignment horizontal="center" vertical="center"/>
    </xf>
    <xf numFmtId="0" fontId="8" fillId="0" borderId="1" xfId="0" applyFont="1" applyBorder="1" applyAlignment="1">
      <alignment horizontal="left" vertical="center"/>
    </xf>
    <xf numFmtId="0" fontId="2" fillId="0" borderId="1" xfId="0" applyFont="1" applyBorder="1" applyAlignment="1">
      <alignment horizontal="center" vertical="center"/>
    </xf>
    <xf numFmtId="0" fontId="2" fillId="0" borderId="2" xfId="0" applyFont="1" applyBorder="1" applyAlignment="1">
      <alignment horizontal="center"/>
    </xf>
    <xf numFmtId="0" fontId="2" fillId="0" borderId="1" xfId="0" applyFont="1" applyBorder="1" applyAlignment="1">
      <alignment horizontal="center"/>
    </xf>
    <xf numFmtId="0" fontId="2" fillId="0" borderId="3" xfId="0" applyFont="1" applyBorder="1" applyAlignment="1">
      <alignment horizontal="center"/>
    </xf>
    <xf numFmtId="0" fontId="2" fillId="0" borderId="4" xfId="0" applyFont="1" applyBorder="1" applyAlignment="1">
      <alignment horizont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3" xfId="0" applyFont="1" applyBorder="1" applyAlignment="1">
      <alignment horizontal="center" vertical="center"/>
    </xf>
    <xf numFmtId="0" fontId="2" fillId="0" borderId="2" xfId="0" applyFont="1" applyBorder="1" applyAlignment="1">
      <alignment horizontal="center" vertical="center"/>
    </xf>
    <xf numFmtId="0" fontId="2" fillId="0" borderId="4" xfId="0" applyFont="1" applyBorder="1" applyAlignment="1">
      <alignment horizontal="center" vertical="center"/>
    </xf>
    <xf numFmtId="0" fontId="3" fillId="2" borderId="1" xfId="0" applyFont="1" applyFill="1" applyBorder="1" applyAlignment="1">
      <alignment horizontal="center" vertical="center"/>
    </xf>
    <xf numFmtId="0" fontId="4" fillId="2" borderId="1" xfId="0" applyFont="1" applyFill="1" applyBorder="1" applyAlignment="1">
      <alignment horizontal="center" vertical="center"/>
    </xf>
    <xf numFmtId="0" fontId="6" fillId="0" borderId="1" xfId="0" applyFont="1" applyBorder="1" applyAlignment="1">
      <alignment horizontal="center" vertical="center"/>
    </xf>
    <xf numFmtId="0" fontId="0" fillId="0" borderId="7" xfId="0" applyBorder="1" applyAlignment="1">
      <alignment horizontal="center"/>
    </xf>
    <xf numFmtId="0" fontId="0" fillId="0" borderId="8" xfId="0" applyBorder="1" applyAlignment="1">
      <alignment horizontal="center"/>
    </xf>
    <xf numFmtId="0" fontId="0" fillId="0" borderId="9" xfId="0" applyBorder="1" applyAlignment="1">
      <alignment horizontal="center"/>
    </xf>
    <xf numFmtId="0" fontId="2" fillId="0" borderId="1" xfId="0" applyFont="1" applyBorder="1" applyAlignment="1">
      <alignment horizontal="center" vertical="center" wrapText="1"/>
    </xf>
    <xf numFmtId="0" fontId="4" fillId="0" borderId="1" xfId="0" applyFont="1" applyFill="1" applyBorder="1" applyAlignment="1">
      <alignment horizontal="center" vertical="center"/>
    </xf>
    <xf numFmtId="0" fontId="5" fillId="0" borderId="1" xfId="0" applyFont="1" applyFill="1" applyBorder="1" applyAlignment="1">
      <alignment horizontal="center" vertical="center"/>
    </xf>
    <xf numFmtId="0" fontId="6" fillId="0" borderId="1" xfId="0" applyFont="1" applyFill="1" applyBorder="1" applyAlignment="1">
      <alignment horizontal="center" vertical="center"/>
    </xf>
    <xf numFmtId="0" fontId="5" fillId="0" borderId="1" xfId="0" applyFont="1" applyFill="1" applyBorder="1" applyAlignment="1">
      <alignment vertical="center"/>
    </xf>
    <xf numFmtId="0" fontId="7" fillId="0" borderId="1" xfId="0" applyFont="1" applyFill="1" applyBorder="1" applyAlignment="1">
      <alignment horizontal="center" vertical="center"/>
    </xf>
    <xf numFmtId="15" fontId="7" fillId="0" borderId="1" xfId="0" applyNumberFormat="1" applyFont="1" applyFill="1" applyBorder="1" applyAlignment="1">
      <alignment horizontal="center" vertical="center"/>
    </xf>
    <xf numFmtId="0" fontId="8" fillId="0" borderId="1" xfId="0" applyFont="1" applyFill="1" applyBorder="1"/>
    <xf numFmtId="168" fontId="8" fillId="0" borderId="1" xfId="6" applyFont="1" applyFill="1" applyBorder="1" applyAlignment="1">
      <alignment vertical="center"/>
    </xf>
    <xf numFmtId="164" fontId="8" fillId="0" borderId="1" xfId="3" applyFont="1" applyFill="1" applyBorder="1" applyAlignment="1">
      <alignment horizontal="center" vertical="center"/>
    </xf>
    <xf numFmtId="0" fontId="8" fillId="0" borderId="1" xfId="0" applyFont="1" applyFill="1" applyBorder="1" applyAlignment="1">
      <alignment vertical="center" wrapText="1"/>
    </xf>
    <xf numFmtId="0" fontId="9" fillId="4" borderId="1" xfId="0" applyFont="1" applyFill="1" applyBorder="1" applyAlignment="1">
      <alignment horizontal="center" vertical="center"/>
    </xf>
    <xf numFmtId="0" fontId="9" fillId="4" borderId="1" xfId="0" applyFont="1" applyFill="1" applyBorder="1" applyAlignment="1">
      <alignment horizontal="justify" vertical="center" wrapText="1"/>
    </xf>
    <xf numFmtId="0" fontId="9" fillId="4" borderId="1" xfId="0" applyFont="1" applyFill="1" applyBorder="1"/>
    <xf numFmtId="0" fontId="9" fillId="4" borderId="1" xfId="6" applyNumberFormat="1" applyFont="1" applyFill="1" applyBorder="1" applyAlignment="1">
      <alignment horizontal="center" vertical="center"/>
    </xf>
    <xf numFmtId="164" fontId="9" fillId="4" borderId="1" xfId="3" applyFont="1" applyFill="1" applyBorder="1" applyAlignment="1">
      <alignment vertical="center"/>
    </xf>
    <xf numFmtId="168" fontId="9" fillId="4" borderId="1" xfId="6" applyFont="1" applyFill="1" applyBorder="1" applyAlignment="1">
      <alignment vertical="center"/>
    </xf>
    <xf numFmtId="164" fontId="9" fillId="4" borderId="1" xfId="3" applyFont="1" applyFill="1" applyBorder="1" applyAlignment="1">
      <alignment horizontal="center" vertical="center"/>
    </xf>
    <xf numFmtId="44" fontId="9" fillId="0" borderId="1" xfId="1" applyFont="1" applyFill="1" applyBorder="1" applyAlignment="1">
      <alignment vertical="center"/>
    </xf>
    <xf numFmtId="0" fontId="9" fillId="4" borderId="1" xfId="0" applyFont="1" applyFill="1" applyBorder="1" applyAlignment="1">
      <alignment horizontal="justify" vertical="center"/>
    </xf>
    <xf numFmtId="0" fontId="9" fillId="4" borderId="1" xfId="0" applyFont="1" applyFill="1" applyBorder="1" applyAlignment="1">
      <alignment vertical="center" wrapText="1"/>
    </xf>
    <xf numFmtId="0" fontId="8" fillId="0" borderId="1" xfId="6" applyNumberFormat="1" applyFont="1" applyFill="1" applyBorder="1" applyAlignment="1">
      <alignment horizontal="center" vertical="center"/>
    </xf>
    <xf numFmtId="169" fontId="9" fillId="0" borderId="11" xfId="7" applyFont="1" applyFill="1" applyBorder="1" applyAlignment="1" applyProtection="1">
      <alignment horizontal="center" vertical="center"/>
      <protection locked="0"/>
    </xf>
    <xf numFmtId="164" fontId="9" fillId="0" borderId="1" xfId="3" applyFont="1" applyFill="1" applyBorder="1" applyAlignment="1">
      <alignment horizontal="center" vertical="center"/>
    </xf>
    <xf numFmtId="169" fontId="9" fillId="0" borderId="11" xfId="7" applyFont="1" applyFill="1" applyBorder="1" applyAlignment="1" applyProtection="1">
      <alignment horizontal="right" vertical="center"/>
      <protection locked="0"/>
    </xf>
    <xf numFmtId="0" fontId="8" fillId="0" borderId="1" xfId="0" applyFont="1" applyFill="1" applyBorder="1" applyAlignment="1">
      <alignment vertical="top" wrapText="1"/>
    </xf>
    <xf numFmtId="169" fontId="8" fillId="0" borderId="11" xfId="7" applyFont="1" applyFill="1" applyBorder="1" applyAlignment="1" applyProtection="1">
      <alignment horizontal="right" vertical="center"/>
      <protection locked="0"/>
    </xf>
    <xf numFmtId="0" fontId="13" fillId="0" borderId="1" xfId="0" applyFont="1" applyFill="1" applyBorder="1" applyAlignment="1">
      <alignment horizontal="justify" vertical="center" wrapText="1"/>
    </xf>
    <xf numFmtId="0" fontId="8" fillId="0" borderId="1" xfId="0" applyFont="1" applyFill="1" applyBorder="1" applyAlignment="1">
      <alignment horizontal="left" vertical="center" wrapText="1"/>
    </xf>
    <xf numFmtId="168" fontId="18" fillId="0" borderId="1" xfId="6" applyFont="1" applyFill="1" applyBorder="1" applyAlignment="1">
      <alignment vertical="center"/>
    </xf>
    <xf numFmtId="169" fontId="8" fillId="0" borderId="1" xfId="8" applyNumberFormat="1" applyFont="1" applyFill="1" applyBorder="1" applyAlignment="1">
      <alignment horizontal="center" vertical="center"/>
    </xf>
    <xf numFmtId="169" fontId="8" fillId="0" borderId="1" xfId="8" applyFont="1" applyFill="1" applyBorder="1" applyAlignment="1">
      <alignment horizontal="right" vertical="center"/>
    </xf>
    <xf numFmtId="0" fontId="9" fillId="0" borderId="1" xfId="0" applyFont="1" applyFill="1" applyBorder="1" applyAlignment="1" applyProtection="1">
      <alignment vertical="center" wrapText="1"/>
      <protection locked="0"/>
    </xf>
    <xf numFmtId="0" fontId="19" fillId="0" borderId="0" xfId="0" applyFont="1" applyFill="1" applyBorder="1" applyAlignment="1" applyProtection="1">
      <alignment vertical="center" wrapText="1"/>
      <protection locked="0"/>
    </xf>
    <xf numFmtId="0" fontId="9" fillId="0" borderId="1" xfId="0" applyFont="1" applyFill="1" applyBorder="1" applyAlignment="1">
      <alignment horizontal="center" vertical="center"/>
    </xf>
    <xf numFmtId="0" fontId="0" fillId="0" borderId="1" xfId="0" applyFill="1" applyBorder="1" applyAlignment="1">
      <alignment horizontal="center" vertical="center"/>
    </xf>
    <xf numFmtId="0" fontId="0" fillId="0" borderId="1" xfId="0" applyFill="1" applyBorder="1"/>
    <xf numFmtId="0" fontId="8" fillId="0" borderId="1" xfId="0" applyFont="1" applyFill="1" applyBorder="1" applyAlignment="1">
      <alignment horizontal="center" vertical="center" wrapText="1"/>
    </xf>
    <xf numFmtId="0" fontId="8" fillId="0" borderId="1" xfId="0" applyFont="1" applyFill="1" applyBorder="1" applyAlignment="1">
      <alignment vertical="center"/>
    </xf>
    <xf numFmtId="6" fontId="0" fillId="0" borderId="1" xfId="0" applyNumberFormat="1" applyBorder="1" applyAlignment="1">
      <alignment horizontal="center" vertical="center"/>
    </xf>
    <xf numFmtId="0" fontId="0" fillId="0" borderId="1" xfId="0" applyBorder="1" applyAlignment="1">
      <alignment horizontal="center" vertical="top" wrapText="1"/>
    </xf>
    <xf numFmtId="0" fontId="9" fillId="0" borderId="1"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1" xfId="0" applyFont="1" applyFill="1" applyBorder="1" applyAlignment="1">
      <alignment vertical="center"/>
    </xf>
    <xf numFmtId="164" fontId="0" fillId="0" borderId="1" xfId="3" applyFont="1" applyFill="1" applyBorder="1" applyAlignment="1">
      <alignment vertical="center"/>
    </xf>
    <xf numFmtId="0" fontId="0" fillId="0" borderId="1" xfId="0" applyFill="1" applyBorder="1" applyAlignment="1">
      <alignment vertical="center" wrapText="1"/>
    </xf>
    <xf numFmtId="0" fontId="13" fillId="0" borderId="1" xfId="0" applyFont="1" applyFill="1" applyBorder="1" applyAlignment="1">
      <alignment horizontal="center" vertical="center" wrapText="1"/>
    </xf>
    <xf numFmtId="0" fontId="21" fillId="0" borderId="1" xfId="0" applyFont="1" applyFill="1" applyBorder="1" applyAlignment="1">
      <alignment horizontal="center" vertical="center" wrapText="1"/>
    </xf>
    <xf numFmtId="6" fontId="0" fillId="0" borderId="1" xfId="0" applyNumberFormat="1" applyBorder="1" applyAlignment="1">
      <alignment vertical="center"/>
    </xf>
    <xf numFmtId="0" fontId="13" fillId="0" borderId="1" xfId="0" applyFont="1" applyFill="1" applyBorder="1" applyAlignment="1">
      <alignment vertical="center" wrapText="1"/>
    </xf>
    <xf numFmtId="6" fontId="0" fillId="0" borderId="1" xfId="0" applyNumberFormat="1" applyBorder="1" applyAlignment="1">
      <alignment horizontal="left" vertical="center"/>
    </xf>
    <xf numFmtId="0" fontId="2" fillId="5" borderId="2" xfId="0" applyFont="1" applyFill="1" applyBorder="1" applyAlignment="1">
      <alignment horizontal="center" vertical="center"/>
    </xf>
    <xf numFmtId="0" fontId="2" fillId="0" borderId="11" xfId="0" applyFont="1" applyBorder="1" applyAlignment="1">
      <alignment horizontal="center" vertical="center"/>
    </xf>
    <xf numFmtId="0" fontId="0" fillId="0" borderId="1" xfId="0" applyBorder="1" applyAlignment="1">
      <alignment vertical="center"/>
    </xf>
    <xf numFmtId="9" fontId="22" fillId="7" borderId="1" xfId="0" applyNumberFormat="1" applyFont="1" applyFill="1" applyBorder="1" applyAlignment="1">
      <alignment horizontal="center" vertical="center"/>
    </xf>
    <xf numFmtId="0" fontId="0" fillId="0" borderId="1" xfId="0" applyBorder="1" applyAlignment="1">
      <alignment horizontal="right" vertical="center"/>
    </xf>
    <xf numFmtId="0" fontId="4" fillId="0" borderId="1" xfId="0" applyFont="1" applyBorder="1" applyAlignment="1">
      <alignment horizontal="center" vertical="center"/>
    </xf>
    <xf numFmtId="0" fontId="9" fillId="0" borderId="13" xfId="0" applyFont="1" applyBorder="1" applyAlignment="1">
      <alignment horizontal="center" vertical="center"/>
    </xf>
    <xf numFmtId="0" fontId="8" fillId="0" borderId="13" xfId="0" applyFont="1" applyBorder="1" applyAlignment="1">
      <alignment horizontal="center" vertical="center"/>
    </xf>
    <xf numFmtId="0" fontId="8" fillId="4" borderId="1" xfId="0" applyFont="1" applyFill="1" applyBorder="1" applyAlignment="1">
      <alignment horizontal="justify" vertical="center" wrapText="1"/>
    </xf>
    <xf numFmtId="0" fontId="23" fillId="0" borderId="1" xfId="0" applyFont="1" applyBorder="1" applyAlignment="1">
      <alignment horizontal="center" vertical="center" wrapText="1"/>
    </xf>
    <xf numFmtId="0" fontId="9" fillId="0" borderId="1" xfId="0" applyFont="1" applyBorder="1" applyAlignment="1">
      <alignment horizontal="center" vertical="center" wrapText="1"/>
    </xf>
    <xf numFmtId="0" fontId="13" fillId="0" borderId="1" xfId="0" applyFont="1" applyBorder="1" applyAlignment="1">
      <alignment horizontal="center" vertical="center" wrapText="1"/>
    </xf>
    <xf numFmtId="0" fontId="24" fillId="0" borderId="1" xfId="0" applyFont="1" applyBorder="1" applyAlignment="1">
      <alignment horizontal="center" vertical="center" wrapText="1"/>
    </xf>
    <xf numFmtId="0" fontId="8" fillId="0" borderId="1" xfId="0" applyFont="1" applyBorder="1" applyAlignment="1">
      <alignment horizontal="center" vertical="center" wrapText="1"/>
    </xf>
    <xf numFmtId="164" fontId="26" fillId="0" borderId="1" xfId="3" applyFont="1" applyBorder="1" applyAlignment="1">
      <alignment horizontal="center" vertical="center"/>
    </xf>
    <xf numFmtId="9" fontId="0" fillId="6" borderId="1" xfId="2" applyFont="1" applyFill="1" applyBorder="1" applyAlignment="1">
      <alignment horizontal="center" vertical="center"/>
    </xf>
    <xf numFmtId="0" fontId="9" fillId="0" borderId="1" xfId="4"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0" xfId="0" applyFont="1" applyAlignment="1">
      <alignment horizontal="center" vertical="center"/>
    </xf>
    <xf numFmtId="9" fontId="0" fillId="6" borderId="1" xfId="0" applyNumberFormat="1" applyFill="1" applyBorder="1" applyAlignment="1">
      <alignment horizontal="center" vertical="center"/>
    </xf>
    <xf numFmtId="0" fontId="26" fillId="0" borderId="1" xfId="0" applyFont="1" applyBorder="1"/>
    <xf numFmtId="0" fontId="26" fillId="0" borderId="0" xfId="0" applyFont="1" applyAlignment="1">
      <alignment horizontal="center" vertical="center"/>
    </xf>
    <xf numFmtId="0" fontId="26" fillId="2" borderId="1" xfId="0" applyFont="1" applyFill="1" applyBorder="1" applyAlignment="1">
      <alignment horizontal="center" vertical="center"/>
    </xf>
    <xf numFmtId="0" fontId="27" fillId="0" borderId="1" xfId="0" applyFont="1" applyBorder="1" applyAlignment="1">
      <alignment horizontal="center" vertical="center"/>
    </xf>
    <xf numFmtId="0" fontId="27" fillId="0" borderId="2" xfId="0" applyFont="1" applyBorder="1" applyAlignment="1">
      <alignment horizontal="center" vertical="center"/>
    </xf>
    <xf numFmtId="0" fontId="27" fillId="0" borderId="3" xfId="0" applyFont="1" applyBorder="1" applyAlignment="1">
      <alignment horizontal="center" vertical="center"/>
    </xf>
    <xf numFmtId="0" fontId="27" fillId="0" borderId="3" xfId="0" applyFont="1" applyBorder="1" applyAlignment="1">
      <alignment horizontal="center" vertical="center"/>
    </xf>
    <xf numFmtId="0" fontId="27" fillId="0" borderId="4" xfId="0" applyFont="1" applyBorder="1" applyAlignment="1">
      <alignment horizontal="center" vertical="center"/>
    </xf>
    <xf numFmtId="0" fontId="27" fillId="0" borderId="5" xfId="0" applyFont="1" applyBorder="1" applyAlignment="1">
      <alignment horizontal="center" vertical="center"/>
    </xf>
    <xf numFmtId="0" fontId="27" fillId="0" borderId="6" xfId="0" applyFont="1" applyBorder="1" applyAlignment="1">
      <alignment horizontal="center" vertical="center"/>
    </xf>
    <xf numFmtId="0" fontId="27" fillId="0" borderId="2" xfId="0" applyFont="1" applyBorder="1" applyAlignment="1">
      <alignment horizontal="center" vertical="center"/>
    </xf>
    <xf numFmtId="0" fontId="27" fillId="0" borderId="1" xfId="0" applyFont="1" applyBorder="1" applyAlignment="1">
      <alignment horizontal="center" vertical="center"/>
    </xf>
    <xf numFmtId="0" fontId="26" fillId="0" borderId="1" xfId="0" applyFont="1" applyBorder="1" applyAlignment="1">
      <alignment horizontal="center" vertical="center"/>
    </xf>
    <xf numFmtId="9" fontId="26" fillId="6" borderId="1" xfId="0" applyNumberFormat="1" applyFont="1" applyFill="1" applyBorder="1" applyAlignment="1">
      <alignment horizontal="center" vertical="center"/>
    </xf>
    <xf numFmtId="42" fontId="26" fillId="0" borderId="1" xfId="5" applyFont="1" applyBorder="1" applyAlignment="1">
      <alignment horizontal="center" vertical="center"/>
    </xf>
    <xf numFmtId="0" fontId="26" fillId="0" borderId="1" xfId="0" applyFont="1" applyBorder="1" applyAlignment="1">
      <alignment horizontal="center" vertical="center" wrapText="1"/>
    </xf>
    <xf numFmtId="0" fontId="26" fillId="0" borderId="11" xfId="0" applyFont="1" applyBorder="1" applyAlignment="1">
      <alignment horizontal="center" vertical="center" wrapText="1"/>
    </xf>
    <xf numFmtId="0" fontId="26" fillId="0" borderId="13" xfId="0" applyFont="1" applyBorder="1" applyAlignment="1">
      <alignment horizontal="center" vertical="center" wrapText="1"/>
    </xf>
    <xf numFmtId="9" fontId="26" fillId="8" borderId="1" xfId="0" applyNumberFormat="1" applyFont="1" applyFill="1" applyBorder="1" applyAlignment="1">
      <alignment horizontal="center" vertical="center"/>
    </xf>
    <xf numFmtId="9" fontId="26" fillId="9" borderId="1" xfId="0" applyNumberFormat="1" applyFont="1" applyFill="1" applyBorder="1" applyAlignment="1">
      <alignment horizontal="center" vertical="center"/>
    </xf>
    <xf numFmtId="0" fontId="26" fillId="0" borderId="0" xfId="0" applyFont="1"/>
    <xf numFmtId="0" fontId="27" fillId="0" borderId="2" xfId="0" applyFont="1" applyBorder="1" applyAlignment="1">
      <alignment horizontal="center"/>
    </xf>
    <xf numFmtId="0" fontId="27" fillId="0" borderId="1" xfId="0" applyFont="1" applyBorder="1" applyAlignment="1">
      <alignment horizontal="center"/>
    </xf>
    <xf numFmtId="0" fontId="27" fillId="0" borderId="3" xfId="0" applyFont="1" applyBorder="1" applyAlignment="1">
      <alignment horizontal="center"/>
    </xf>
    <xf numFmtId="0" fontId="27" fillId="0" borderId="3" xfId="0" applyFont="1" applyBorder="1" applyAlignment="1">
      <alignment horizontal="center"/>
    </xf>
    <xf numFmtId="0" fontId="27" fillId="0" borderId="4" xfId="0" applyFont="1" applyBorder="1" applyAlignment="1">
      <alignment horizontal="center"/>
    </xf>
    <xf numFmtId="0" fontId="27" fillId="0" borderId="1" xfId="0" applyFont="1" applyBorder="1" applyAlignment="1">
      <alignment vertical="center"/>
    </xf>
    <xf numFmtId="0" fontId="27" fillId="0" borderId="1" xfId="0" applyFont="1" applyBorder="1"/>
    <xf numFmtId="164" fontId="26" fillId="0" borderId="1" xfId="3" applyFont="1" applyBorder="1" applyAlignment="1">
      <alignment vertical="center"/>
    </xf>
    <xf numFmtId="9" fontId="26" fillId="6" borderId="1" xfId="2" applyFont="1" applyFill="1" applyBorder="1" applyAlignment="1">
      <alignment horizontal="center" vertical="center"/>
    </xf>
    <xf numFmtId="0" fontId="7" fillId="0" borderId="0" xfId="0" applyFont="1"/>
    <xf numFmtId="0" fontId="7" fillId="2" borderId="1" xfId="0" applyFont="1" applyFill="1" applyBorder="1" applyAlignment="1">
      <alignment horizontal="center" vertical="center"/>
    </xf>
    <xf numFmtId="0" fontId="5" fillId="2" borderId="1" xfId="0" applyFont="1" applyFill="1" applyBorder="1" applyAlignment="1">
      <alignment horizontal="center" vertical="center"/>
    </xf>
    <xf numFmtId="0" fontId="5" fillId="0" borderId="1" xfId="0" applyFont="1" applyBorder="1" applyAlignment="1">
      <alignment horizontal="center" vertical="center"/>
    </xf>
    <xf numFmtId="0" fontId="5" fillId="0" borderId="2" xfId="0" applyFont="1" applyBorder="1" applyAlignment="1">
      <alignment horizontal="center"/>
    </xf>
    <xf numFmtId="0" fontId="5" fillId="0" borderId="1" xfId="0" applyFont="1" applyBorder="1" applyAlignment="1">
      <alignment horizontal="center"/>
    </xf>
    <xf numFmtId="0" fontId="5" fillId="0" borderId="3" xfId="0" applyFont="1" applyBorder="1" applyAlignment="1">
      <alignment horizontal="center"/>
    </xf>
    <xf numFmtId="0" fontId="5" fillId="0" borderId="3" xfId="0" applyFont="1" applyBorder="1" applyAlignment="1">
      <alignment horizontal="center"/>
    </xf>
    <xf numFmtId="0" fontId="5" fillId="0" borderId="4" xfId="0" applyFont="1" applyBorder="1" applyAlignment="1">
      <alignment horizont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3" xfId="0" applyFont="1" applyBorder="1" applyAlignment="1">
      <alignment horizontal="center" vertical="center"/>
    </xf>
    <xf numFmtId="0" fontId="5" fillId="0" borderId="2" xfId="0" applyFont="1" applyBorder="1" applyAlignment="1">
      <alignment horizontal="center" vertical="center"/>
    </xf>
    <xf numFmtId="0" fontId="5" fillId="0" borderId="2" xfId="0" applyFont="1" applyBorder="1" applyAlignment="1">
      <alignment horizontal="center" vertical="center"/>
    </xf>
    <xf numFmtId="0" fontId="5" fillId="0" borderId="4" xfId="0" applyFont="1" applyBorder="1" applyAlignment="1">
      <alignment horizontal="center" vertical="center"/>
    </xf>
    <xf numFmtId="0" fontId="7" fillId="0" borderId="1" xfId="0" applyFont="1" applyBorder="1"/>
    <xf numFmtId="0" fontId="7" fillId="0" borderId="1" xfId="0" applyFont="1" applyFill="1" applyBorder="1" applyAlignment="1">
      <alignment horizontal="justify" vertical="center" wrapText="1"/>
    </xf>
    <xf numFmtId="0" fontId="23" fillId="0" borderId="1" xfId="0" applyFont="1" applyFill="1" applyBorder="1" applyAlignment="1">
      <alignment horizontal="justify" vertical="center" wrapText="1"/>
    </xf>
    <xf numFmtId="9" fontId="7" fillId="6" borderId="1" xfId="0" applyNumberFormat="1" applyFont="1" applyFill="1" applyBorder="1" applyAlignment="1">
      <alignment horizontal="center" vertical="center"/>
    </xf>
    <xf numFmtId="164" fontId="7" fillId="0" borderId="1" xfId="3" applyFont="1" applyBorder="1" applyAlignment="1">
      <alignment vertical="center"/>
    </xf>
    <xf numFmtId="0" fontId="23" fillId="0" borderId="1" xfId="0" applyFont="1" applyFill="1" applyBorder="1" applyAlignment="1">
      <alignment horizontal="justify" vertical="center"/>
    </xf>
    <xf numFmtId="0" fontId="7" fillId="0" borderId="1" xfId="0" applyFont="1" applyBorder="1" applyAlignment="1">
      <alignment horizontal="left" vertical="top" wrapText="1"/>
    </xf>
    <xf numFmtId="9" fontId="6" fillId="6" borderId="1" xfId="2" applyFont="1" applyFill="1" applyBorder="1" applyAlignment="1">
      <alignment horizontal="center" vertical="center"/>
    </xf>
    <xf numFmtId="164" fontId="26" fillId="0" borderId="1" xfId="3" applyFont="1" applyFill="1" applyBorder="1" applyAlignment="1">
      <alignment vertical="center"/>
    </xf>
    <xf numFmtId="164" fontId="26" fillId="0" borderId="1" xfId="3" applyFont="1" applyFill="1" applyBorder="1" applyAlignment="1">
      <alignment horizontal="right" vertical="center"/>
    </xf>
    <xf numFmtId="165" fontId="26" fillId="0" borderId="1" xfId="1" applyNumberFormat="1" applyFont="1" applyBorder="1" applyAlignment="1">
      <alignment horizontal="center" vertical="center"/>
    </xf>
    <xf numFmtId="0" fontId="26" fillId="0" borderId="1" xfId="0" applyFont="1" applyBorder="1" applyAlignment="1">
      <alignment wrapText="1"/>
    </xf>
    <xf numFmtId="165" fontId="26" fillId="0" borderId="1" xfId="1" applyNumberFormat="1" applyFont="1" applyFill="1" applyBorder="1" applyAlignment="1">
      <alignment horizontal="center" vertical="center"/>
    </xf>
    <xf numFmtId="44" fontId="26" fillId="0" borderId="1" xfId="1" applyFont="1" applyBorder="1" applyAlignment="1">
      <alignment horizontal="center" vertical="center"/>
    </xf>
    <xf numFmtId="0" fontId="26" fillId="0" borderId="1" xfId="0" applyFont="1" applyBorder="1" applyAlignment="1">
      <alignment horizontal="left" wrapText="1"/>
    </xf>
    <xf numFmtId="9" fontId="26" fillId="3" borderId="1" xfId="2" applyFont="1" applyFill="1" applyBorder="1" applyAlignment="1">
      <alignment horizontal="center" vertical="center"/>
    </xf>
    <xf numFmtId="0" fontId="9" fillId="0" borderId="1" xfId="4" applyFont="1" applyBorder="1" applyAlignment="1">
      <alignment horizontal="center" vertical="center" wrapText="1"/>
    </xf>
    <xf numFmtId="0" fontId="9" fillId="0" borderId="13" xfId="0" applyFont="1" applyBorder="1" applyAlignment="1">
      <alignment horizontal="center" vertical="center" wrapText="1"/>
    </xf>
    <xf numFmtId="0" fontId="9" fillId="0" borderId="13" xfId="4" applyFont="1" applyBorder="1" applyAlignment="1">
      <alignment horizontal="center" vertical="center" wrapText="1"/>
    </xf>
    <xf numFmtId="0" fontId="8" fillId="0" borderId="13" xfId="0" applyFont="1" applyBorder="1" applyAlignment="1">
      <alignment horizontal="center" vertical="center" wrapText="1"/>
    </xf>
    <xf numFmtId="0" fontId="26" fillId="0" borderId="1" xfId="0" applyFont="1" applyBorder="1" applyAlignment="1">
      <alignment horizontal="center" vertical="center"/>
    </xf>
    <xf numFmtId="170" fontId="27" fillId="0" borderId="1" xfId="0" applyNumberFormat="1" applyFont="1" applyBorder="1" applyAlignment="1">
      <alignment horizontal="center" vertical="center"/>
    </xf>
    <xf numFmtId="0" fontId="27" fillId="0" borderId="0" xfId="0" applyFont="1" applyAlignment="1">
      <alignment horizontal="center" vertical="center"/>
    </xf>
    <xf numFmtId="164" fontId="26" fillId="0" borderId="1" xfId="3" applyFont="1" applyFill="1" applyBorder="1" applyAlignment="1">
      <alignment horizontal="center" vertical="center"/>
    </xf>
    <xf numFmtId="170" fontId="26" fillId="0" borderId="1" xfId="3" applyNumberFormat="1" applyFont="1" applyFill="1" applyBorder="1" applyAlignment="1">
      <alignment horizontal="center" vertical="center"/>
    </xf>
    <xf numFmtId="164" fontId="28" fillId="0" borderId="1" xfId="3" applyFont="1" applyFill="1" applyBorder="1" applyAlignment="1">
      <alignment horizontal="center" vertical="center"/>
    </xf>
    <xf numFmtId="170" fontId="28" fillId="0" borderId="1" xfId="3" applyNumberFormat="1" applyFont="1" applyFill="1" applyBorder="1" applyAlignment="1">
      <alignment horizontal="center" vertical="center"/>
    </xf>
    <xf numFmtId="0" fontId="28" fillId="0" borderId="1" xfId="0" applyFont="1" applyBorder="1" applyAlignment="1">
      <alignment horizontal="center" vertical="center" wrapText="1"/>
    </xf>
    <xf numFmtId="9" fontId="26" fillId="0" borderId="1" xfId="3" applyNumberFormat="1" applyFont="1" applyFill="1" applyBorder="1" applyAlignment="1">
      <alignment horizontal="center" vertical="center"/>
    </xf>
    <xf numFmtId="0" fontId="26" fillId="0" borderId="8" xfId="0" applyFont="1" applyBorder="1" applyAlignment="1">
      <alignment horizontal="center" vertical="center"/>
    </xf>
    <xf numFmtId="0" fontId="30" fillId="0" borderId="0" xfId="0" applyFont="1" applyAlignment="1">
      <alignment horizontal="center" vertical="center"/>
    </xf>
    <xf numFmtId="0" fontId="26" fillId="0" borderId="13" xfId="0" applyFont="1" applyBorder="1" applyAlignment="1">
      <alignment horizontal="center" vertical="center"/>
    </xf>
    <xf numFmtId="0" fontId="26" fillId="0" borderId="13" xfId="0" applyFont="1" applyBorder="1" applyAlignment="1">
      <alignment horizontal="center" vertical="center" wrapText="1"/>
    </xf>
    <xf numFmtId="164" fontId="26" fillId="0" borderId="13" xfId="3" applyFont="1" applyFill="1" applyBorder="1" applyAlignment="1">
      <alignment horizontal="center" vertical="center"/>
    </xf>
    <xf numFmtId="170" fontId="26" fillId="0" borderId="13" xfId="3" applyNumberFormat="1" applyFont="1" applyFill="1" applyBorder="1" applyAlignment="1">
      <alignment horizontal="center" vertical="center"/>
    </xf>
    <xf numFmtId="0" fontId="26" fillId="0" borderId="7" xfId="0" applyFont="1" applyBorder="1" applyAlignment="1">
      <alignment horizontal="center" vertical="center"/>
    </xf>
    <xf numFmtId="170" fontId="26" fillId="0" borderId="1" xfId="0" applyNumberFormat="1" applyFont="1" applyBorder="1" applyAlignment="1">
      <alignment horizontal="center" vertical="center"/>
    </xf>
    <xf numFmtId="0" fontId="26" fillId="4" borderId="0" xfId="0" applyFont="1" applyFill="1" applyAlignment="1">
      <alignment horizontal="center" vertical="center"/>
    </xf>
    <xf numFmtId="0" fontId="26" fillId="4" borderId="1" xfId="0" applyFont="1" applyFill="1" applyBorder="1" applyAlignment="1">
      <alignment horizontal="center" vertical="center"/>
    </xf>
    <xf numFmtId="0" fontId="4" fillId="4" borderId="1" xfId="0" applyFont="1" applyFill="1" applyBorder="1" applyAlignment="1">
      <alignment horizontal="center" vertical="center"/>
    </xf>
    <xf numFmtId="0" fontId="5" fillId="4" borderId="1" xfId="0" applyFont="1" applyFill="1" applyBorder="1" applyAlignment="1">
      <alignment horizontal="center" vertical="center"/>
    </xf>
    <xf numFmtId="0" fontId="6" fillId="4" borderId="1" xfId="0" applyFont="1" applyFill="1" applyBorder="1" applyAlignment="1">
      <alignment horizontal="center" vertical="center"/>
    </xf>
    <xf numFmtId="0" fontId="7" fillId="4" borderId="1" xfId="0" applyFont="1" applyFill="1" applyBorder="1" applyAlignment="1">
      <alignment horizontal="center" vertical="center"/>
    </xf>
    <xf numFmtId="15" fontId="7" fillId="4" borderId="1" xfId="0" applyNumberFormat="1" applyFont="1" applyFill="1" applyBorder="1" applyAlignment="1">
      <alignment horizontal="center" vertical="center"/>
    </xf>
    <xf numFmtId="0" fontId="27" fillId="4" borderId="1" xfId="0" applyFont="1" applyFill="1" applyBorder="1" applyAlignment="1">
      <alignment horizontal="center" vertical="center"/>
    </xf>
    <xf numFmtId="0" fontId="27" fillId="4" borderId="2" xfId="0" applyFont="1" applyFill="1" applyBorder="1" applyAlignment="1">
      <alignment horizontal="center" vertical="center"/>
    </xf>
    <xf numFmtId="0" fontId="27" fillId="4" borderId="3" xfId="0" applyFont="1" applyFill="1" applyBorder="1" applyAlignment="1">
      <alignment horizontal="center" vertical="center"/>
    </xf>
    <xf numFmtId="0" fontId="27" fillId="4" borderId="3" xfId="0" applyFont="1" applyFill="1" applyBorder="1" applyAlignment="1">
      <alignment horizontal="center" vertical="center"/>
    </xf>
    <xf numFmtId="0" fontId="27" fillId="4" borderId="4" xfId="0" applyFont="1" applyFill="1" applyBorder="1" applyAlignment="1">
      <alignment horizontal="center" vertical="center"/>
    </xf>
    <xf numFmtId="0" fontId="27" fillId="4" borderId="5" xfId="0" applyFont="1" applyFill="1" applyBorder="1" applyAlignment="1">
      <alignment horizontal="center" vertical="center"/>
    </xf>
    <xf numFmtId="0" fontId="27" fillId="4" borderId="6" xfId="0" applyFont="1" applyFill="1" applyBorder="1" applyAlignment="1">
      <alignment horizontal="center" vertical="center"/>
    </xf>
    <xf numFmtId="0" fontId="27" fillId="4" borderId="1" xfId="0" applyFont="1" applyFill="1" applyBorder="1" applyAlignment="1">
      <alignment horizontal="center" vertical="center"/>
    </xf>
    <xf numFmtId="0" fontId="8" fillId="4" borderId="1" xfId="0" applyFont="1" applyFill="1" applyBorder="1" applyAlignment="1">
      <alignment horizontal="center" vertical="center"/>
    </xf>
    <xf numFmtId="0" fontId="13" fillId="4" borderId="1" xfId="0" applyFont="1" applyFill="1" applyBorder="1" applyAlignment="1">
      <alignment horizontal="center" vertical="center" wrapText="1"/>
    </xf>
    <xf numFmtId="0" fontId="13" fillId="4" borderId="1" xfId="0" applyFont="1" applyFill="1" applyBorder="1" applyAlignment="1">
      <alignment horizontal="center" vertical="center"/>
    </xf>
    <xf numFmtId="0" fontId="8" fillId="4" borderId="1" xfId="0" applyFont="1" applyFill="1" applyBorder="1" applyAlignment="1">
      <alignment horizontal="center" vertical="center" wrapText="1"/>
    </xf>
    <xf numFmtId="0" fontId="26" fillId="4" borderId="1" xfId="0" applyFont="1" applyFill="1" applyBorder="1" applyAlignment="1">
      <alignment horizontal="center" vertical="center"/>
    </xf>
    <xf numFmtId="0" fontId="26" fillId="4" borderId="1" xfId="0" applyFont="1" applyFill="1" applyBorder="1" applyAlignment="1">
      <alignment horizontal="center" vertical="center" wrapText="1"/>
    </xf>
    <xf numFmtId="0" fontId="26" fillId="4" borderId="11" xfId="0" applyFont="1" applyFill="1" applyBorder="1" applyAlignment="1">
      <alignment horizontal="center" vertical="center"/>
    </xf>
    <xf numFmtId="167" fontId="9" fillId="4" borderId="1" xfId="0" applyNumberFormat="1" applyFont="1" applyFill="1" applyBorder="1" applyAlignment="1">
      <alignment horizontal="center" vertical="center"/>
    </xf>
    <xf numFmtId="0" fontId="9" fillId="4" borderId="1" xfId="0" applyFont="1" applyFill="1" applyBorder="1" applyAlignment="1">
      <alignment horizontal="center" vertical="center"/>
    </xf>
    <xf numFmtId="0" fontId="26" fillId="4" borderId="12" xfId="0" applyFont="1" applyFill="1" applyBorder="1" applyAlignment="1">
      <alignment horizontal="center" vertical="center"/>
    </xf>
    <xf numFmtId="0" fontId="20" fillId="4" borderId="1" xfId="0" applyFont="1" applyFill="1" applyBorder="1" applyAlignment="1">
      <alignment horizontal="center" vertical="center"/>
    </xf>
    <xf numFmtId="0" fontId="26" fillId="4" borderId="13" xfId="0" applyFont="1" applyFill="1" applyBorder="1" applyAlignment="1">
      <alignment horizontal="center" vertical="center"/>
    </xf>
    <xf numFmtId="0" fontId="27" fillId="4" borderId="2" xfId="0" applyFont="1" applyFill="1" applyBorder="1" applyAlignment="1">
      <alignment horizontal="center" vertical="center"/>
    </xf>
    <xf numFmtId="0" fontId="9" fillId="4" borderId="1" xfId="0" applyFont="1" applyFill="1" applyBorder="1" applyAlignment="1">
      <alignment horizontal="center" vertical="center" wrapText="1"/>
    </xf>
    <xf numFmtId="0" fontId="9" fillId="4" borderId="1" xfId="4" applyFont="1" applyFill="1" applyBorder="1" applyAlignment="1">
      <alignment horizontal="center" vertical="center" wrapText="1"/>
    </xf>
    <xf numFmtId="9" fontId="26" fillId="0" borderId="1" xfId="2" applyFont="1" applyBorder="1" applyAlignment="1">
      <alignment horizontal="center" vertical="center"/>
    </xf>
    <xf numFmtId="0" fontId="26" fillId="0" borderId="1" xfId="0" applyFont="1" applyFill="1" applyBorder="1" applyAlignment="1">
      <alignment horizontal="center" vertical="center"/>
    </xf>
    <xf numFmtId="9" fontId="26" fillId="0" borderId="1" xfId="0" applyNumberFormat="1" applyFont="1" applyBorder="1" applyAlignment="1">
      <alignment horizontal="center" vertical="center"/>
    </xf>
    <xf numFmtId="9" fontId="8" fillId="6" borderId="1" xfId="0" applyNumberFormat="1" applyFont="1" applyFill="1" applyBorder="1" applyAlignment="1">
      <alignment horizontal="center" vertical="center"/>
    </xf>
    <xf numFmtId="0" fontId="26" fillId="0" borderId="0" xfId="0" applyFont="1" applyFill="1"/>
    <xf numFmtId="0" fontId="26" fillId="0" borderId="1" xfId="0" applyFont="1" applyFill="1" applyBorder="1" applyAlignment="1">
      <alignment horizontal="center" vertical="center"/>
    </xf>
    <xf numFmtId="168" fontId="26" fillId="0" borderId="0" xfId="0" applyNumberFormat="1" applyFont="1" applyFill="1"/>
    <xf numFmtId="0" fontId="27" fillId="0" borderId="1" xfId="0" applyFont="1" applyFill="1" applyBorder="1" applyAlignment="1">
      <alignment horizontal="center" vertical="center"/>
    </xf>
    <xf numFmtId="0" fontId="27" fillId="0" borderId="2" xfId="0" applyFont="1" applyFill="1" applyBorder="1" applyAlignment="1">
      <alignment horizontal="center"/>
    </xf>
    <xf numFmtId="0" fontId="27" fillId="0" borderId="1" xfId="0" applyFont="1" applyFill="1" applyBorder="1" applyAlignment="1">
      <alignment horizontal="center"/>
    </xf>
    <xf numFmtId="0" fontId="27" fillId="0" borderId="3" xfId="0" applyFont="1" applyFill="1" applyBorder="1" applyAlignment="1">
      <alignment horizontal="center"/>
    </xf>
    <xf numFmtId="0" fontId="27" fillId="0" borderId="3" xfId="0" applyFont="1" applyFill="1" applyBorder="1" applyAlignment="1">
      <alignment horizontal="center"/>
    </xf>
    <xf numFmtId="0" fontId="27" fillId="0" borderId="4" xfId="0" applyFont="1" applyFill="1" applyBorder="1" applyAlignment="1">
      <alignment horizontal="center"/>
    </xf>
    <xf numFmtId="0" fontId="27" fillId="0" borderId="5" xfId="0" applyFont="1" applyFill="1" applyBorder="1" applyAlignment="1">
      <alignment horizontal="center" vertical="center"/>
    </xf>
    <xf numFmtId="0" fontId="27" fillId="0" borderId="6" xfId="0" applyFont="1" applyFill="1" applyBorder="1" applyAlignment="1">
      <alignment horizontal="center" vertical="center"/>
    </xf>
    <xf numFmtId="0" fontId="27" fillId="0" borderId="3" xfId="0" applyFont="1" applyFill="1" applyBorder="1" applyAlignment="1">
      <alignment horizontal="center" vertical="center"/>
    </xf>
    <xf numFmtId="0" fontId="27" fillId="0" borderId="2" xfId="0" applyFont="1" applyFill="1" applyBorder="1" applyAlignment="1">
      <alignment horizontal="center" vertical="center"/>
    </xf>
    <xf numFmtId="0" fontId="27" fillId="0" borderId="2" xfId="0" applyFont="1" applyFill="1" applyBorder="1" applyAlignment="1">
      <alignment horizontal="center" vertical="center"/>
    </xf>
    <xf numFmtId="0" fontId="27" fillId="0" borderId="4" xfId="0" applyFont="1" applyFill="1" applyBorder="1" applyAlignment="1">
      <alignment horizontal="center" vertical="center"/>
    </xf>
    <xf numFmtId="0" fontId="27" fillId="0" borderId="1" xfId="0" applyFont="1" applyFill="1" applyBorder="1" applyAlignment="1">
      <alignment horizontal="center" vertical="center"/>
    </xf>
    <xf numFmtId="0" fontId="27" fillId="0" borderId="1" xfId="0" applyFont="1" applyFill="1" applyBorder="1" applyAlignment="1">
      <alignment vertical="center"/>
    </xf>
    <xf numFmtId="0" fontId="27" fillId="0" borderId="1" xfId="0" applyFont="1" applyFill="1" applyBorder="1"/>
    <xf numFmtId="0" fontId="26" fillId="0" borderId="0" xfId="0" applyFont="1" applyFill="1" applyAlignment="1">
      <alignment vertical="top" wrapText="1"/>
    </xf>
    <xf numFmtId="0" fontId="26" fillId="0" borderId="10" xfId="0" applyFont="1" applyFill="1" applyBorder="1" applyAlignment="1">
      <alignment horizontal="center" vertical="center" wrapText="1"/>
    </xf>
    <xf numFmtId="0" fontId="28" fillId="4" borderId="0" xfId="0" applyFont="1" applyFill="1"/>
    <xf numFmtId="169" fontId="26" fillId="0" borderId="0" xfId="8" applyFont="1" applyFill="1"/>
    <xf numFmtId="169" fontId="26" fillId="0" borderId="0" xfId="0" applyNumberFormat="1" applyFont="1" applyFill="1"/>
    <xf numFmtId="9" fontId="16" fillId="6" borderId="1" xfId="2" applyFont="1" applyFill="1" applyBorder="1" applyAlignment="1">
      <alignment horizontal="center" vertical="center"/>
    </xf>
    <xf numFmtId="14" fontId="8" fillId="0" borderId="1" xfId="0" applyNumberFormat="1" applyFont="1" applyBorder="1" applyAlignment="1">
      <alignment horizontal="center" vertical="center"/>
    </xf>
    <xf numFmtId="164" fontId="26" fillId="0" borderId="0" xfId="0" applyNumberFormat="1" applyFont="1" applyAlignment="1">
      <alignment horizontal="center" vertical="center"/>
    </xf>
    <xf numFmtId="0" fontId="28" fillId="4" borderId="1" xfId="0" applyFont="1" applyFill="1" applyBorder="1" applyAlignment="1">
      <alignment horizontal="center" vertical="center" wrapText="1"/>
    </xf>
    <xf numFmtId="0" fontId="26" fillId="0" borderId="0" xfId="0" applyFont="1" applyAlignment="1">
      <alignment horizontal="center" vertical="center" wrapText="1"/>
    </xf>
    <xf numFmtId="42" fontId="26" fillId="0" borderId="1" xfId="1" applyNumberFormat="1" applyFont="1" applyBorder="1" applyAlignment="1">
      <alignment horizontal="center" vertical="center"/>
    </xf>
    <xf numFmtId="14" fontId="9" fillId="0" borderId="1" xfId="0" applyNumberFormat="1" applyFont="1" applyBorder="1" applyAlignment="1">
      <alignment horizontal="center" vertical="center"/>
    </xf>
  </cellXfs>
  <cellStyles count="9">
    <cellStyle name="Millares 2" xfId="8"/>
    <cellStyle name="Millares 2 2 3" xfId="7"/>
    <cellStyle name="Moneda" xfId="1" builtinId="4"/>
    <cellStyle name="Moneda [0]" xfId="5" builtinId="7"/>
    <cellStyle name="Moneda [0] 2" xfId="3"/>
    <cellStyle name="Moneda 2" xfId="6"/>
    <cellStyle name="Normal" xfId="0" builtinId="0"/>
    <cellStyle name="Normal 2" xfId="4"/>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26" Type="http://schemas.openxmlformats.org/officeDocument/2006/relationships/externalLink" Target="externalLinks/externalLink10.xml"/><Relationship Id="rId3" Type="http://schemas.openxmlformats.org/officeDocument/2006/relationships/worksheet" Target="worksheets/sheet3.xml"/><Relationship Id="rId21" Type="http://schemas.openxmlformats.org/officeDocument/2006/relationships/externalLink" Target="externalLinks/externalLink5.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5" Type="http://schemas.openxmlformats.org/officeDocument/2006/relationships/externalLink" Target="externalLinks/externalLink9.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4.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8.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7.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externalLink" Target="externalLinks/externalLink3.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6.xml"/><Relationship Id="rId27" Type="http://schemas.openxmlformats.org/officeDocument/2006/relationships/externalLink" Target="externalLinks/externalLink11.xml"/><Relationship Id="rId30"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737870</xdr:colOff>
      <xdr:row>0</xdr:row>
      <xdr:rowOff>22861</xdr:rowOff>
    </xdr:from>
    <xdr:to>
      <xdr:col>4</xdr:col>
      <xdr:colOff>1409700</xdr:colOff>
      <xdr:row>3</xdr:row>
      <xdr:rowOff>152401</xdr:rowOff>
    </xdr:to>
    <xdr:pic>
      <xdr:nvPicPr>
        <xdr:cNvPr id="2" name="Imagen 1">
          <a:extLst>
            <a:ext uri="{FF2B5EF4-FFF2-40B4-BE49-F238E27FC236}">
              <a16:creationId xmlns:a16="http://schemas.microsoft.com/office/drawing/2014/main" id="{9B27B387-3F1B-4206-BA86-8A315C70B763}"/>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645150" y="22861"/>
          <a:ext cx="671830" cy="693420"/>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4</xdr:col>
      <xdr:colOff>504826</xdr:colOff>
      <xdr:row>0</xdr:row>
      <xdr:rowOff>22861</xdr:rowOff>
    </xdr:from>
    <xdr:to>
      <xdr:col>4</xdr:col>
      <xdr:colOff>1409700</xdr:colOff>
      <xdr:row>3</xdr:row>
      <xdr:rowOff>161925</xdr:rowOff>
    </xdr:to>
    <xdr:pic>
      <xdr:nvPicPr>
        <xdr:cNvPr id="2" name="Imagen 1">
          <a:extLst>
            <a:ext uri="{FF2B5EF4-FFF2-40B4-BE49-F238E27FC236}">
              <a16:creationId xmlns:a16="http://schemas.microsoft.com/office/drawing/2014/main" id="{0900CC97-A8B2-4B25-AE90-507F8672EF66}"/>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88206" y="22861"/>
          <a:ext cx="904874" cy="893444"/>
        </a:xfrm>
        <a:prstGeom prst="rect">
          <a:avLst/>
        </a:prstGeom>
        <a:noFill/>
        <a:ln>
          <a:noFill/>
        </a:ln>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4</xdr:col>
      <xdr:colOff>305435</xdr:colOff>
      <xdr:row>0</xdr:row>
      <xdr:rowOff>0</xdr:rowOff>
    </xdr:from>
    <xdr:to>
      <xdr:col>4</xdr:col>
      <xdr:colOff>1011555</xdr:colOff>
      <xdr:row>4</xdr:row>
      <xdr:rowOff>28575</xdr:rowOff>
    </xdr:to>
    <xdr:pic>
      <xdr:nvPicPr>
        <xdr:cNvPr id="2" name="Imagen 1">
          <a:extLst>
            <a:ext uri="{FF2B5EF4-FFF2-40B4-BE49-F238E27FC236}">
              <a16:creationId xmlns:a16="http://schemas.microsoft.com/office/drawing/2014/main" id="{22FD9789-0F43-4397-AF5E-C365B337DD44}"/>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511675" y="0"/>
          <a:ext cx="706120" cy="746760"/>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3</xdr:col>
      <xdr:colOff>600710</xdr:colOff>
      <xdr:row>0</xdr:row>
      <xdr:rowOff>38100</xdr:rowOff>
    </xdr:from>
    <xdr:to>
      <xdr:col>4</xdr:col>
      <xdr:colOff>150495</xdr:colOff>
      <xdr:row>4</xdr:row>
      <xdr:rowOff>0</xdr:rowOff>
    </xdr:to>
    <xdr:pic>
      <xdr:nvPicPr>
        <xdr:cNvPr id="2" name="Imagen 1">
          <a:extLst>
            <a:ext uri="{FF2B5EF4-FFF2-40B4-BE49-F238E27FC236}">
              <a16:creationId xmlns:a16="http://schemas.microsoft.com/office/drawing/2014/main" id="{9E334F4C-080B-483C-9DEA-5B1919D0552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54450" y="38100"/>
          <a:ext cx="738505" cy="708660"/>
        </a:xfrm>
        <a:prstGeom prst="rect">
          <a:avLst/>
        </a:prstGeom>
        <a:noFill/>
        <a:ln>
          <a:noFill/>
        </a:ln>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4</xdr:col>
      <xdr:colOff>690244</xdr:colOff>
      <xdr:row>0</xdr:row>
      <xdr:rowOff>22861</xdr:rowOff>
    </xdr:from>
    <xdr:to>
      <xdr:col>4</xdr:col>
      <xdr:colOff>1447799</xdr:colOff>
      <xdr:row>3</xdr:row>
      <xdr:rowOff>104775</xdr:rowOff>
    </xdr:to>
    <xdr:pic>
      <xdr:nvPicPr>
        <xdr:cNvPr id="2" name="Imagen 1">
          <a:extLst>
            <a:ext uri="{FF2B5EF4-FFF2-40B4-BE49-F238E27FC236}">
              <a16:creationId xmlns:a16="http://schemas.microsoft.com/office/drawing/2014/main" id="{2E5FB603-9413-47AA-B846-F19F097B863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970904" y="22861"/>
          <a:ext cx="757555" cy="752474"/>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4</xdr:col>
      <xdr:colOff>257810</xdr:colOff>
      <xdr:row>0</xdr:row>
      <xdr:rowOff>0</xdr:rowOff>
    </xdr:from>
    <xdr:to>
      <xdr:col>4</xdr:col>
      <xdr:colOff>960120</xdr:colOff>
      <xdr:row>3</xdr:row>
      <xdr:rowOff>152400</xdr:rowOff>
    </xdr:to>
    <xdr:pic>
      <xdr:nvPicPr>
        <xdr:cNvPr id="2" name="Imagen 1">
          <a:extLst>
            <a:ext uri="{FF2B5EF4-FFF2-40B4-BE49-F238E27FC236}">
              <a16:creationId xmlns:a16="http://schemas.microsoft.com/office/drawing/2014/main" id="{B1FA6E0F-AB1B-40D7-BC6D-7AF03CEA53D2}"/>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357370" y="0"/>
          <a:ext cx="702310" cy="716280"/>
        </a:xfrm>
        <a:prstGeom prst="rect">
          <a:avLst/>
        </a:prstGeom>
        <a:noFill/>
        <a:ln>
          <a:noFill/>
        </a:ln>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4</xdr:col>
      <xdr:colOff>360047</xdr:colOff>
      <xdr:row>0</xdr:row>
      <xdr:rowOff>22860</xdr:rowOff>
    </xdr:from>
    <xdr:to>
      <xdr:col>4</xdr:col>
      <xdr:colOff>1066801</xdr:colOff>
      <xdr:row>3</xdr:row>
      <xdr:rowOff>167640</xdr:rowOff>
    </xdr:to>
    <xdr:pic>
      <xdr:nvPicPr>
        <xdr:cNvPr id="2" name="Imagen 1">
          <a:extLst>
            <a:ext uri="{FF2B5EF4-FFF2-40B4-BE49-F238E27FC236}">
              <a16:creationId xmlns:a16="http://schemas.microsoft.com/office/drawing/2014/main" id="{2133D0A2-A435-4985-A233-084B0D89DA28}"/>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314827" y="22860"/>
          <a:ext cx="706754" cy="69342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673313</xdr:colOff>
      <xdr:row>0</xdr:row>
      <xdr:rowOff>31327</xdr:rowOff>
    </xdr:from>
    <xdr:to>
      <xdr:col>4</xdr:col>
      <xdr:colOff>1380067</xdr:colOff>
      <xdr:row>4</xdr:row>
      <xdr:rowOff>25612</xdr:rowOff>
    </xdr:to>
    <xdr:pic>
      <xdr:nvPicPr>
        <xdr:cNvPr id="2" name="Imagen 1">
          <a:extLst>
            <a:ext uri="{FF2B5EF4-FFF2-40B4-BE49-F238E27FC236}">
              <a16:creationId xmlns:a16="http://schemas.microsoft.com/office/drawing/2014/main" id="{51C644D8-1174-453A-BAE3-D1F45560156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611073" y="31327"/>
          <a:ext cx="706754" cy="718185"/>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288290</xdr:colOff>
      <xdr:row>0</xdr:row>
      <xdr:rowOff>1</xdr:rowOff>
    </xdr:from>
    <xdr:to>
      <xdr:col>4</xdr:col>
      <xdr:colOff>960120</xdr:colOff>
      <xdr:row>3</xdr:row>
      <xdr:rowOff>129541</xdr:rowOff>
    </xdr:to>
    <xdr:pic>
      <xdr:nvPicPr>
        <xdr:cNvPr id="2" name="Imagen 1">
          <a:extLst>
            <a:ext uri="{FF2B5EF4-FFF2-40B4-BE49-F238E27FC236}">
              <a16:creationId xmlns:a16="http://schemas.microsoft.com/office/drawing/2014/main" id="{E735EFDA-2151-4DF9-A200-B2431FCD807A}"/>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243070" y="1"/>
          <a:ext cx="671830" cy="678180"/>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514351</xdr:colOff>
      <xdr:row>0</xdr:row>
      <xdr:rowOff>0</xdr:rowOff>
    </xdr:from>
    <xdr:to>
      <xdr:col>4</xdr:col>
      <xdr:colOff>1325880</xdr:colOff>
      <xdr:row>3</xdr:row>
      <xdr:rowOff>160020</xdr:rowOff>
    </xdr:to>
    <xdr:pic>
      <xdr:nvPicPr>
        <xdr:cNvPr id="2" name="Imagen 1">
          <a:extLst>
            <a:ext uri="{FF2B5EF4-FFF2-40B4-BE49-F238E27FC236}">
              <a16:creationId xmlns:a16="http://schemas.microsoft.com/office/drawing/2014/main" id="{12BB3906-B5D8-4816-8643-D154A880A19A}"/>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69131" y="0"/>
          <a:ext cx="811529" cy="845820"/>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4</xdr:col>
      <xdr:colOff>781269</xdr:colOff>
      <xdr:row>0</xdr:row>
      <xdr:rowOff>31326</xdr:rowOff>
    </xdr:from>
    <xdr:to>
      <xdr:col>4</xdr:col>
      <xdr:colOff>1704136</xdr:colOff>
      <xdr:row>3</xdr:row>
      <xdr:rowOff>224701</xdr:rowOff>
    </xdr:to>
    <xdr:pic>
      <xdr:nvPicPr>
        <xdr:cNvPr id="2" name="Imagen 1">
          <a:extLst>
            <a:ext uri="{FF2B5EF4-FFF2-40B4-BE49-F238E27FC236}">
              <a16:creationId xmlns:a16="http://schemas.microsoft.com/office/drawing/2014/main" id="{E815ADB7-2738-48E7-B383-D634432D8EC6}"/>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36249" y="31326"/>
          <a:ext cx="922867" cy="947755"/>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4</xdr:col>
      <xdr:colOff>457200</xdr:colOff>
      <xdr:row>0</xdr:row>
      <xdr:rowOff>31326</xdr:rowOff>
    </xdr:from>
    <xdr:to>
      <xdr:col>4</xdr:col>
      <xdr:colOff>1380067</xdr:colOff>
      <xdr:row>3</xdr:row>
      <xdr:rowOff>209549</xdr:rowOff>
    </xdr:to>
    <xdr:pic>
      <xdr:nvPicPr>
        <xdr:cNvPr id="2" name="Imagen 1">
          <a:extLst>
            <a:ext uri="{FF2B5EF4-FFF2-40B4-BE49-F238E27FC236}">
              <a16:creationId xmlns:a16="http://schemas.microsoft.com/office/drawing/2014/main" id="{F54FE03E-746A-4CD5-9004-8AE758E02A43}"/>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953000" y="31326"/>
          <a:ext cx="922867" cy="932603"/>
        </a:xfrm>
        <a:prstGeom prst="rect">
          <a:avLst/>
        </a:prstGeom>
        <a:noFill/>
        <a:ln>
          <a:noFill/>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4</xdr:col>
      <xdr:colOff>1123951</xdr:colOff>
      <xdr:row>0</xdr:row>
      <xdr:rowOff>0</xdr:rowOff>
    </xdr:from>
    <xdr:to>
      <xdr:col>4</xdr:col>
      <xdr:colOff>2028825</xdr:colOff>
      <xdr:row>3</xdr:row>
      <xdr:rowOff>139064</xdr:rowOff>
    </xdr:to>
    <xdr:pic>
      <xdr:nvPicPr>
        <xdr:cNvPr id="2" name="Imagen 1">
          <a:extLst>
            <a:ext uri="{FF2B5EF4-FFF2-40B4-BE49-F238E27FC236}">
              <a16:creationId xmlns:a16="http://schemas.microsoft.com/office/drawing/2014/main" id="{0643599A-C62F-4DB9-80CB-FF09C9BBB491}"/>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63691" y="0"/>
          <a:ext cx="904874" cy="893444"/>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676910</xdr:colOff>
      <xdr:row>0</xdr:row>
      <xdr:rowOff>0</xdr:rowOff>
    </xdr:from>
    <xdr:to>
      <xdr:col>4</xdr:col>
      <xdr:colOff>1383030</xdr:colOff>
      <xdr:row>3</xdr:row>
      <xdr:rowOff>196215</xdr:rowOff>
    </xdr:to>
    <xdr:pic>
      <xdr:nvPicPr>
        <xdr:cNvPr id="2" name="Imagen 1">
          <a:extLst>
            <a:ext uri="{FF2B5EF4-FFF2-40B4-BE49-F238E27FC236}">
              <a16:creationId xmlns:a16="http://schemas.microsoft.com/office/drawing/2014/main" id="{C85F2835-BAA5-445C-AF6B-F018120628E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09870" y="0"/>
          <a:ext cx="706120" cy="760095"/>
        </a:xfrm>
        <a:prstGeom prst="rect">
          <a:avLst/>
        </a:prstGeom>
        <a:noFill/>
        <a:ln>
          <a:noFill/>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4</xdr:col>
      <xdr:colOff>466726</xdr:colOff>
      <xdr:row>0</xdr:row>
      <xdr:rowOff>38100</xdr:rowOff>
    </xdr:from>
    <xdr:to>
      <xdr:col>4</xdr:col>
      <xdr:colOff>1282065</xdr:colOff>
      <xdr:row>3</xdr:row>
      <xdr:rowOff>129540</xdr:rowOff>
    </xdr:to>
    <xdr:pic>
      <xdr:nvPicPr>
        <xdr:cNvPr id="2" name="Imagen 1">
          <a:extLst>
            <a:ext uri="{FF2B5EF4-FFF2-40B4-BE49-F238E27FC236}">
              <a16:creationId xmlns:a16="http://schemas.microsoft.com/office/drawing/2014/main" id="{B532DB85-5F17-4647-ABA1-2F4E3A80227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21506" y="38100"/>
          <a:ext cx="815339" cy="845820"/>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Nueva%20carpeta\Alo\Works%20Appart\Gobernaci&#243;n\2021\3-%20Sep-%20Diciembre%202130\Plan%20de%20Acci&#243;n\12.%20Administrativa%20-%20Plan%20de%20Accion.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F:\Nueva%20carpeta\Alo\Works%20Appart\Gobernaci&#243;n\2021\3-%20Sep-%20Diciembre%202130\Plan%20de%20Acci&#243;n\3.%20TIC%20-%20Plan%20de%20Accion%20(1).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F:\Nueva%20carpeta\Alo\Works%20Appart\Gobernaci&#243;n\2021\3-%20Sep-%20Diciembre%202130\Plan%20de%20Acci&#243;n\11.%20Turismo%20-%20Plan%20de%20Accion.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Nueva%20carpeta\Alo\Works%20Appart\Gobernaci&#243;n\2021\3-%20Sep-%20Diciembre%202130\Plan%20de%20Acci&#243;n\4.%20Agricultura%20-%20Plan%20de%20Accion.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Nueva%20carpeta\Alo\Works%20Appart\Gobernaci&#243;n\2021\3-%20Sep-%20Diciembre%202130\Plan%20de%20Acci&#243;n\8.%20Familia%20-%20Plan%20de%20Accion.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Nueva%20carpeta\Alo\Works%20Appart\Gobernaci&#243;n\2021\3-%20Sep-%20Diciembre%202130\Plan%20de%20Acci&#243;n\13.%20Hacienda%20-%20Plan%20de%20Accion.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Nueva%20carpeta\Alo\Works%20Appart\Gobernaci&#243;n\2021\3-%20Sep-%20Diciembre%202130\Plan%20de%20Acci&#243;n\5.%20Aguas%20e%20Infraestructura%20-%20Plan%20de%20Accion%20(1).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F:\Nueva%20carpeta\Alo\Works%20Appart\Gobernaci&#243;n\2021\3-%20Sep-%20Diciembre%202130\Plan%20de%20Acci&#243;n\9.%20Interior%20-%20%20Plan%20de%20Accion%20.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F:\Nueva%20carpeta\Alo\Works%20Appart\Gobernaci&#243;n\2021\3-%20Sep-%20Diciembre%202130\Plan%20de%20Acci&#243;n\14.%20Juridica%20y%20contratacion%20-%20Plan%20de%20Accion.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F:\Nueva%20carpeta\Alo\Works%20Appart\Gobernaci&#243;n\2021\3-%20Sep-%20Diciembre%202130\Plan%20de%20Acci&#243;n\2.%20Planeacion%20-%20Plan%20de%20Accion.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F:\Nueva%20carpeta\Alo\Works%20Appart\Gobernaci&#243;n\2021\3-%20Sep-%20Diciembre%202130\Plan%20de%20Acci&#243;n\10.%20Salud%20-%20Plan%20de%20Accio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DE ACCION"/>
      <sheetName val="PROPUESTA SGTO PLAN "/>
    </sheetNames>
    <sheetDataSet>
      <sheetData sheetId="0">
        <row r="8">
          <cell r="I8">
            <v>4</v>
          </cell>
          <cell r="J8">
            <v>4</v>
          </cell>
          <cell r="K8">
            <v>4</v>
          </cell>
          <cell r="L8">
            <v>4</v>
          </cell>
          <cell r="P8">
            <v>0</v>
          </cell>
          <cell r="Q8">
            <v>11540000</v>
          </cell>
          <cell r="R8">
            <v>11886200</v>
          </cell>
          <cell r="S8">
            <v>12242786</v>
          </cell>
        </row>
        <row r="9">
          <cell r="I9">
            <v>0</v>
          </cell>
          <cell r="J9">
            <v>1</v>
          </cell>
          <cell r="K9">
            <v>1</v>
          </cell>
          <cell r="L9">
            <v>1</v>
          </cell>
          <cell r="P9">
            <v>0</v>
          </cell>
          <cell r="Q9">
            <v>11540000</v>
          </cell>
          <cell r="R9">
            <v>11886200</v>
          </cell>
          <cell r="S9">
            <v>12242786</v>
          </cell>
        </row>
        <row r="10">
          <cell r="I10">
            <v>0</v>
          </cell>
          <cell r="J10">
            <v>1</v>
          </cell>
          <cell r="K10">
            <v>1</v>
          </cell>
          <cell r="L10">
            <v>1</v>
          </cell>
          <cell r="P10">
            <v>0</v>
          </cell>
          <cell r="Q10">
            <v>11540000</v>
          </cell>
          <cell r="R10">
            <v>11886200</v>
          </cell>
          <cell r="S10">
            <v>12242786</v>
          </cell>
        </row>
        <row r="11">
          <cell r="I11">
            <v>0</v>
          </cell>
          <cell r="J11">
            <v>1</v>
          </cell>
          <cell r="K11">
            <v>1</v>
          </cell>
          <cell r="L11">
            <v>1</v>
          </cell>
          <cell r="P11">
            <v>0</v>
          </cell>
          <cell r="Q11">
            <v>11540000</v>
          </cell>
          <cell r="R11">
            <v>11886200</v>
          </cell>
          <cell r="S11">
            <v>12242786</v>
          </cell>
        </row>
        <row r="12">
          <cell r="I12">
            <v>0</v>
          </cell>
          <cell r="J12">
            <v>1</v>
          </cell>
          <cell r="K12">
            <v>1</v>
          </cell>
          <cell r="L12">
            <v>1</v>
          </cell>
          <cell r="P12">
            <v>0</v>
          </cell>
          <cell r="Q12">
            <v>0</v>
          </cell>
          <cell r="R12">
            <v>0</v>
          </cell>
          <cell r="S12">
            <v>0</v>
          </cell>
        </row>
        <row r="13">
          <cell r="I13">
            <v>0</v>
          </cell>
          <cell r="J13">
            <v>1</v>
          </cell>
          <cell r="K13">
            <v>1</v>
          </cell>
          <cell r="L13">
            <v>1</v>
          </cell>
          <cell r="P13">
            <v>0</v>
          </cell>
          <cell r="Q13">
            <v>0</v>
          </cell>
          <cell r="R13">
            <v>0</v>
          </cell>
          <cell r="S13">
            <v>0</v>
          </cell>
        </row>
        <row r="14">
          <cell r="I14">
            <v>0</v>
          </cell>
          <cell r="J14">
            <v>1</v>
          </cell>
          <cell r="K14">
            <v>0</v>
          </cell>
          <cell r="L14">
            <v>0</v>
          </cell>
          <cell r="P14">
            <v>0</v>
          </cell>
          <cell r="Q14" t="str">
            <v>$ 28.500.000</v>
          </cell>
          <cell r="R14" t="str">
            <v>$ 48.255.000</v>
          </cell>
          <cell r="S14" t="str">
            <v>$58.398.000</v>
          </cell>
        </row>
        <row r="15">
          <cell r="I15">
            <v>0</v>
          </cell>
          <cell r="J15">
            <v>1</v>
          </cell>
          <cell r="K15">
            <v>2</v>
          </cell>
          <cell r="L15">
            <v>1</v>
          </cell>
          <cell r="P15"/>
          <cell r="Q15"/>
          <cell r="R15"/>
          <cell r="S15"/>
        </row>
        <row r="16">
          <cell r="I16">
            <v>0</v>
          </cell>
          <cell r="J16">
            <v>1</v>
          </cell>
          <cell r="K16">
            <v>1</v>
          </cell>
          <cell r="L16">
            <v>1</v>
          </cell>
          <cell r="P16"/>
          <cell r="Q16"/>
          <cell r="R16"/>
          <cell r="S16"/>
        </row>
        <row r="17">
          <cell r="I17">
            <v>0</v>
          </cell>
          <cell r="J17">
            <v>2</v>
          </cell>
          <cell r="K17">
            <v>2</v>
          </cell>
          <cell r="L17">
            <v>2</v>
          </cell>
          <cell r="P17">
            <v>0</v>
          </cell>
          <cell r="Q17">
            <v>0</v>
          </cell>
          <cell r="R17">
            <v>0</v>
          </cell>
          <cell r="S17">
            <v>0</v>
          </cell>
        </row>
        <row r="18">
          <cell r="I18">
            <v>0</v>
          </cell>
          <cell r="J18">
            <v>4</v>
          </cell>
          <cell r="K18">
            <v>4</v>
          </cell>
          <cell r="L18">
            <v>4</v>
          </cell>
          <cell r="P18">
            <v>0</v>
          </cell>
          <cell r="Q18">
            <v>0</v>
          </cell>
          <cell r="R18">
            <v>0</v>
          </cell>
          <cell r="S18">
            <v>0</v>
          </cell>
        </row>
        <row r="19">
          <cell r="I19">
            <v>0</v>
          </cell>
          <cell r="J19">
            <v>1</v>
          </cell>
          <cell r="K19">
            <v>1</v>
          </cell>
          <cell r="L19">
            <v>1</v>
          </cell>
          <cell r="P19">
            <v>0</v>
          </cell>
          <cell r="Q19">
            <v>23080000</v>
          </cell>
          <cell r="R19">
            <v>23772400</v>
          </cell>
          <cell r="S19">
            <v>24485572</v>
          </cell>
        </row>
        <row r="20">
          <cell r="I20">
            <v>0</v>
          </cell>
          <cell r="P20">
            <v>0</v>
          </cell>
          <cell r="Q20">
            <v>11540000</v>
          </cell>
          <cell r="R20">
            <v>11886200</v>
          </cell>
          <cell r="S20">
            <v>12242786</v>
          </cell>
        </row>
        <row r="21">
          <cell r="I21">
            <v>0</v>
          </cell>
          <cell r="J21">
            <v>1</v>
          </cell>
          <cell r="K21">
            <v>1</v>
          </cell>
          <cell r="L21">
            <v>1</v>
          </cell>
          <cell r="P21">
            <v>0</v>
          </cell>
          <cell r="Q21">
            <v>0</v>
          </cell>
          <cell r="R21">
            <v>0</v>
          </cell>
          <cell r="S21">
            <v>0</v>
          </cell>
        </row>
        <row r="22">
          <cell r="I22">
            <v>0</v>
          </cell>
          <cell r="J22">
            <v>1</v>
          </cell>
          <cell r="K22">
            <v>1</v>
          </cell>
          <cell r="L22">
            <v>1</v>
          </cell>
          <cell r="P22">
            <v>0</v>
          </cell>
          <cell r="Q22">
            <v>0</v>
          </cell>
          <cell r="R22">
            <v>0</v>
          </cell>
          <cell r="S22">
            <v>0</v>
          </cell>
        </row>
        <row r="23">
          <cell r="I23">
            <v>0</v>
          </cell>
          <cell r="J23">
            <v>1</v>
          </cell>
          <cell r="K23">
            <v>1</v>
          </cell>
          <cell r="L23">
            <v>1</v>
          </cell>
          <cell r="P23">
            <v>0</v>
          </cell>
          <cell r="Q23">
            <v>0</v>
          </cell>
          <cell r="R23">
            <v>0</v>
          </cell>
          <cell r="S23">
            <v>0</v>
          </cell>
        </row>
        <row r="24">
          <cell r="I24">
            <v>17</v>
          </cell>
          <cell r="J24">
            <v>17</v>
          </cell>
          <cell r="K24">
            <v>17</v>
          </cell>
          <cell r="L24">
            <v>17</v>
          </cell>
          <cell r="P24">
            <v>0</v>
          </cell>
          <cell r="Q24">
            <v>11540000</v>
          </cell>
          <cell r="R24">
            <v>11886200</v>
          </cell>
          <cell r="S24">
            <v>12242786</v>
          </cell>
        </row>
        <row r="25">
          <cell r="I25">
            <v>0</v>
          </cell>
          <cell r="J25">
            <v>17</v>
          </cell>
          <cell r="K25">
            <v>17</v>
          </cell>
          <cell r="L25">
            <v>17</v>
          </cell>
          <cell r="P25">
            <v>0</v>
          </cell>
          <cell r="Q25">
            <v>11540000</v>
          </cell>
          <cell r="R25">
            <v>11886200</v>
          </cell>
          <cell r="S25">
            <v>12242786</v>
          </cell>
        </row>
        <row r="26">
          <cell r="I26">
            <v>0</v>
          </cell>
          <cell r="J26">
            <v>1</v>
          </cell>
          <cell r="K26">
            <v>0</v>
          </cell>
          <cell r="L26">
            <v>0</v>
          </cell>
          <cell r="P26">
            <v>30000000</v>
          </cell>
          <cell r="Q26">
            <v>40000000</v>
          </cell>
          <cell r="R26">
            <v>60000000</v>
          </cell>
          <cell r="S26">
            <v>93000000</v>
          </cell>
        </row>
        <row r="27">
          <cell r="I27">
            <v>0</v>
          </cell>
          <cell r="J27">
            <v>4</v>
          </cell>
          <cell r="K27">
            <v>4</v>
          </cell>
          <cell r="L27">
            <v>4</v>
          </cell>
          <cell r="P27"/>
          <cell r="Q27"/>
          <cell r="R27"/>
          <cell r="S27"/>
        </row>
        <row r="28">
          <cell r="I28">
            <v>0</v>
          </cell>
          <cell r="J28">
            <v>2</v>
          </cell>
          <cell r="K28">
            <v>2</v>
          </cell>
          <cell r="L28">
            <v>2</v>
          </cell>
          <cell r="P28"/>
          <cell r="Q28"/>
          <cell r="R28"/>
          <cell r="S28"/>
        </row>
        <row r="29">
          <cell r="I29">
            <v>0</v>
          </cell>
          <cell r="J29">
            <v>1</v>
          </cell>
          <cell r="K29">
            <v>1</v>
          </cell>
          <cell r="L29">
            <v>1</v>
          </cell>
          <cell r="P29">
            <v>0</v>
          </cell>
          <cell r="Q29">
            <v>33600000</v>
          </cell>
          <cell r="R29">
            <v>34608000</v>
          </cell>
          <cell r="S29">
            <v>35646240</v>
          </cell>
        </row>
        <row r="30">
          <cell r="I30">
            <v>0</v>
          </cell>
          <cell r="J30">
            <v>1</v>
          </cell>
          <cell r="K30">
            <v>1</v>
          </cell>
          <cell r="L30">
            <v>1</v>
          </cell>
          <cell r="P30">
            <v>0</v>
          </cell>
          <cell r="Q30">
            <v>2800000</v>
          </cell>
          <cell r="R30">
            <v>2884000</v>
          </cell>
          <cell r="S30">
            <v>2970520</v>
          </cell>
        </row>
        <row r="31">
          <cell r="I31">
            <v>0</v>
          </cell>
          <cell r="J31">
            <v>1</v>
          </cell>
          <cell r="K31">
            <v>1</v>
          </cell>
          <cell r="L31">
            <v>1</v>
          </cell>
          <cell r="P31">
            <v>0</v>
          </cell>
          <cell r="Q31">
            <v>2800000</v>
          </cell>
          <cell r="R31">
            <v>2884000</v>
          </cell>
          <cell r="S31">
            <v>2970520</v>
          </cell>
        </row>
      </sheetData>
      <sheetData sheetId="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 Tic"/>
      <sheetName val="PLAN DE ACCION"/>
      <sheetName val="SGTO PLAN "/>
    </sheetNames>
    <sheetDataSet>
      <sheetData sheetId="0"/>
      <sheetData sheetId="1">
        <row r="8">
          <cell r="I8">
            <v>1</v>
          </cell>
          <cell r="J8">
            <v>1</v>
          </cell>
          <cell r="K8">
            <v>1</v>
          </cell>
          <cell r="L8">
            <v>1</v>
          </cell>
          <cell r="P8">
            <v>26400000</v>
          </cell>
          <cell r="Q8">
            <v>27192000</v>
          </cell>
          <cell r="R8">
            <v>28007760</v>
          </cell>
          <cell r="S8">
            <v>28847992.800000001</v>
          </cell>
        </row>
        <row r="9">
          <cell r="I9">
            <v>0</v>
          </cell>
          <cell r="J9">
            <v>1</v>
          </cell>
          <cell r="K9">
            <v>1</v>
          </cell>
          <cell r="L9">
            <v>1</v>
          </cell>
          <cell r="P9">
            <v>0</v>
          </cell>
          <cell r="Q9">
            <v>0</v>
          </cell>
          <cell r="R9">
            <v>0</v>
          </cell>
          <cell r="S9">
            <v>0</v>
          </cell>
        </row>
        <row r="10">
          <cell r="I10">
            <v>0</v>
          </cell>
          <cell r="J10">
            <v>1</v>
          </cell>
          <cell r="K10">
            <v>0</v>
          </cell>
          <cell r="L10">
            <v>0</v>
          </cell>
          <cell r="P10">
            <v>0</v>
          </cell>
          <cell r="Q10" t="str">
            <v>$ 28.500.000</v>
          </cell>
          <cell r="R10" t="str">
            <v>$ 48.255.000</v>
          </cell>
          <cell r="S10" t="str">
            <v>$58.398.000</v>
          </cell>
        </row>
        <row r="11">
          <cell r="I11">
            <v>0</v>
          </cell>
          <cell r="J11">
            <v>1</v>
          </cell>
          <cell r="K11">
            <v>2</v>
          </cell>
          <cell r="L11">
            <v>1</v>
          </cell>
          <cell r="P11">
            <v>0</v>
          </cell>
          <cell r="Q11">
            <v>0</v>
          </cell>
          <cell r="R11">
            <v>0</v>
          </cell>
          <cell r="S11">
            <v>0</v>
          </cell>
        </row>
        <row r="12">
          <cell r="I12">
            <v>0</v>
          </cell>
          <cell r="J12">
            <v>1</v>
          </cell>
          <cell r="K12">
            <v>1</v>
          </cell>
          <cell r="L12">
            <v>1</v>
          </cell>
          <cell r="P12">
            <v>0</v>
          </cell>
          <cell r="Q12">
            <v>0</v>
          </cell>
          <cell r="R12">
            <v>0</v>
          </cell>
          <cell r="S12">
            <v>0</v>
          </cell>
        </row>
        <row r="13">
          <cell r="I13">
            <v>0</v>
          </cell>
          <cell r="J13">
            <v>1</v>
          </cell>
          <cell r="K13">
            <v>1</v>
          </cell>
          <cell r="L13">
            <v>1</v>
          </cell>
          <cell r="P13">
            <v>0</v>
          </cell>
          <cell r="Q13">
            <v>33600000</v>
          </cell>
          <cell r="R13">
            <v>34608000</v>
          </cell>
          <cell r="S13">
            <v>35646240</v>
          </cell>
        </row>
        <row r="14">
          <cell r="I14">
            <v>0</v>
          </cell>
          <cell r="J14">
            <v>1</v>
          </cell>
          <cell r="K14">
            <v>1</v>
          </cell>
          <cell r="L14">
            <v>1</v>
          </cell>
          <cell r="P14">
            <v>0</v>
          </cell>
          <cell r="Q14">
            <v>2800000</v>
          </cell>
          <cell r="R14">
            <v>2884000</v>
          </cell>
          <cell r="S14">
            <v>2970520</v>
          </cell>
        </row>
        <row r="16">
          <cell r="I16">
            <v>0</v>
          </cell>
          <cell r="J16">
            <v>1</v>
          </cell>
          <cell r="K16">
            <v>1</v>
          </cell>
          <cell r="L16">
            <v>1</v>
          </cell>
          <cell r="P16">
            <v>0</v>
          </cell>
        </row>
        <row r="17">
          <cell r="I17">
            <v>0</v>
          </cell>
          <cell r="J17">
            <v>1</v>
          </cell>
          <cell r="K17">
            <v>1</v>
          </cell>
          <cell r="L17">
            <v>1</v>
          </cell>
        </row>
        <row r="18">
          <cell r="I18">
            <v>0</v>
          </cell>
          <cell r="J18">
            <v>2</v>
          </cell>
          <cell r="K18">
            <v>3</v>
          </cell>
          <cell r="L18">
            <v>3</v>
          </cell>
          <cell r="P18">
            <v>0</v>
          </cell>
          <cell r="Q18">
            <v>120000000</v>
          </cell>
        </row>
        <row r="19">
          <cell r="I19">
            <v>0</v>
          </cell>
          <cell r="J19">
            <v>1</v>
          </cell>
          <cell r="K19">
            <v>1</v>
          </cell>
          <cell r="L19">
            <v>1</v>
          </cell>
          <cell r="P19">
            <v>0</v>
          </cell>
          <cell r="Q19">
            <v>0</v>
          </cell>
        </row>
        <row r="20">
          <cell r="I20">
            <v>0</v>
          </cell>
          <cell r="J20">
            <v>1</v>
          </cell>
          <cell r="K20">
            <v>1</v>
          </cell>
          <cell r="L20">
            <v>1</v>
          </cell>
          <cell r="P20">
            <v>0</v>
          </cell>
          <cell r="S20">
            <v>0</v>
          </cell>
        </row>
        <row r="21">
          <cell r="I21">
            <v>0</v>
          </cell>
          <cell r="J21">
            <v>15</v>
          </cell>
          <cell r="K21">
            <v>15</v>
          </cell>
          <cell r="L21">
            <v>15</v>
          </cell>
          <cell r="P21">
            <v>0</v>
          </cell>
        </row>
        <row r="22">
          <cell r="I22">
            <v>0</v>
          </cell>
          <cell r="J22">
            <v>300</v>
          </cell>
          <cell r="K22">
            <v>300</v>
          </cell>
          <cell r="L22">
            <v>400</v>
          </cell>
          <cell r="P22">
            <v>0</v>
          </cell>
          <cell r="Q22">
            <v>20000000</v>
          </cell>
        </row>
        <row r="23">
          <cell r="I23">
            <v>500</v>
          </cell>
          <cell r="J23">
            <v>2500</v>
          </cell>
          <cell r="K23">
            <v>7000</v>
          </cell>
          <cell r="L23">
            <v>7000</v>
          </cell>
          <cell r="P23">
            <v>25000000</v>
          </cell>
        </row>
        <row r="24">
          <cell r="I24">
            <v>0</v>
          </cell>
          <cell r="J24">
            <v>1</v>
          </cell>
          <cell r="K24">
            <v>1</v>
          </cell>
          <cell r="L24">
            <v>1</v>
          </cell>
          <cell r="P24">
            <v>0</v>
          </cell>
          <cell r="Q24">
            <v>0</v>
          </cell>
          <cell r="R24">
            <v>0</v>
          </cell>
          <cell r="S24">
            <v>0</v>
          </cell>
        </row>
        <row r="25">
          <cell r="I25">
            <v>0</v>
          </cell>
          <cell r="J25">
            <v>1</v>
          </cell>
          <cell r="K25">
            <v>1</v>
          </cell>
          <cell r="L25">
            <v>1</v>
          </cell>
          <cell r="P25">
            <v>0</v>
          </cell>
          <cell r="Q25">
            <v>0</v>
          </cell>
          <cell r="R25">
            <v>0</v>
          </cell>
          <cell r="S25">
            <v>0</v>
          </cell>
        </row>
      </sheetData>
      <sheetData sheetId="2"/>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DE ACCION"/>
      <sheetName val="SGTO PLAN ACCION "/>
    </sheetNames>
    <sheetDataSet>
      <sheetData sheetId="0">
        <row r="8">
          <cell r="I8">
            <v>0</v>
          </cell>
          <cell r="J8">
            <v>1</v>
          </cell>
          <cell r="K8">
            <v>1</v>
          </cell>
          <cell r="L8">
            <v>1</v>
          </cell>
          <cell r="P8">
            <v>0</v>
          </cell>
          <cell r="Q8">
            <v>33000000</v>
          </cell>
          <cell r="R8">
            <v>33000000</v>
          </cell>
          <cell r="S8">
            <v>33000000</v>
          </cell>
        </row>
        <row r="9">
          <cell r="I9">
            <v>0</v>
          </cell>
          <cell r="J9">
            <v>1</v>
          </cell>
          <cell r="K9">
            <v>1</v>
          </cell>
          <cell r="L9">
            <v>1</v>
          </cell>
          <cell r="P9">
            <v>0</v>
          </cell>
          <cell r="Q9">
            <v>33000000</v>
          </cell>
          <cell r="R9">
            <v>33000000</v>
          </cell>
          <cell r="S9">
            <v>33000000</v>
          </cell>
        </row>
      </sheetData>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DE ACCION"/>
      <sheetName val="SGTO PLAN ACCION "/>
    </sheetNames>
    <sheetDataSet>
      <sheetData sheetId="0">
        <row r="8">
          <cell r="I8">
            <v>30</v>
          </cell>
          <cell r="J8">
            <v>30</v>
          </cell>
          <cell r="K8">
            <v>30</v>
          </cell>
          <cell r="L8">
            <v>30</v>
          </cell>
          <cell r="P8">
            <v>195850000</v>
          </cell>
          <cell r="Q8">
            <v>226000000</v>
          </cell>
          <cell r="R8">
            <v>254663620</v>
          </cell>
          <cell r="S8">
            <v>407382303</v>
          </cell>
        </row>
      </sheetData>
      <sheetData sheetId="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DE ACCION"/>
      <sheetName val="SGTO PLAN ACCION "/>
    </sheetNames>
    <sheetDataSet>
      <sheetData sheetId="0">
        <row r="8">
          <cell r="S8">
            <v>16000000</v>
          </cell>
        </row>
        <row r="9">
          <cell r="S9">
            <v>120000000</v>
          </cell>
        </row>
        <row r="10">
          <cell r="S10">
            <v>215000000</v>
          </cell>
        </row>
        <row r="11">
          <cell r="S11">
            <v>256000000</v>
          </cell>
        </row>
        <row r="12">
          <cell r="S12">
            <v>94000000</v>
          </cell>
        </row>
        <row r="13">
          <cell r="S13">
            <v>3698402997</v>
          </cell>
        </row>
      </sheetData>
      <sheetData sheetId="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DE ACCION"/>
      <sheetName val="SGTO PLAN "/>
    </sheetNames>
    <sheetDataSet>
      <sheetData sheetId="0">
        <row r="8">
          <cell r="P8">
            <v>0</v>
          </cell>
          <cell r="Q8">
            <v>0</v>
          </cell>
          <cell r="R8">
            <v>0</v>
          </cell>
          <cell r="S8">
            <v>0</v>
          </cell>
        </row>
        <row r="9">
          <cell r="P9">
            <v>0</v>
          </cell>
          <cell r="Q9">
            <v>671000000</v>
          </cell>
          <cell r="R9">
            <v>704000000</v>
          </cell>
          <cell r="S9">
            <v>739200000</v>
          </cell>
        </row>
        <row r="10">
          <cell r="P10">
            <v>0</v>
          </cell>
          <cell r="Q10">
            <v>135000000</v>
          </cell>
          <cell r="R10">
            <v>141750000</v>
          </cell>
          <cell r="S10">
            <v>148837500</v>
          </cell>
        </row>
        <row r="11">
          <cell r="P11">
            <v>0</v>
          </cell>
          <cell r="Q11">
            <v>50000000</v>
          </cell>
          <cell r="R11">
            <v>52500000</v>
          </cell>
          <cell r="S11">
            <v>55125000</v>
          </cell>
        </row>
        <row r="12">
          <cell r="P12">
            <v>0</v>
          </cell>
          <cell r="Q12">
            <v>0</v>
          </cell>
          <cell r="R12">
            <v>0</v>
          </cell>
          <cell r="S12">
            <v>0</v>
          </cell>
        </row>
      </sheetData>
      <sheetData sheetId="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DE ACCION"/>
      <sheetName val="SGTO PLAN ACCION "/>
    </sheetNames>
    <sheetDataSet>
      <sheetData sheetId="0">
        <row r="8">
          <cell r="I8">
            <v>0</v>
          </cell>
          <cell r="J8">
            <v>1</v>
          </cell>
          <cell r="K8">
            <v>0</v>
          </cell>
          <cell r="L8">
            <v>0</v>
          </cell>
          <cell r="P8">
            <v>0</v>
          </cell>
        </row>
        <row r="9">
          <cell r="I9">
            <v>0</v>
          </cell>
          <cell r="J9">
            <v>0</v>
          </cell>
          <cell r="K9">
            <v>2</v>
          </cell>
          <cell r="L9">
            <v>2</v>
          </cell>
          <cell r="P9">
            <v>0</v>
          </cell>
        </row>
        <row r="10">
          <cell r="I10">
            <v>0</v>
          </cell>
          <cell r="J10">
            <v>1</v>
          </cell>
          <cell r="K10">
            <v>1</v>
          </cell>
          <cell r="L10">
            <v>1</v>
          </cell>
          <cell r="P10">
            <v>0</v>
          </cell>
        </row>
      </sheetData>
      <sheetData sheetId="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DE ACCION"/>
      <sheetName val="SGTO PLAN ACCION "/>
    </sheetNames>
    <sheetDataSet>
      <sheetData sheetId="0">
        <row r="8">
          <cell r="I8">
            <v>0</v>
          </cell>
          <cell r="P8">
            <v>0</v>
          </cell>
        </row>
        <row r="9">
          <cell r="S9">
            <v>25200000</v>
          </cell>
        </row>
        <row r="11">
          <cell r="P11">
            <v>5000000</v>
          </cell>
          <cell r="Q11">
            <v>5600000</v>
          </cell>
          <cell r="R11">
            <v>6000000</v>
          </cell>
          <cell r="S11">
            <v>6500000</v>
          </cell>
        </row>
      </sheetData>
      <sheetData sheetId="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DE ACCION"/>
      <sheetName val="PROPUESTA SGTO PLAN "/>
    </sheetNames>
    <sheetDataSet>
      <sheetData sheetId="0">
        <row r="8">
          <cell r="I8">
            <v>0</v>
          </cell>
          <cell r="J8">
            <v>1</v>
          </cell>
          <cell r="K8">
            <v>1</v>
          </cell>
          <cell r="L8">
            <v>1</v>
          </cell>
          <cell r="P8">
            <v>0</v>
          </cell>
          <cell r="Q8">
            <v>0</v>
          </cell>
          <cell r="R8">
            <v>0</v>
          </cell>
          <cell r="S8">
            <v>0</v>
          </cell>
        </row>
        <row r="9">
          <cell r="I9">
            <v>0</v>
          </cell>
          <cell r="J9">
            <v>1</v>
          </cell>
          <cell r="K9">
            <v>1</v>
          </cell>
          <cell r="L9">
            <v>1</v>
          </cell>
          <cell r="P9">
            <v>0</v>
          </cell>
          <cell r="Q9">
            <v>0</v>
          </cell>
          <cell r="R9">
            <v>0</v>
          </cell>
          <cell r="S9">
            <v>0</v>
          </cell>
        </row>
      </sheetData>
      <sheetData sheetId="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DE ACCION"/>
      <sheetName val="SGTO PLAN "/>
    </sheetNames>
    <sheetDataSet>
      <sheetData sheetId="0">
        <row r="8">
          <cell r="J8">
            <v>4</v>
          </cell>
          <cell r="K8">
            <v>4</v>
          </cell>
          <cell r="L8">
            <v>4</v>
          </cell>
          <cell r="P8">
            <v>122870000</v>
          </cell>
          <cell r="Q8">
            <v>126556100</v>
          </cell>
          <cell r="S8">
            <v>134263366.49000001</v>
          </cell>
        </row>
        <row r="11">
          <cell r="P11">
            <v>0</v>
          </cell>
          <cell r="Q11">
            <v>0</v>
          </cell>
          <cell r="R11">
            <v>0</v>
          </cell>
          <cell r="S11">
            <v>0</v>
          </cell>
        </row>
        <row r="13">
          <cell r="S13">
            <v>37131500</v>
          </cell>
        </row>
        <row r="17">
          <cell r="I17">
            <v>0</v>
          </cell>
          <cell r="J17">
            <v>1</v>
          </cell>
          <cell r="K17">
            <v>1</v>
          </cell>
          <cell r="L17">
            <v>1</v>
          </cell>
          <cell r="P17">
            <v>1500000</v>
          </cell>
          <cell r="Q17">
            <v>2200000</v>
          </cell>
          <cell r="S17">
            <v>1000000</v>
          </cell>
        </row>
      </sheetData>
      <sheetData sheetId="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DE ACCION"/>
      <sheetName val="SGTO PLAN ACCION "/>
    </sheetNames>
    <sheetDataSet>
      <sheetData sheetId="0">
        <row r="8">
          <cell r="P8">
            <v>0</v>
          </cell>
        </row>
      </sheetData>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1.xml"/><Relationship Id="rId1" Type="http://schemas.openxmlformats.org/officeDocument/2006/relationships/printerSettings" Target="../printerSettings/printerSettings9.bin"/><Relationship Id="rId4" Type="http://schemas.openxmlformats.org/officeDocument/2006/relationships/comments" Target="../comments10.xml"/></Relationships>
</file>

<file path=xl/worksheets/_rels/sheet12.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3.xml"/><Relationship Id="rId1" Type="http://schemas.openxmlformats.org/officeDocument/2006/relationships/printerSettings" Target="../printerSettings/printerSettings10.bin"/><Relationship Id="rId4" Type="http://schemas.openxmlformats.org/officeDocument/2006/relationships/comments" Target="../comments12.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14.xml"/><Relationship Id="rId1" Type="http://schemas.openxmlformats.org/officeDocument/2006/relationships/printerSettings" Target="../printerSettings/printerSettings11.bin"/><Relationship Id="rId4" Type="http://schemas.openxmlformats.org/officeDocument/2006/relationships/comments" Target="../comments1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drawing" Target="../drawings/drawing15.xml"/><Relationship Id="rId1" Type="http://schemas.openxmlformats.org/officeDocument/2006/relationships/printerSettings" Target="../printerSettings/printerSettings12.bin"/><Relationship Id="rId4" Type="http://schemas.openxmlformats.org/officeDocument/2006/relationships/comments" Target="../comments14.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4.bin"/><Relationship Id="rId4" Type="http://schemas.openxmlformats.org/officeDocument/2006/relationships/comments" Target="../comments6.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5.bin"/><Relationship Id="rId4" Type="http://schemas.openxmlformats.org/officeDocument/2006/relationships/comments" Target="../comments7.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6.bin"/><Relationship Id="rId4" Type="http://schemas.openxmlformats.org/officeDocument/2006/relationships/comments" Target="../comments8.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9.xml"/><Relationship Id="rId1" Type="http://schemas.openxmlformats.org/officeDocument/2006/relationships/printerSettings" Target="../printerSettings/printerSettings7.bin"/><Relationship Id="rId4" Type="http://schemas.openxmlformats.org/officeDocument/2006/relationships/comments" Target="../comments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E10"/>
  <sheetViews>
    <sheetView topLeftCell="K1" workbookViewId="0">
      <selection activeCell="R9" sqref="R9"/>
    </sheetView>
  </sheetViews>
  <sheetFormatPr baseColWidth="10" defaultRowHeight="14.4" x14ac:dyDescent="0.3"/>
  <cols>
    <col min="1" max="1" width="1.88671875" customWidth="1"/>
    <col min="2" max="2" width="5.88671875" customWidth="1"/>
    <col min="3" max="3" width="28.88671875" customWidth="1"/>
    <col min="4" max="4" width="34.88671875" customWidth="1"/>
    <col min="5" max="5" width="31" customWidth="1"/>
    <col min="6" max="6" width="14.5546875" customWidth="1"/>
    <col min="7" max="7" width="13.88671875" bestFit="1" customWidth="1"/>
    <col min="8" max="8" width="16.109375" customWidth="1"/>
    <col min="9" max="9" width="8.6640625" customWidth="1"/>
    <col min="10" max="10" width="9.88671875" customWidth="1"/>
    <col min="11" max="11" width="8.33203125" customWidth="1"/>
    <col min="12" max="12" width="10.109375" customWidth="1"/>
    <col min="13" max="13" width="8.109375" customWidth="1"/>
    <col min="14" max="15" width="9.44140625" customWidth="1"/>
    <col min="16" max="16" width="7.44140625" customWidth="1"/>
    <col min="17" max="17" width="9.6640625" customWidth="1"/>
    <col min="18" max="18" width="21.33203125" bestFit="1" customWidth="1"/>
    <col min="19" max="19" width="18.33203125" bestFit="1" customWidth="1"/>
    <col min="20" max="20" width="11.33203125" bestFit="1" customWidth="1"/>
    <col min="21" max="29" width="14" customWidth="1"/>
    <col min="30" max="30" width="27.88671875" customWidth="1"/>
    <col min="31" max="31" width="28.44140625" customWidth="1"/>
  </cols>
  <sheetData>
    <row r="1" spans="2:31" ht="15.6" x14ac:dyDescent="0.3">
      <c r="E1" s="56"/>
      <c r="F1" s="57" t="s">
        <v>0</v>
      </c>
      <c r="G1" s="57"/>
      <c r="H1" s="57"/>
      <c r="I1" s="57"/>
      <c r="J1" s="57"/>
      <c r="K1" s="57"/>
      <c r="L1" s="57"/>
      <c r="M1" s="57"/>
      <c r="N1" s="57"/>
      <c r="O1" s="57"/>
      <c r="P1" s="57"/>
      <c r="Q1" s="57"/>
      <c r="R1" s="57"/>
      <c r="S1" s="57"/>
      <c r="T1" s="57"/>
      <c r="U1" s="1" t="s">
        <v>1</v>
      </c>
      <c r="V1" s="1" t="s">
        <v>2</v>
      </c>
    </row>
    <row r="2" spans="2:31" x14ac:dyDescent="0.3">
      <c r="E2" s="56"/>
      <c r="F2" s="58" t="s">
        <v>3</v>
      </c>
      <c r="G2" s="58"/>
      <c r="H2" s="58"/>
      <c r="I2" s="58"/>
      <c r="J2" s="58"/>
      <c r="K2" s="58"/>
      <c r="L2" s="58"/>
      <c r="M2" s="58"/>
      <c r="N2" s="58"/>
      <c r="O2" s="58"/>
      <c r="P2" s="58"/>
      <c r="Q2" s="58"/>
      <c r="R2" s="58"/>
      <c r="S2" s="58"/>
      <c r="T2" s="58"/>
      <c r="U2" s="2" t="s">
        <v>4</v>
      </c>
      <c r="V2" s="3">
        <v>1</v>
      </c>
    </row>
    <row r="3" spans="2:31" x14ac:dyDescent="0.3">
      <c r="E3" s="56"/>
      <c r="F3" s="58"/>
      <c r="G3" s="58"/>
      <c r="H3" s="58"/>
      <c r="I3" s="58"/>
      <c r="J3" s="58"/>
      <c r="K3" s="58"/>
      <c r="L3" s="58"/>
      <c r="M3" s="58"/>
      <c r="N3" s="58"/>
      <c r="O3" s="58"/>
      <c r="P3" s="58"/>
      <c r="Q3" s="58"/>
      <c r="R3" s="58"/>
      <c r="S3" s="58"/>
      <c r="T3" s="58"/>
      <c r="U3" s="2" t="s">
        <v>5</v>
      </c>
      <c r="V3" s="4">
        <v>44651</v>
      </c>
    </row>
    <row r="4" spans="2:31" x14ac:dyDescent="0.3">
      <c r="E4" s="56"/>
      <c r="F4" s="58"/>
      <c r="G4" s="58"/>
      <c r="H4" s="58"/>
      <c r="I4" s="58"/>
      <c r="J4" s="58"/>
      <c r="K4" s="58"/>
      <c r="L4" s="58"/>
      <c r="M4" s="58"/>
      <c r="N4" s="58"/>
      <c r="O4" s="58"/>
      <c r="P4" s="58"/>
      <c r="Q4" s="58"/>
      <c r="R4" s="58"/>
      <c r="S4" s="58"/>
      <c r="T4" s="58"/>
      <c r="U4" s="2" t="s">
        <v>6</v>
      </c>
      <c r="V4" s="5" t="s">
        <v>7</v>
      </c>
    </row>
    <row r="6" spans="2:31" x14ac:dyDescent="0.3">
      <c r="B6" s="46" t="s">
        <v>8</v>
      </c>
      <c r="C6" s="46" t="s">
        <v>9</v>
      </c>
      <c r="D6" s="46" t="s">
        <v>10</v>
      </c>
      <c r="E6" s="46" t="s">
        <v>11</v>
      </c>
      <c r="F6" s="46" t="s">
        <v>12</v>
      </c>
      <c r="G6" s="46" t="s">
        <v>13</v>
      </c>
      <c r="H6" s="46" t="s">
        <v>14</v>
      </c>
      <c r="I6" s="47" t="s">
        <v>15</v>
      </c>
      <c r="J6" s="47"/>
      <c r="K6" s="48"/>
      <c r="L6" s="48"/>
      <c r="M6" s="48"/>
      <c r="N6" s="48"/>
      <c r="O6" s="48"/>
      <c r="P6" s="48"/>
      <c r="Q6" s="7"/>
      <c r="R6" s="49" t="s">
        <v>16</v>
      </c>
      <c r="S6" s="50"/>
      <c r="T6" s="50"/>
      <c r="U6" s="50"/>
      <c r="V6" s="50"/>
      <c r="W6" s="50"/>
      <c r="X6" s="50"/>
      <c r="Y6" s="50"/>
      <c r="Z6" s="50"/>
      <c r="AA6" s="50"/>
      <c r="AB6" s="50"/>
      <c r="AC6" s="47"/>
      <c r="AD6" s="46" t="s">
        <v>17</v>
      </c>
      <c r="AE6" s="46" t="s">
        <v>18</v>
      </c>
    </row>
    <row r="7" spans="2:31" x14ac:dyDescent="0.3">
      <c r="B7" s="46"/>
      <c r="C7" s="46"/>
      <c r="D7" s="46"/>
      <c r="E7" s="46"/>
      <c r="F7" s="46"/>
      <c r="G7" s="46"/>
      <c r="H7" s="46"/>
      <c r="I7" s="51">
        <v>2020</v>
      </c>
      <c r="J7" s="52"/>
      <c r="K7" s="51">
        <v>2021</v>
      </c>
      <c r="L7" s="52"/>
      <c r="M7" s="53">
        <v>2022</v>
      </c>
      <c r="N7" s="54"/>
      <c r="O7" s="8" t="s">
        <v>21</v>
      </c>
      <c r="P7" s="46">
        <v>2023</v>
      </c>
      <c r="Q7" s="46"/>
      <c r="R7" s="53" t="s">
        <v>19</v>
      </c>
      <c r="S7" s="55"/>
      <c r="T7" s="54"/>
      <c r="U7" s="46">
        <v>2020</v>
      </c>
      <c r="V7" s="46"/>
      <c r="W7" s="46">
        <v>2021</v>
      </c>
      <c r="X7" s="46"/>
      <c r="Y7" s="46">
        <v>2022</v>
      </c>
      <c r="Z7" s="46"/>
      <c r="AA7" s="9" t="s">
        <v>21</v>
      </c>
      <c r="AB7" s="46">
        <v>2023</v>
      </c>
      <c r="AC7" s="46"/>
      <c r="AD7" s="46"/>
      <c r="AE7" s="46"/>
    </row>
    <row r="8" spans="2:31" x14ac:dyDescent="0.3">
      <c r="B8" s="46"/>
      <c r="C8" s="46"/>
      <c r="D8" s="46"/>
      <c r="E8" s="46"/>
      <c r="F8" s="46"/>
      <c r="G8" s="46"/>
      <c r="H8" s="46"/>
      <c r="I8" s="9" t="s">
        <v>20</v>
      </c>
      <c r="J8" s="9" t="s">
        <v>21</v>
      </c>
      <c r="K8" s="9" t="s">
        <v>20</v>
      </c>
      <c r="L8" s="9" t="s">
        <v>21</v>
      </c>
      <c r="M8" s="9" t="s">
        <v>20</v>
      </c>
      <c r="N8" s="9" t="s">
        <v>21</v>
      </c>
      <c r="O8" s="9"/>
      <c r="P8" s="9" t="s">
        <v>20</v>
      </c>
      <c r="Q8" s="9" t="s">
        <v>21</v>
      </c>
      <c r="R8" s="10" t="s">
        <v>22</v>
      </c>
      <c r="S8" s="11" t="s">
        <v>23</v>
      </c>
      <c r="T8" s="11" t="s">
        <v>24</v>
      </c>
      <c r="U8" s="9" t="s">
        <v>20</v>
      </c>
      <c r="V8" s="9" t="s">
        <v>21</v>
      </c>
      <c r="W8" s="9" t="s">
        <v>20</v>
      </c>
      <c r="X8" s="9" t="s">
        <v>21</v>
      </c>
      <c r="Y8" s="9" t="s">
        <v>20</v>
      </c>
      <c r="Z8" s="9" t="s">
        <v>21</v>
      </c>
      <c r="AA8" s="9"/>
      <c r="AB8" s="9" t="s">
        <v>20</v>
      </c>
      <c r="AC8" s="9" t="s">
        <v>21</v>
      </c>
      <c r="AD8" s="46"/>
      <c r="AE8" s="46"/>
    </row>
    <row r="9" spans="2:31" ht="144" x14ac:dyDescent="0.3">
      <c r="B9" s="12">
        <v>1</v>
      </c>
      <c r="C9" s="13" t="s">
        <v>25</v>
      </c>
      <c r="D9" s="13" t="s">
        <v>404</v>
      </c>
      <c r="E9" s="13" t="s">
        <v>404</v>
      </c>
      <c r="F9" s="13" t="s">
        <v>264</v>
      </c>
      <c r="G9" s="126" t="s">
        <v>29</v>
      </c>
      <c r="H9" s="13" t="s">
        <v>264</v>
      </c>
      <c r="I9" s="14">
        <f>+'[11]PLAN DE ACCION'!I8</f>
        <v>0</v>
      </c>
      <c r="J9" s="14"/>
      <c r="K9" s="14">
        <f>+'[11]PLAN DE ACCION'!J8</f>
        <v>1</v>
      </c>
      <c r="L9" s="14">
        <v>1</v>
      </c>
      <c r="M9" s="14">
        <f>+'[11]PLAN DE ACCION'!K8</f>
        <v>1</v>
      </c>
      <c r="N9" s="14">
        <v>0.75</v>
      </c>
      <c r="O9" s="128">
        <v>0.86</v>
      </c>
      <c r="P9" s="14">
        <f>+'[11]PLAN DE ACCION'!L8</f>
        <v>1</v>
      </c>
      <c r="Q9" s="15"/>
      <c r="R9" s="133"/>
      <c r="S9" s="15"/>
      <c r="T9" s="12" t="s">
        <v>31</v>
      </c>
      <c r="U9" s="16">
        <f>+'[11]PLAN DE ACCION'!P8</f>
        <v>0</v>
      </c>
      <c r="V9" s="16"/>
      <c r="W9" s="16">
        <f>+'[11]PLAN DE ACCION'!Q8</f>
        <v>33000000</v>
      </c>
      <c r="X9" s="16">
        <f>+'[11]PLAN DE ACCION'!R8</f>
        <v>33000000</v>
      </c>
      <c r="Y9" s="16">
        <f>+'[11]PLAN DE ACCION'!R8</f>
        <v>33000000</v>
      </c>
      <c r="Z9" s="16">
        <v>28250500</v>
      </c>
      <c r="AA9" s="128">
        <f>Z9/Y9</f>
        <v>0.8560757575757576</v>
      </c>
      <c r="AB9" s="16">
        <f>+'[11]PLAN DE ACCION'!S8</f>
        <v>33000000</v>
      </c>
      <c r="AC9" s="16"/>
      <c r="AD9" s="38" t="s">
        <v>405</v>
      </c>
      <c r="AE9" s="30" t="s">
        <v>406</v>
      </c>
    </row>
    <row r="10" spans="2:31" ht="100.8" x14ac:dyDescent="0.3">
      <c r="B10" s="12">
        <v>2</v>
      </c>
      <c r="C10" s="13" t="s">
        <v>25</v>
      </c>
      <c r="D10" s="13" t="s">
        <v>407</v>
      </c>
      <c r="E10" s="13" t="s">
        <v>408</v>
      </c>
      <c r="F10" s="13" t="s">
        <v>409</v>
      </c>
      <c r="G10" s="126" t="s">
        <v>29</v>
      </c>
      <c r="H10" s="13" t="s">
        <v>410</v>
      </c>
      <c r="I10" s="14">
        <f>+'[11]PLAN DE ACCION'!I9</f>
        <v>0</v>
      </c>
      <c r="J10" s="14"/>
      <c r="K10" s="14">
        <f>+'[11]PLAN DE ACCION'!J9</f>
        <v>1</v>
      </c>
      <c r="L10" s="14">
        <v>1</v>
      </c>
      <c r="M10" s="14">
        <f>+'[11]PLAN DE ACCION'!K9</f>
        <v>1</v>
      </c>
      <c r="N10" s="14">
        <v>0.75</v>
      </c>
      <c r="O10" s="128">
        <v>0.85</v>
      </c>
      <c r="P10" s="14">
        <f>+'[11]PLAN DE ACCION'!L9</f>
        <v>1</v>
      </c>
      <c r="Q10" s="15"/>
      <c r="R10" s="15"/>
      <c r="S10" s="15"/>
      <c r="T10" s="12" t="s">
        <v>31</v>
      </c>
      <c r="U10" s="16">
        <f>+'[11]PLAN DE ACCION'!P9</f>
        <v>0</v>
      </c>
      <c r="V10" s="16"/>
      <c r="W10" s="16">
        <f>+'[11]PLAN DE ACCION'!Q9</f>
        <v>33000000</v>
      </c>
      <c r="X10" s="16">
        <f>+'[11]PLAN DE ACCION'!R9</f>
        <v>33000000</v>
      </c>
      <c r="Y10" s="16">
        <f>+'[11]PLAN DE ACCION'!R9</f>
        <v>33000000</v>
      </c>
      <c r="Z10" s="16">
        <v>21250000</v>
      </c>
      <c r="AA10" s="128">
        <v>0.85</v>
      </c>
      <c r="AB10" s="16">
        <f>+'[11]PLAN DE ACCION'!S9</f>
        <v>33000000</v>
      </c>
      <c r="AC10" s="16"/>
      <c r="AD10" s="38" t="s">
        <v>405</v>
      </c>
      <c r="AE10" s="30" t="s">
        <v>411</v>
      </c>
    </row>
  </sheetData>
  <mergeCells count="23">
    <mergeCell ref="W7:X7"/>
    <mergeCell ref="Y7:Z7"/>
    <mergeCell ref="AB7:AC7"/>
    <mergeCell ref="I6:P6"/>
    <mergeCell ref="R6:AC6"/>
    <mergeCell ref="AD6:AD8"/>
    <mergeCell ref="AE6:AE8"/>
    <mergeCell ref="I7:J7"/>
    <mergeCell ref="K7:L7"/>
    <mergeCell ref="M7:N7"/>
    <mergeCell ref="P7:Q7"/>
    <mergeCell ref="R7:T7"/>
    <mergeCell ref="U7:V7"/>
    <mergeCell ref="E1:E4"/>
    <mergeCell ref="F1:T1"/>
    <mergeCell ref="F2:T4"/>
    <mergeCell ref="B6:B8"/>
    <mergeCell ref="C6:C8"/>
    <mergeCell ref="D6:D8"/>
    <mergeCell ref="E6:E8"/>
    <mergeCell ref="F6:F8"/>
    <mergeCell ref="G6:G8"/>
    <mergeCell ref="H6:H8"/>
  </mergeCells>
  <pageMargins left="0.7" right="0.7" top="0.75" bottom="0.75" header="0.3" footer="0.3"/>
  <pageSetup paperSize="9" orientation="portrait" r:id="rId1"/>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D13"/>
  <sheetViews>
    <sheetView zoomScale="80" zoomScaleNormal="80" workbookViewId="0">
      <selection activeCell="N14" sqref="N14"/>
    </sheetView>
  </sheetViews>
  <sheetFormatPr baseColWidth="10" defaultRowHeight="13.8" x14ac:dyDescent="0.3"/>
  <cols>
    <col min="1" max="1" width="1.88671875" style="134" customWidth="1"/>
    <col min="2" max="2" width="5.88671875" style="134" customWidth="1"/>
    <col min="3" max="3" width="28.88671875" style="134" customWidth="1"/>
    <col min="4" max="4" width="24.33203125" style="134" customWidth="1"/>
    <col min="5" max="5" width="27" style="134" customWidth="1"/>
    <col min="6" max="6" width="14.5546875" style="134" customWidth="1"/>
    <col min="7" max="8" width="16.109375" style="134" customWidth="1"/>
    <col min="9" max="9" width="8.6640625" style="134" customWidth="1"/>
    <col min="10" max="10" width="9.88671875" style="134" customWidth="1"/>
    <col min="11" max="11" width="8.33203125" style="134" customWidth="1"/>
    <col min="12" max="12" width="10.109375" style="134" customWidth="1"/>
    <col min="13" max="13" width="8.109375" style="134" customWidth="1"/>
    <col min="14" max="15" width="9.44140625" style="134" customWidth="1"/>
    <col min="16" max="16" width="7.44140625" style="134" customWidth="1"/>
    <col min="17" max="17" width="9.6640625" style="134" customWidth="1"/>
    <col min="18" max="18" width="22.109375" style="134" bestFit="1" customWidth="1"/>
    <col min="19" max="19" width="19.33203125" style="134" bestFit="1" customWidth="1"/>
    <col min="20" max="20" width="12.109375" style="134" bestFit="1" customWidth="1"/>
    <col min="21" max="22" width="14" style="134" customWidth="1"/>
    <col min="23" max="23" width="15" style="134" bestFit="1" customWidth="1"/>
    <col min="24" max="24" width="14" style="134" customWidth="1"/>
    <col min="25" max="25" width="15" style="134" bestFit="1" customWidth="1"/>
    <col min="26" max="26" width="17.88671875" style="134" bestFit="1" customWidth="1"/>
    <col min="27" max="27" width="15" style="134" bestFit="1" customWidth="1"/>
    <col min="28" max="28" width="14" style="134" customWidth="1"/>
    <col min="29" max="29" width="26" style="134" bestFit="1" customWidth="1"/>
    <col min="30" max="30" width="28.44140625" style="134" customWidth="1"/>
    <col min="31" max="16384" width="11.5546875" style="134"/>
  </cols>
  <sheetData>
    <row r="1" spans="2:30" ht="19.95" customHeight="1" x14ac:dyDescent="0.3">
      <c r="E1" s="135"/>
      <c r="F1" s="57" t="s">
        <v>0</v>
      </c>
      <c r="G1" s="57"/>
      <c r="H1" s="57"/>
      <c r="I1" s="57"/>
      <c r="J1" s="57"/>
      <c r="K1" s="57"/>
      <c r="L1" s="57"/>
      <c r="M1" s="57"/>
      <c r="N1" s="57"/>
      <c r="O1" s="57"/>
      <c r="P1" s="57"/>
      <c r="Q1" s="57"/>
      <c r="R1" s="57"/>
      <c r="S1" s="57"/>
      <c r="T1" s="57"/>
      <c r="U1" s="1" t="s">
        <v>1</v>
      </c>
      <c r="V1" s="1" t="s">
        <v>2</v>
      </c>
    </row>
    <row r="2" spans="2:30" ht="19.95" customHeight="1" x14ac:dyDescent="0.3">
      <c r="E2" s="135"/>
      <c r="F2" s="58" t="s">
        <v>3</v>
      </c>
      <c r="G2" s="58"/>
      <c r="H2" s="58"/>
      <c r="I2" s="58"/>
      <c r="J2" s="58"/>
      <c r="K2" s="58"/>
      <c r="L2" s="58"/>
      <c r="M2" s="58"/>
      <c r="N2" s="58"/>
      <c r="O2" s="58"/>
      <c r="P2" s="58"/>
      <c r="Q2" s="58"/>
      <c r="R2" s="58"/>
      <c r="S2" s="58"/>
      <c r="T2" s="58"/>
      <c r="U2" s="5" t="s">
        <v>4</v>
      </c>
      <c r="V2" s="3">
        <v>1</v>
      </c>
    </row>
    <row r="3" spans="2:30" ht="19.95" customHeight="1" x14ac:dyDescent="0.3">
      <c r="E3" s="135"/>
      <c r="F3" s="58"/>
      <c r="G3" s="58"/>
      <c r="H3" s="58"/>
      <c r="I3" s="58"/>
      <c r="J3" s="58"/>
      <c r="K3" s="58"/>
      <c r="L3" s="58"/>
      <c r="M3" s="58"/>
      <c r="N3" s="58"/>
      <c r="O3" s="58"/>
      <c r="P3" s="58"/>
      <c r="Q3" s="58"/>
      <c r="R3" s="58"/>
      <c r="S3" s="58"/>
      <c r="T3" s="58"/>
      <c r="U3" s="5" t="s">
        <v>5</v>
      </c>
      <c r="V3" s="4">
        <v>44834</v>
      </c>
    </row>
    <row r="4" spans="2:30" ht="19.95" customHeight="1" x14ac:dyDescent="0.3">
      <c r="E4" s="135"/>
      <c r="F4" s="58"/>
      <c r="G4" s="58"/>
      <c r="H4" s="58"/>
      <c r="I4" s="58"/>
      <c r="J4" s="58"/>
      <c r="K4" s="58"/>
      <c r="L4" s="58"/>
      <c r="M4" s="58"/>
      <c r="N4" s="58"/>
      <c r="O4" s="58"/>
      <c r="P4" s="58"/>
      <c r="Q4" s="58"/>
      <c r="R4" s="58"/>
      <c r="S4" s="58"/>
      <c r="T4" s="58"/>
      <c r="U4" s="5" t="s">
        <v>6</v>
      </c>
      <c r="V4" s="5" t="s">
        <v>7</v>
      </c>
    </row>
    <row r="6" spans="2:30" x14ac:dyDescent="0.3">
      <c r="B6" s="136" t="s">
        <v>8</v>
      </c>
      <c r="C6" s="136" t="s">
        <v>9</v>
      </c>
      <c r="D6" s="136" t="s">
        <v>10</v>
      </c>
      <c r="E6" s="136" t="s">
        <v>11</v>
      </c>
      <c r="F6" s="136" t="s">
        <v>12</v>
      </c>
      <c r="G6" s="136" t="s">
        <v>13</v>
      </c>
      <c r="H6" s="136" t="s">
        <v>14</v>
      </c>
      <c r="I6" s="137" t="s">
        <v>15</v>
      </c>
      <c r="J6" s="137"/>
      <c r="K6" s="136"/>
      <c r="L6" s="136"/>
      <c r="M6" s="136"/>
      <c r="N6" s="136"/>
      <c r="O6" s="136"/>
      <c r="P6" s="136"/>
      <c r="Q6" s="138"/>
      <c r="R6" s="139" t="s">
        <v>16</v>
      </c>
      <c r="S6" s="140"/>
      <c r="T6" s="140"/>
      <c r="U6" s="140"/>
      <c r="V6" s="140"/>
      <c r="W6" s="140"/>
      <c r="X6" s="140"/>
      <c r="Y6" s="140"/>
      <c r="Z6" s="140"/>
      <c r="AA6" s="140"/>
      <c r="AB6" s="137"/>
      <c r="AC6" s="136" t="s">
        <v>17</v>
      </c>
      <c r="AD6" s="136" t="s">
        <v>18</v>
      </c>
    </row>
    <row r="7" spans="2:30" x14ac:dyDescent="0.3">
      <c r="B7" s="136"/>
      <c r="C7" s="136"/>
      <c r="D7" s="136"/>
      <c r="E7" s="136"/>
      <c r="F7" s="136"/>
      <c r="G7" s="136"/>
      <c r="H7" s="136"/>
      <c r="I7" s="141">
        <v>2020</v>
      </c>
      <c r="J7" s="142"/>
      <c r="K7" s="141">
        <v>2021</v>
      </c>
      <c r="L7" s="142"/>
      <c r="M7" s="139">
        <v>2022</v>
      </c>
      <c r="N7" s="137"/>
      <c r="O7" s="143"/>
      <c r="P7" s="136">
        <v>2023</v>
      </c>
      <c r="Q7" s="136"/>
      <c r="R7" s="139" t="s">
        <v>19</v>
      </c>
      <c r="S7" s="140"/>
      <c r="T7" s="137"/>
      <c r="U7" s="136">
        <v>2020</v>
      </c>
      <c r="V7" s="136"/>
      <c r="W7" s="136">
        <v>2021</v>
      </c>
      <c r="X7" s="136"/>
      <c r="Y7" s="136">
        <v>2022</v>
      </c>
      <c r="Z7" s="136"/>
      <c r="AA7" s="136">
        <v>2023</v>
      </c>
      <c r="AB7" s="136"/>
      <c r="AC7" s="136"/>
      <c r="AD7" s="136"/>
    </row>
    <row r="8" spans="2:30" x14ac:dyDescent="0.3">
      <c r="B8" s="136"/>
      <c r="C8" s="136"/>
      <c r="D8" s="136"/>
      <c r="E8" s="136"/>
      <c r="F8" s="136"/>
      <c r="G8" s="136"/>
      <c r="H8" s="136"/>
      <c r="I8" s="144" t="s">
        <v>20</v>
      </c>
      <c r="J8" s="144" t="s">
        <v>21</v>
      </c>
      <c r="K8" s="144" t="s">
        <v>20</v>
      </c>
      <c r="L8" s="144" t="s">
        <v>21</v>
      </c>
      <c r="M8" s="144" t="s">
        <v>20</v>
      </c>
      <c r="N8" s="144" t="s">
        <v>21</v>
      </c>
      <c r="O8" s="144"/>
      <c r="P8" s="144" t="s">
        <v>20</v>
      </c>
      <c r="Q8" s="144" t="s">
        <v>21</v>
      </c>
      <c r="R8" s="144" t="s">
        <v>22</v>
      </c>
      <c r="S8" s="144" t="s">
        <v>23</v>
      </c>
      <c r="T8" s="144" t="s">
        <v>24</v>
      </c>
      <c r="U8" s="144" t="s">
        <v>20</v>
      </c>
      <c r="V8" s="144" t="s">
        <v>21</v>
      </c>
      <c r="W8" s="144" t="s">
        <v>20</v>
      </c>
      <c r="X8" s="144" t="s">
        <v>21</v>
      </c>
      <c r="Y8" s="144" t="s">
        <v>20</v>
      </c>
      <c r="Z8" s="144" t="s">
        <v>21</v>
      </c>
      <c r="AA8" s="144" t="s">
        <v>20</v>
      </c>
      <c r="AB8" s="144" t="s">
        <v>21</v>
      </c>
      <c r="AC8" s="136"/>
      <c r="AD8" s="136"/>
    </row>
    <row r="9" spans="2:30" ht="57" x14ac:dyDescent="0.3">
      <c r="B9" s="96">
        <v>1</v>
      </c>
      <c r="C9" s="103" t="s">
        <v>25</v>
      </c>
      <c r="D9" s="243" t="s">
        <v>198</v>
      </c>
      <c r="E9" s="243" t="s">
        <v>199</v>
      </c>
      <c r="F9" s="103" t="s">
        <v>200</v>
      </c>
      <c r="G9" s="96" t="s">
        <v>29</v>
      </c>
      <c r="H9" s="103" t="s">
        <v>201</v>
      </c>
      <c r="I9" s="145">
        <v>1</v>
      </c>
      <c r="J9" s="145"/>
      <c r="K9" s="145">
        <v>1</v>
      </c>
      <c r="L9" s="145"/>
      <c r="M9" s="145">
        <v>1</v>
      </c>
      <c r="N9" s="145">
        <v>1</v>
      </c>
      <c r="O9" s="162">
        <v>1</v>
      </c>
      <c r="P9" s="145">
        <v>1</v>
      </c>
      <c r="Q9" s="145"/>
      <c r="R9" s="96"/>
      <c r="S9" s="96" t="s">
        <v>31</v>
      </c>
      <c r="T9" s="96"/>
      <c r="U9" s="127">
        <f>+'[4]PLAN DE ACCION'!P8</f>
        <v>0</v>
      </c>
      <c r="V9" s="145"/>
      <c r="W9" s="127">
        <f>+'[4]PLAN DE ACCION'!Q8</f>
        <v>0</v>
      </c>
      <c r="X9" s="145"/>
      <c r="Y9" s="127">
        <f>+'[4]PLAN DE ACCION'!R8</f>
        <v>0</v>
      </c>
      <c r="Z9" s="145"/>
      <c r="AA9" s="127">
        <f>+'[4]PLAN DE ACCION'!S8</f>
        <v>0</v>
      </c>
      <c r="AB9" s="145"/>
      <c r="AC9" s="96" t="s">
        <v>202</v>
      </c>
      <c r="AD9" s="145" t="s">
        <v>203</v>
      </c>
    </row>
    <row r="10" spans="2:30" ht="68.400000000000006" x14ac:dyDescent="0.3">
      <c r="B10" s="18">
        <v>2</v>
      </c>
      <c r="C10" s="99" t="s">
        <v>25</v>
      </c>
      <c r="D10" s="244" t="s">
        <v>204</v>
      </c>
      <c r="E10" s="244" t="s">
        <v>205</v>
      </c>
      <c r="F10" s="99" t="s">
        <v>206</v>
      </c>
      <c r="G10" s="18" t="s">
        <v>29</v>
      </c>
      <c r="H10" s="103" t="s">
        <v>207</v>
      </c>
      <c r="I10" s="245">
        <v>1</v>
      </c>
      <c r="J10" s="145"/>
      <c r="K10" s="245">
        <v>1</v>
      </c>
      <c r="L10" s="145"/>
      <c r="M10" s="245">
        <v>1</v>
      </c>
      <c r="N10" s="245">
        <v>1</v>
      </c>
      <c r="O10" s="162">
        <v>1</v>
      </c>
      <c r="P10" s="245">
        <v>1</v>
      </c>
      <c r="Q10" s="145"/>
      <c r="R10" s="18"/>
      <c r="S10" s="18"/>
      <c r="T10" s="18" t="s">
        <v>31</v>
      </c>
      <c r="U10" s="127">
        <f>+'[4]PLAN DE ACCION'!P9</f>
        <v>0</v>
      </c>
      <c r="V10" s="145"/>
      <c r="W10" s="127">
        <f>+'[4]PLAN DE ACCION'!Q9</f>
        <v>671000000</v>
      </c>
      <c r="X10" s="145"/>
      <c r="Y10" s="127">
        <f>+'[4]PLAN DE ACCION'!R9</f>
        <v>704000000</v>
      </c>
      <c r="Z10" s="127">
        <v>1449268665</v>
      </c>
      <c r="AA10" s="127">
        <f>+'[4]PLAN DE ACCION'!S9</f>
        <v>739200000</v>
      </c>
      <c r="AB10" s="145"/>
      <c r="AC10" s="104" t="s">
        <v>202</v>
      </c>
      <c r="AD10" s="145" t="s">
        <v>208</v>
      </c>
    </row>
    <row r="11" spans="2:30" ht="45.6" x14ac:dyDescent="0.3">
      <c r="B11" s="18">
        <v>3</v>
      </c>
      <c r="C11" s="99" t="s">
        <v>25</v>
      </c>
      <c r="D11" s="244" t="s">
        <v>209</v>
      </c>
      <c r="E11" s="244" t="s">
        <v>210</v>
      </c>
      <c r="F11" s="99" t="s">
        <v>211</v>
      </c>
      <c r="G11" s="18" t="s">
        <v>29</v>
      </c>
      <c r="H11" s="103" t="s">
        <v>212</v>
      </c>
      <c r="I11" s="145">
        <v>0</v>
      </c>
      <c r="J11" s="145"/>
      <c r="K11" s="145">
        <v>3</v>
      </c>
      <c r="L11" s="145"/>
      <c r="M11" s="145">
        <v>3</v>
      </c>
      <c r="N11" s="145">
        <v>3</v>
      </c>
      <c r="O11" s="162">
        <v>1</v>
      </c>
      <c r="P11" s="145">
        <v>3</v>
      </c>
      <c r="Q11" s="145"/>
      <c r="R11" s="18"/>
      <c r="S11" s="18"/>
      <c r="T11" s="18" t="s">
        <v>31</v>
      </c>
      <c r="U11" s="127">
        <f>+'[4]PLAN DE ACCION'!P10</f>
        <v>0</v>
      </c>
      <c r="V11" s="145"/>
      <c r="W11" s="127">
        <f>+'[4]PLAN DE ACCION'!Q10</f>
        <v>135000000</v>
      </c>
      <c r="X11" s="145"/>
      <c r="Y11" s="127">
        <f>+'[4]PLAN DE ACCION'!R10</f>
        <v>141750000</v>
      </c>
      <c r="Z11" s="127">
        <v>459670999</v>
      </c>
      <c r="AA11" s="127">
        <f>+'[4]PLAN DE ACCION'!S10</f>
        <v>148837500</v>
      </c>
      <c r="AB11" s="145"/>
      <c r="AC11" s="104" t="s">
        <v>202</v>
      </c>
      <c r="AD11" s="145"/>
    </row>
    <row r="12" spans="2:30" ht="34.200000000000003" x14ac:dyDescent="0.3">
      <c r="B12" s="18">
        <v>4</v>
      </c>
      <c r="C12" s="99" t="s">
        <v>25</v>
      </c>
      <c r="D12" s="129" t="s">
        <v>209</v>
      </c>
      <c r="E12" s="129" t="s">
        <v>213</v>
      </c>
      <c r="F12" s="99" t="s">
        <v>214</v>
      </c>
      <c r="G12" s="246" t="s">
        <v>38</v>
      </c>
      <c r="H12" s="103" t="s">
        <v>215</v>
      </c>
      <c r="I12" s="245">
        <v>0.2</v>
      </c>
      <c r="J12" s="145"/>
      <c r="K12" s="245">
        <v>0.3</v>
      </c>
      <c r="L12" s="145"/>
      <c r="M12" s="245">
        <v>0.3</v>
      </c>
      <c r="N12" s="247">
        <v>0.55000000000000004</v>
      </c>
      <c r="O12" s="162">
        <v>1</v>
      </c>
      <c r="P12" s="245">
        <v>0.35</v>
      </c>
      <c r="Q12" s="145"/>
      <c r="R12" s="246"/>
      <c r="S12" s="246"/>
      <c r="T12" s="246" t="s">
        <v>31</v>
      </c>
      <c r="U12" s="127">
        <f>+'[4]PLAN DE ACCION'!P11</f>
        <v>0</v>
      </c>
      <c r="V12" s="145"/>
      <c r="W12" s="127">
        <f>+'[4]PLAN DE ACCION'!Q11</f>
        <v>50000000</v>
      </c>
      <c r="X12" s="145"/>
      <c r="Y12" s="127">
        <f>+'[4]PLAN DE ACCION'!R11</f>
        <v>52500000</v>
      </c>
      <c r="Z12" s="127">
        <v>11611975050.870001</v>
      </c>
      <c r="AA12" s="127">
        <f>+'[4]PLAN DE ACCION'!S11</f>
        <v>55125000</v>
      </c>
      <c r="AB12" s="145"/>
      <c r="AC12" s="104" t="s">
        <v>202</v>
      </c>
      <c r="AD12" s="145"/>
    </row>
    <row r="13" spans="2:30" ht="68.400000000000006" x14ac:dyDescent="0.3">
      <c r="B13" s="18">
        <v>5</v>
      </c>
      <c r="C13" s="108" t="s">
        <v>147</v>
      </c>
      <c r="D13" s="108" t="s">
        <v>216</v>
      </c>
      <c r="E13" s="108" t="s">
        <v>217</v>
      </c>
      <c r="F13" s="108" t="s">
        <v>218</v>
      </c>
      <c r="G13" s="18" t="s">
        <v>29</v>
      </c>
      <c r="H13" s="108" t="s">
        <v>219</v>
      </c>
      <c r="I13" s="145">
        <v>0</v>
      </c>
      <c r="J13" s="145"/>
      <c r="K13" s="145">
        <v>1</v>
      </c>
      <c r="L13" s="145"/>
      <c r="M13" s="145">
        <v>1</v>
      </c>
      <c r="N13" s="145">
        <v>1</v>
      </c>
      <c r="O13" s="162">
        <v>1</v>
      </c>
      <c r="P13" s="145">
        <v>1</v>
      </c>
      <c r="Q13" s="145"/>
      <c r="R13" s="18"/>
      <c r="S13" s="18" t="s">
        <v>31</v>
      </c>
      <c r="T13" s="18"/>
      <c r="U13" s="127">
        <f>+'[4]PLAN DE ACCION'!P12</f>
        <v>0</v>
      </c>
      <c r="V13" s="145"/>
      <c r="W13" s="127">
        <f>+'[4]PLAN DE ACCION'!Q12</f>
        <v>0</v>
      </c>
      <c r="X13" s="145"/>
      <c r="Y13" s="127">
        <f>+'[4]PLAN DE ACCION'!R12</f>
        <v>0</v>
      </c>
      <c r="Z13" s="145"/>
      <c r="AA13" s="127">
        <f>+'[4]PLAN DE ACCION'!S12</f>
        <v>0</v>
      </c>
      <c r="AB13" s="145"/>
      <c r="AC13" s="108" t="s">
        <v>220</v>
      </c>
      <c r="AD13" s="145" t="s">
        <v>221</v>
      </c>
    </row>
  </sheetData>
  <mergeCells count="23">
    <mergeCell ref="W7:X7"/>
    <mergeCell ref="Y7:Z7"/>
    <mergeCell ref="AA7:AB7"/>
    <mergeCell ref="I6:P6"/>
    <mergeCell ref="R6:AB6"/>
    <mergeCell ref="AC6:AC8"/>
    <mergeCell ref="AD6:AD8"/>
    <mergeCell ref="I7:J7"/>
    <mergeCell ref="K7:L7"/>
    <mergeCell ref="M7:N7"/>
    <mergeCell ref="P7:Q7"/>
    <mergeCell ref="R7:T7"/>
    <mergeCell ref="U7:V7"/>
    <mergeCell ref="E1:E4"/>
    <mergeCell ref="F1:T1"/>
    <mergeCell ref="F2:T4"/>
    <mergeCell ref="B6:B8"/>
    <mergeCell ref="C6:C8"/>
    <mergeCell ref="D6:D8"/>
    <mergeCell ref="E6:E8"/>
    <mergeCell ref="F6:F8"/>
    <mergeCell ref="G6:G8"/>
    <mergeCell ref="H6:H8"/>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F23"/>
  <sheetViews>
    <sheetView topLeftCell="D1" zoomScale="80" zoomScaleNormal="80" workbookViewId="0">
      <pane xSplit="3" ySplit="8" topLeftCell="G14" activePane="bottomRight" state="frozen"/>
      <selection pane="topRight"/>
      <selection pane="bottomLeft"/>
      <selection pane="bottomRight" activeCell="R14" sqref="R14"/>
    </sheetView>
  </sheetViews>
  <sheetFormatPr baseColWidth="10" defaultColWidth="11.44140625" defaultRowHeight="13.8" x14ac:dyDescent="0.25"/>
  <cols>
    <col min="1" max="1" width="1.88671875" style="249" customWidth="1"/>
    <col min="2" max="2" width="5.88671875" style="249" customWidth="1"/>
    <col min="3" max="3" width="28.88671875" style="249" customWidth="1"/>
    <col min="4" max="4" width="24.6640625" style="249" customWidth="1"/>
    <col min="5" max="5" width="32.5546875" style="249" customWidth="1"/>
    <col min="6" max="6" width="14.5546875" style="249" customWidth="1"/>
    <col min="7" max="7" width="13.88671875" style="249" bestFit="1" customWidth="1"/>
    <col min="8" max="8" width="16.109375" style="249" customWidth="1"/>
    <col min="9" max="9" width="8.6640625" style="249" customWidth="1"/>
    <col min="10" max="10" width="9.88671875" style="249" customWidth="1"/>
    <col min="11" max="11" width="8.33203125" style="249" customWidth="1"/>
    <col min="12" max="12" width="10.109375" style="249" customWidth="1"/>
    <col min="13" max="13" width="8.109375" style="249" customWidth="1"/>
    <col min="14" max="15" width="9.44140625" style="249" customWidth="1"/>
    <col min="16" max="16" width="7.44140625" style="249" customWidth="1"/>
    <col min="17" max="17" width="9.6640625" style="249" customWidth="1"/>
    <col min="18" max="18" width="21.33203125" style="249" bestFit="1" customWidth="1"/>
    <col min="19" max="19" width="18.33203125" style="249" bestFit="1" customWidth="1"/>
    <col min="20" max="20" width="11.33203125" style="249" bestFit="1" customWidth="1"/>
    <col min="21" max="22" width="14" style="249" customWidth="1"/>
    <col min="23" max="23" width="27.6640625" style="249" customWidth="1"/>
    <col min="24" max="24" width="22.5546875" style="249" bestFit="1" customWidth="1"/>
    <col min="25" max="25" width="18.6640625" style="249" bestFit="1" customWidth="1"/>
    <col min="26" max="26" width="20.88671875" style="249" customWidth="1"/>
    <col min="27" max="27" width="18.6640625" style="249" bestFit="1" customWidth="1"/>
    <col min="28" max="28" width="14" style="249" customWidth="1"/>
    <col min="29" max="30" width="27.88671875" style="249" customWidth="1"/>
    <col min="31" max="31" width="80.5546875" style="249" customWidth="1"/>
    <col min="32" max="32" width="25.6640625" style="249" customWidth="1"/>
    <col min="33" max="16384" width="11.44140625" style="249"/>
  </cols>
  <sheetData>
    <row r="1" spans="2:32" s="249" customFormat="1" ht="15.6" x14ac:dyDescent="0.25">
      <c r="E1" s="250"/>
      <c r="F1" s="63" t="s">
        <v>0</v>
      </c>
      <c r="G1" s="63"/>
      <c r="H1" s="63"/>
      <c r="I1" s="63"/>
      <c r="J1" s="63"/>
      <c r="K1" s="63"/>
      <c r="L1" s="63"/>
      <c r="M1" s="63"/>
      <c r="N1" s="63"/>
      <c r="O1" s="63"/>
      <c r="P1" s="63"/>
      <c r="Q1" s="63"/>
      <c r="R1" s="63"/>
      <c r="S1" s="63"/>
      <c r="T1" s="63"/>
      <c r="U1" s="64" t="s">
        <v>1</v>
      </c>
      <c r="V1" s="64" t="s">
        <v>2</v>
      </c>
    </row>
    <row r="2" spans="2:32" s="249" customFormat="1" x14ac:dyDescent="0.25">
      <c r="E2" s="250"/>
      <c r="F2" s="65" t="s">
        <v>3</v>
      </c>
      <c r="G2" s="65"/>
      <c r="H2" s="65"/>
      <c r="I2" s="65"/>
      <c r="J2" s="65"/>
      <c r="K2" s="65"/>
      <c r="L2" s="65"/>
      <c r="M2" s="65"/>
      <c r="N2" s="65"/>
      <c r="O2" s="65"/>
      <c r="P2" s="65"/>
      <c r="Q2" s="65"/>
      <c r="R2" s="65"/>
      <c r="S2" s="65"/>
      <c r="T2" s="65"/>
      <c r="U2" s="66" t="s">
        <v>4</v>
      </c>
      <c r="V2" s="67">
        <v>1</v>
      </c>
    </row>
    <row r="3" spans="2:32" s="249" customFormat="1" x14ac:dyDescent="0.25">
      <c r="E3" s="250"/>
      <c r="F3" s="65"/>
      <c r="G3" s="65"/>
      <c r="H3" s="65"/>
      <c r="I3" s="65"/>
      <c r="J3" s="65"/>
      <c r="K3" s="65"/>
      <c r="L3" s="65"/>
      <c r="M3" s="65"/>
      <c r="N3" s="65"/>
      <c r="O3" s="65"/>
      <c r="P3" s="65"/>
      <c r="Q3" s="65"/>
      <c r="R3" s="65"/>
      <c r="S3" s="65"/>
      <c r="T3" s="65"/>
      <c r="U3" s="66" t="s">
        <v>5</v>
      </c>
      <c r="V3" s="68">
        <v>44651</v>
      </c>
    </row>
    <row r="4" spans="2:32" s="249" customFormat="1" x14ac:dyDescent="0.25">
      <c r="E4" s="250"/>
      <c r="F4" s="65"/>
      <c r="G4" s="65"/>
      <c r="H4" s="65"/>
      <c r="I4" s="65"/>
      <c r="J4" s="65"/>
      <c r="K4" s="65"/>
      <c r="L4" s="65"/>
      <c r="M4" s="65"/>
      <c r="N4" s="65"/>
      <c r="O4" s="65"/>
      <c r="P4" s="65"/>
      <c r="Q4" s="65"/>
      <c r="R4" s="65"/>
      <c r="S4" s="65"/>
      <c r="T4" s="65"/>
      <c r="U4" s="66" t="s">
        <v>6</v>
      </c>
      <c r="V4" s="64" t="s">
        <v>7</v>
      </c>
    </row>
    <row r="5" spans="2:32" s="249" customFormat="1" x14ac:dyDescent="0.25">
      <c r="X5" s="251"/>
    </row>
    <row r="6" spans="2:32" s="249" customFormat="1" x14ac:dyDescent="0.25">
      <c r="B6" s="252" t="s">
        <v>8</v>
      </c>
      <c r="C6" s="252" t="s">
        <v>9</v>
      </c>
      <c r="D6" s="252" t="s">
        <v>10</v>
      </c>
      <c r="E6" s="252" t="s">
        <v>11</v>
      </c>
      <c r="F6" s="252" t="s">
        <v>12</v>
      </c>
      <c r="G6" s="252" t="s">
        <v>13</v>
      </c>
      <c r="H6" s="252" t="s">
        <v>14</v>
      </c>
      <c r="I6" s="253" t="s">
        <v>15</v>
      </c>
      <c r="J6" s="253"/>
      <c r="K6" s="254"/>
      <c r="L6" s="254"/>
      <c r="M6" s="254"/>
      <c r="N6" s="254"/>
      <c r="O6" s="254"/>
      <c r="P6" s="254"/>
      <c r="Q6" s="255"/>
      <c r="R6" s="256" t="s">
        <v>16</v>
      </c>
      <c r="S6" s="257"/>
      <c r="T6" s="257"/>
      <c r="U6" s="257"/>
      <c r="V6" s="257"/>
      <c r="W6" s="257"/>
      <c r="X6" s="257"/>
      <c r="Y6" s="257"/>
      <c r="Z6" s="257"/>
      <c r="AA6" s="257"/>
      <c r="AB6" s="253"/>
      <c r="AC6" s="252" t="s">
        <v>17</v>
      </c>
      <c r="AD6" s="252" t="s">
        <v>165</v>
      </c>
      <c r="AE6" s="252" t="s">
        <v>166</v>
      </c>
    </row>
    <row r="7" spans="2:32" s="249" customFormat="1" x14ac:dyDescent="0.25">
      <c r="B7" s="252"/>
      <c r="C7" s="252"/>
      <c r="D7" s="252"/>
      <c r="E7" s="252"/>
      <c r="F7" s="252"/>
      <c r="G7" s="252"/>
      <c r="H7" s="252"/>
      <c r="I7" s="258">
        <v>2020</v>
      </c>
      <c r="J7" s="259"/>
      <c r="K7" s="258">
        <v>2021</v>
      </c>
      <c r="L7" s="259"/>
      <c r="M7" s="260">
        <v>2022</v>
      </c>
      <c r="N7" s="261"/>
      <c r="O7" s="262"/>
      <c r="P7" s="252">
        <v>2023</v>
      </c>
      <c r="Q7" s="252"/>
      <c r="R7" s="260" t="s">
        <v>19</v>
      </c>
      <c r="S7" s="263"/>
      <c r="T7" s="261"/>
      <c r="U7" s="252">
        <v>2020</v>
      </c>
      <c r="V7" s="252"/>
      <c r="W7" s="252">
        <v>2021</v>
      </c>
      <c r="X7" s="252"/>
      <c r="Y7" s="252">
        <v>2022</v>
      </c>
      <c r="Z7" s="252"/>
      <c r="AA7" s="252">
        <v>2023</v>
      </c>
      <c r="AB7" s="252"/>
      <c r="AC7" s="252"/>
      <c r="AD7" s="252"/>
      <c r="AE7" s="252"/>
    </row>
    <row r="8" spans="2:32" s="249" customFormat="1" x14ac:dyDescent="0.25">
      <c r="B8" s="252"/>
      <c r="C8" s="252"/>
      <c r="D8" s="252"/>
      <c r="E8" s="252"/>
      <c r="F8" s="252"/>
      <c r="G8" s="252"/>
      <c r="H8" s="252"/>
      <c r="I8" s="264" t="s">
        <v>20</v>
      </c>
      <c r="J8" s="264" t="s">
        <v>21</v>
      </c>
      <c r="K8" s="264" t="s">
        <v>20</v>
      </c>
      <c r="L8" s="264" t="s">
        <v>21</v>
      </c>
      <c r="M8" s="264" t="s">
        <v>20</v>
      </c>
      <c r="N8" s="264" t="s">
        <v>21</v>
      </c>
      <c r="O8" s="264"/>
      <c r="P8" s="264" t="s">
        <v>20</v>
      </c>
      <c r="Q8" s="264" t="s">
        <v>21</v>
      </c>
      <c r="R8" s="265" t="s">
        <v>22</v>
      </c>
      <c r="S8" s="266" t="s">
        <v>23</v>
      </c>
      <c r="T8" s="266" t="s">
        <v>24</v>
      </c>
      <c r="U8" s="264" t="s">
        <v>20</v>
      </c>
      <c r="V8" s="264" t="s">
        <v>21</v>
      </c>
      <c r="W8" s="264" t="s">
        <v>20</v>
      </c>
      <c r="X8" s="264" t="s">
        <v>21</v>
      </c>
      <c r="Y8" s="264" t="s">
        <v>20</v>
      </c>
      <c r="Z8" s="264" t="s">
        <v>21</v>
      </c>
      <c r="AA8" s="264" t="s">
        <v>20</v>
      </c>
      <c r="AB8" s="264" t="s">
        <v>21</v>
      </c>
      <c r="AC8" s="252"/>
      <c r="AD8" s="252"/>
      <c r="AE8" s="252"/>
    </row>
    <row r="9" spans="2:32" s="249" customFormat="1" ht="170.25" customHeight="1" x14ac:dyDescent="0.25">
      <c r="B9" s="18">
        <v>1</v>
      </c>
      <c r="C9" s="19" t="s">
        <v>25</v>
      </c>
      <c r="D9" s="21" t="s">
        <v>167</v>
      </c>
      <c r="E9" s="21" t="s">
        <v>168</v>
      </c>
      <c r="F9" s="19" t="s">
        <v>169</v>
      </c>
      <c r="G9" s="18" t="s">
        <v>29</v>
      </c>
      <c r="H9" s="19" t="s">
        <v>170</v>
      </c>
      <c r="I9" s="18">
        <v>0</v>
      </c>
      <c r="J9" s="69"/>
      <c r="K9" s="18">
        <v>20</v>
      </c>
      <c r="L9" s="69"/>
      <c r="M9" s="18">
        <v>20</v>
      </c>
      <c r="N9" s="18">
        <v>12</v>
      </c>
      <c r="O9" s="248">
        <v>1</v>
      </c>
      <c r="P9" s="18">
        <v>20</v>
      </c>
      <c r="Q9" s="69"/>
      <c r="R9" s="69"/>
      <c r="S9" s="69"/>
      <c r="T9" s="18" t="s">
        <v>31</v>
      </c>
      <c r="U9" s="23">
        <v>0</v>
      </c>
      <c r="V9" s="69"/>
      <c r="W9" s="70">
        <f>16000000-2800000</f>
        <v>13200000</v>
      </c>
      <c r="X9" s="26">
        <f>6600000+3091667+3091667</f>
        <v>12783334</v>
      </c>
      <c r="Y9" s="71">
        <v>16000000</v>
      </c>
      <c r="Z9" s="26">
        <v>14425000</v>
      </c>
      <c r="AA9" s="23">
        <f>+'[3]PLAN DE ACCION'!S8</f>
        <v>16000000</v>
      </c>
      <c r="AB9" s="69"/>
      <c r="AC9" s="29" t="s">
        <v>171</v>
      </c>
      <c r="AD9" s="29" t="s">
        <v>172</v>
      </c>
      <c r="AE9" s="72" t="s">
        <v>173</v>
      </c>
      <c r="AF9" s="267"/>
    </row>
    <row r="10" spans="2:32" s="269" customFormat="1" ht="149.25" customHeight="1" x14ac:dyDescent="0.25">
      <c r="B10" s="73">
        <v>2</v>
      </c>
      <c r="C10" s="74" t="s">
        <v>25</v>
      </c>
      <c r="D10" s="74" t="s">
        <v>174</v>
      </c>
      <c r="E10" s="74" t="s">
        <v>175</v>
      </c>
      <c r="F10" s="74" t="s">
        <v>176</v>
      </c>
      <c r="G10" s="73" t="s">
        <v>29</v>
      </c>
      <c r="H10" s="74" t="s">
        <v>177</v>
      </c>
      <c r="I10" s="73">
        <v>0</v>
      </c>
      <c r="J10" s="75"/>
      <c r="K10" s="76">
        <v>1</v>
      </c>
      <c r="L10" s="75"/>
      <c r="M10" s="76">
        <v>1</v>
      </c>
      <c r="N10" s="73">
        <v>0.3</v>
      </c>
      <c r="O10" s="248">
        <v>0.82</v>
      </c>
      <c r="P10" s="76">
        <v>1</v>
      </c>
      <c r="Q10" s="75"/>
      <c r="R10" s="75"/>
      <c r="S10" s="75"/>
      <c r="T10" s="73" t="s">
        <v>31</v>
      </c>
      <c r="U10" s="77">
        <v>0</v>
      </c>
      <c r="V10" s="75"/>
      <c r="W10" s="78">
        <v>47000000</v>
      </c>
      <c r="X10" s="78"/>
      <c r="Y10" s="79">
        <v>91300000</v>
      </c>
      <c r="Z10" s="80">
        <v>90300000</v>
      </c>
      <c r="AA10" s="77">
        <f>+'[3]PLAN DE ACCION'!S9</f>
        <v>120000000</v>
      </c>
      <c r="AB10" s="75"/>
      <c r="AC10" s="81" t="s">
        <v>171</v>
      </c>
      <c r="AD10" s="81" t="s">
        <v>178</v>
      </c>
      <c r="AE10" s="82" t="s">
        <v>179</v>
      </c>
      <c r="AF10" s="268"/>
    </row>
    <row r="11" spans="2:32" s="249" customFormat="1" ht="231" customHeight="1" x14ac:dyDescent="0.25">
      <c r="B11" s="18">
        <v>3</v>
      </c>
      <c r="C11" s="19" t="s">
        <v>25</v>
      </c>
      <c r="D11" s="20" t="s">
        <v>180</v>
      </c>
      <c r="E11" s="20" t="s">
        <v>181</v>
      </c>
      <c r="F11" s="19" t="s">
        <v>176</v>
      </c>
      <c r="G11" s="18" t="s">
        <v>29</v>
      </c>
      <c r="H11" s="19" t="s">
        <v>177</v>
      </c>
      <c r="I11" s="18">
        <v>0</v>
      </c>
      <c r="J11" s="69"/>
      <c r="K11" s="83">
        <v>1</v>
      </c>
      <c r="L11" s="69"/>
      <c r="M11" s="83">
        <v>1</v>
      </c>
      <c r="N11" s="18">
        <v>0.5</v>
      </c>
      <c r="O11" s="248">
        <v>1</v>
      </c>
      <c r="P11" s="83">
        <v>1</v>
      </c>
      <c r="Q11" s="69"/>
      <c r="R11" s="69"/>
      <c r="S11" s="69"/>
      <c r="T11" s="18" t="s">
        <v>31</v>
      </c>
      <c r="U11" s="23">
        <v>0</v>
      </c>
      <c r="V11" s="69"/>
      <c r="W11" s="70">
        <v>90000000</v>
      </c>
      <c r="X11" s="70">
        <v>88287800</v>
      </c>
      <c r="Y11" s="71">
        <v>90000000</v>
      </c>
      <c r="Z11" s="84">
        <v>68126000</v>
      </c>
      <c r="AA11" s="23">
        <f>+'[3]PLAN DE ACCION'!S10</f>
        <v>215000000</v>
      </c>
      <c r="AB11" s="69"/>
      <c r="AC11" s="29" t="s">
        <v>171</v>
      </c>
      <c r="AD11" s="29" t="s">
        <v>182</v>
      </c>
      <c r="AE11" s="72" t="s">
        <v>183</v>
      </c>
      <c r="AF11" s="268"/>
    </row>
    <row r="12" spans="2:32" s="249" customFormat="1" ht="204" customHeight="1" x14ac:dyDescent="0.25">
      <c r="B12" s="18">
        <v>4</v>
      </c>
      <c r="C12" s="19" t="s">
        <v>25</v>
      </c>
      <c r="D12" s="20" t="s">
        <v>184</v>
      </c>
      <c r="E12" s="20" t="s">
        <v>185</v>
      </c>
      <c r="F12" s="19" t="s">
        <v>186</v>
      </c>
      <c r="G12" s="18" t="s">
        <v>29</v>
      </c>
      <c r="H12" s="19" t="s">
        <v>177</v>
      </c>
      <c r="I12" s="18">
        <v>0</v>
      </c>
      <c r="J12" s="69"/>
      <c r="K12" s="83">
        <v>1</v>
      </c>
      <c r="L12" s="69"/>
      <c r="M12" s="83">
        <v>1</v>
      </c>
      <c r="N12" s="18">
        <v>0.5</v>
      </c>
      <c r="O12" s="248">
        <v>1</v>
      </c>
      <c r="P12" s="83">
        <v>1</v>
      </c>
      <c r="Q12" s="69"/>
      <c r="R12" s="69"/>
      <c r="S12" s="69"/>
      <c r="T12" s="18" t="s">
        <v>31</v>
      </c>
      <c r="U12" s="23">
        <v>0</v>
      </c>
      <c r="V12" s="69"/>
      <c r="W12" s="70">
        <f>25000000+427488389</f>
        <v>452488389</v>
      </c>
      <c r="X12" s="70">
        <v>451488011</v>
      </c>
      <c r="Y12" s="85">
        <f>237787900+327776044</f>
        <v>565563944</v>
      </c>
      <c r="Z12" s="86">
        <v>238795672</v>
      </c>
      <c r="AA12" s="23">
        <f>+'[3]PLAN DE ACCION'!S11</f>
        <v>256000000</v>
      </c>
      <c r="AB12" s="23" t="s">
        <v>187</v>
      </c>
      <c r="AC12" s="29" t="s">
        <v>171</v>
      </c>
      <c r="AD12" s="29" t="s">
        <v>188</v>
      </c>
      <c r="AE12" s="87" t="s">
        <v>189</v>
      </c>
      <c r="AF12" s="268"/>
    </row>
    <row r="13" spans="2:32" s="249" customFormat="1" ht="247.5" customHeight="1" x14ac:dyDescent="0.25">
      <c r="B13" s="18">
        <v>5</v>
      </c>
      <c r="C13" s="19" t="s">
        <v>25</v>
      </c>
      <c r="D13" s="20" t="s">
        <v>190</v>
      </c>
      <c r="E13" s="20" t="s">
        <v>191</v>
      </c>
      <c r="F13" s="20" t="s">
        <v>186</v>
      </c>
      <c r="G13" s="18" t="s">
        <v>29</v>
      </c>
      <c r="H13" s="19" t="s">
        <v>177</v>
      </c>
      <c r="I13" s="18">
        <v>0</v>
      </c>
      <c r="J13" s="69"/>
      <c r="K13" s="83">
        <v>1</v>
      </c>
      <c r="L13" s="69"/>
      <c r="M13" s="83">
        <v>1</v>
      </c>
      <c r="N13" s="18">
        <v>0.5</v>
      </c>
      <c r="O13" s="248">
        <v>1</v>
      </c>
      <c r="P13" s="83">
        <v>1</v>
      </c>
      <c r="Q13" s="69"/>
      <c r="R13" s="69"/>
      <c r="S13" s="69"/>
      <c r="T13" s="18" t="s">
        <v>31</v>
      </c>
      <c r="U13" s="23">
        <v>0</v>
      </c>
      <c r="V13" s="69"/>
      <c r="W13" s="70">
        <f>98000000-13200000</f>
        <v>84800000</v>
      </c>
      <c r="X13" s="70">
        <v>93951500</v>
      </c>
      <c r="Y13" s="71">
        <f>198310000-16000000+33196187</f>
        <v>215506187</v>
      </c>
      <c r="Z13" s="88">
        <v>55815000</v>
      </c>
      <c r="AA13" s="23">
        <f>+'[3]PLAN DE ACCION'!S12</f>
        <v>94000000</v>
      </c>
      <c r="AB13" s="69"/>
      <c r="AC13" s="29" t="s">
        <v>171</v>
      </c>
      <c r="AD13" s="89" t="s">
        <v>192</v>
      </c>
      <c r="AE13" s="90" t="s">
        <v>193</v>
      </c>
      <c r="AF13" s="268"/>
    </row>
    <row r="14" spans="2:32" s="249" customFormat="1" ht="300.75" customHeight="1" x14ac:dyDescent="0.25">
      <c r="B14" s="18">
        <v>6</v>
      </c>
      <c r="C14" s="19" t="s">
        <v>25</v>
      </c>
      <c r="D14" s="20" t="s">
        <v>194</v>
      </c>
      <c r="E14" s="20" t="s">
        <v>195</v>
      </c>
      <c r="F14" s="20" t="s">
        <v>186</v>
      </c>
      <c r="G14" s="18" t="s">
        <v>29</v>
      </c>
      <c r="H14" s="19" t="s">
        <v>177</v>
      </c>
      <c r="I14" s="18">
        <v>0</v>
      </c>
      <c r="J14" s="69"/>
      <c r="K14" s="83">
        <v>1</v>
      </c>
      <c r="L14" s="69"/>
      <c r="M14" s="83">
        <v>1</v>
      </c>
      <c r="N14" s="18">
        <v>0.5</v>
      </c>
      <c r="O14" s="248">
        <v>1</v>
      </c>
      <c r="P14" s="83">
        <v>1</v>
      </c>
      <c r="Q14" s="69"/>
      <c r="R14" s="69"/>
      <c r="S14" s="69"/>
      <c r="T14" s="18" t="s">
        <v>31</v>
      </c>
      <c r="U14" s="23">
        <v>0</v>
      </c>
      <c r="V14" s="69"/>
      <c r="W14" s="91">
        <f>3526539574+1094950670.01</f>
        <v>4621490244.0100002</v>
      </c>
      <c r="X14" s="91">
        <v>3361086793.25</v>
      </c>
      <c r="Y14" s="92">
        <v>6044277761.5699997</v>
      </c>
      <c r="Z14" s="93">
        <v>3030559526.6800003</v>
      </c>
      <c r="AA14" s="23">
        <f>+'[3]PLAN DE ACCION'!S13</f>
        <v>3698402997</v>
      </c>
      <c r="AB14" s="69"/>
      <c r="AC14" s="29" t="s">
        <v>171</v>
      </c>
      <c r="AD14" s="29" t="s">
        <v>196</v>
      </c>
      <c r="AE14" s="94" t="s">
        <v>197</v>
      </c>
      <c r="AF14" s="268"/>
    </row>
    <row r="15" spans="2:32" s="249" customFormat="1" ht="15" x14ac:dyDescent="0.25">
      <c r="AE15" s="95"/>
    </row>
    <row r="19" spans="24:30" s="249" customFormat="1" x14ac:dyDescent="0.25">
      <c r="X19" s="270"/>
      <c r="AD19" s="270"/>
    </row>
    <row r="20" spans="24:30" s="249" customFormat="1" x14ac:dyDescent="0.25">
      <c r="X20" s="270"/>
      <c r="Z20" s="270"/>
      <c r="AD20" s="270"/>
    </row>
    <row r="21" spans="24:30" s="249" customFormat="1" x14ac:dyDescent="0.25">
      <c r="AD21" s="270"/>
    </row>
    <row r="22" spans="24:30" s="249" customFormat="1" x14ac:dyDescent="0.25">
      <c r="X22" s="271"/>
    </row>
    <row r="23" spans="24:30" s="249" customFormat="1" x14ac:dyDescent="0.25">
      <c r="AD23" s="271"/>
    </row>
  </sheetData>
  <mergeCells count="25">
    <mergeCell ref="U7:V7"/>
    <mergeCell ref="W7:X7"/>
    <mergeCell ref="Y7:Z7"/>
    <mergeCell ref="AA7:AB7"/>
    <mergeCell ref="AF10:AF14"/>
    <mergeCell ref="I6:P6"/>
    <mergeCell ref="R6:AB6"/>
    <mergeCell ref="AC6:AC8"/>
    <mergeCell ref="AD6:AD8"/>
    <mergeCell ref="AE6:AE8"/>
    <mergeCell ref="I7:J7"/>
    <mergeCell ref="K7:L7"/>
    <mergeCell ref="M7:N7"/>
    <mergeCell ref="P7:Q7"/>
    <mergeCell ref="R7:T7"/>
    <mergeCell ref="E1:E4"/>
    <mergeCell ref="F1:T1"/>
    <mergeCell ref="F2:T4"/>
    <mergeCell ref="B6:B8"/>
    <mergeCell ref="C6:C8"/>
    <mergeCell ref="D6:D8"/>
    <mergeCell ref="E6:E8"/>
    <mergeCell ref="F6:F8"/>
    <mergeCell ref="G6:G8"/>
    <mergeCell ref="H6:H8"/>
  </mergeCells>
  <pageMargins left="0.7" right="0.7" top="0.75" bottom="0.75" header="0.3" footer="0.3"/>
  <pageSetup paperSize="9" orientation="portrait" verticalDpi="0" r:id="rId1"/>
  <drawing r:id="rId2"/>
  <legacyDrawing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D9"/>
  <sheetViews>
    <sheetView topLeftCell="I1" workbookViewId="0">
      <selection activeCell="N14" sqref="N14"/>
    </sheetView>
  </sheetViews>
  <sheetFormatPr baseColWidth="10" defaultRowHeight="14.4" x14ac:dyDescent="0.3"/>
  <cols>
    <col min="2" max="2" width="21" bestFit="1" customWidth="1"/>
    <col min="3" max="3" width="14.88671875" customWidth="1"/>
    <col min="4" max="4" width="17.33203125" customWidth="1"/>
    <col min="5" max="5" width="15.44140625" customWidth="1"/>
    <col min="22" max="22" width="21.6640625" customWidth="1"/>
    <col min="23" max="23" width="19.5546875" customWidth="1"/>
    <col min="24" max="24" width="15.33203125" customWidth="1"/>
    <col min="25" max="25" width="20" customWidth="1"/>
  </cols>
  <sheetData>
    <row r="1" spans="1:30" ht="15.6" x14ac:dyDescent="0.3">
      <c r="D1" s="56"/>
      <c r="E1" s="57" t="s">
        <v>0</v>
      </c>
      <c r="F1" s="57"/>
      <c r="G1" s="57"/>
      <c r="H1" s="57"/>
      <c r="I1" s="57"/>
      <c r="J1" s="57"/>
      <c r="K1" s="57"/>
      <c r="L1" s="57"/>
      <c r="M1" s="57"/>
      <c r="N1" s="57"/>
      <c r="O1" s="57"/>
      <c r="P1" s="57"/>
      <c r="Q1" s="57"/>
      <c r="R1" s="57"/>
      <c r="S1" s="57"/>
      <c r="T1" s="1" t="s">
        <v>1</v>
      </c>
      <c r="U1" s="1" t="s">
        <v>2</v>
      </c>
    </row>
    <row r="2" spans="1:30" x14ac:dyDescent="0.3">
      <c r="D2" s="56"/>
      <c r="E2" s="58" t="s">
        <v>3</v>
      </c>
      <c r="F2" s="58"/>
      <c r="G2" s="58"/>
      <c r="H2" s="58"/>
      <c r="I2" s="58"/>
      <c r="J2" s="58"/>
      <c r="K2" s="58"/>
      <c r="L2" s="58"/>
      <c r="M2" s="58"/>
      <c r="N2" s="58"/>
      <c r="O2" s="58"/>
      <c r="P2" s="58"/>
      <c r="Q2" s="58"/>
      <c r="R2" s="58"/>
      <c r="S2" s="58"/>
      <c r="T2" s="2" t="s">
        <v>4</v>
      </c>
      <c r="U2" s="3">
        <v>1</v>
      </c>
    </row>
    <row r="3" spans="1:30" x14ac:dyDescent="0.3">
      <c r="D3" s="56"/>
      <c r="E3" s="58"/>
      <c r="F3" s="58"/>
      <c r="G3" s="58"/>
      <c r="H3" s="58"/>
      <c r="I3" s="58"/>
      <c r="J3" s="58"/>
      <c r="K3" s="58"/>
      <c r="L3" s="58"/>
      <c r="M3" s="58"/>
      <c r="N3" s="58"/>
      <c r="O3" s="58"/>
      <c r="P3" s="58"/>
      <c r="Q3" s="58"/>
      <c r="R3" s="58"/>
      <c r="S3" s="58"/>
      <c r="T3" s="2" t="s">
        <v>5</v>
      </c>
      <c r="U3" s="4">
        <v>44651</v>
      </c>
    </row>
    <row r="4" spans="1:30" x14ac:dyDescent="0.3">
      <c r="D4" s="56"/>
      <c r="E4" s="58"/>
      <c r="F4" s="58"/>
      <c r="G4" s="58"/>
      <c r="H4" s="58"/>
      <c r="I4" s="58"/>
      <c r="J4" s="58"/>
      <c r="K4" s="58"/>
      <c r="L4" s="58"/>
      <c r="M4" s="58"/>
      <c r="N4" s="58"/>
      <c r="O4" s="58"/>
      <c r="P4" s="58"/>
      <c r="Q4" s="58"/>
      <c r="R4" s="58"/>
      <c r="S4" s="58"/>
      <c r="T4" s="2" t="s">
        <v>6</v>
      </c>
      <c r="U4" s="5" t="s">
        <v>7</v>
      </c>
    </row>
    <row r="5" spans="1:30" x14ac:dyDescent="0.3">
      <c r="A5" s="59"/>
      <c r="B5" s="60"/>
      <c r="C5" s="60"/>
      <c r="D5" s="60"/>
      <c r="E5" s="60"/>
      <c r="F5" s="60"/>
      <c r="G5" s="60"/>
      <c r="H5" s="60"/>
      <c r="I5" s="60"/>
      <c r="J5" s="60"/>
      <c r="K5" s="60"/>
      <c r="L5" s="60"/>
      <c r="M5" s="60"/>
      <c r="N5" s="60"/>
      <c r="O5" s="60"/>
      <c r="P5" s="60"/>
      <c r="Q5" s="60"/>
      <c r="R5" s="60"/>
      <c r="S5" s="60"/>
      <c r="T5" s="60"/>
      <c r="U5" s="60"/>
      <c r="V5" s="60"/>
      <c r="W5" s="60"/>
      <c r="X5" s="60"/>
      <c r="Y5" s="60"/>
      <c r="Z5" s="60"/>
      <c r="AA5" s="60"/>
      <c r="AB5" s="60"/>
      <c r="AC5" s="60"/>
      <c r="AD5" s="61"/>
    </row>
    <row r="6" spans="1:30" x14ac:dyDescent="0.3">
      <c r="A6" s="46" t="s">
        <v>8</v>
      </c>
      <c r="B6" s="46" t="s">
        <v>9</v>
      </c>
      <c r="C6" s="46" t="s">
        <v>10</v>
      </c>
      <c r="D6" s="46" t="s">
        <v>11</v>
      </c>
      <c r="E6" s="46" t="s">
        <v>12</v>
      </c>
      <c r="F6" s="62" t="s">
        <v>13</v>
      </c>
      <c r="G6" s="46" t="s">
        <v>14</v>
      </c>
      <c r="H6" s="47" t="s">
        <v>15</v>
      </c>
      <c r="I6" s="47"/>
      <c r="J6" s="48"/>
      <c r="K6" s="48"/>
      <c r="L6" s="48"/>
      <c r="M6" s="48"/>
      <c r="N6" s="48"/>
      <c r="O6" s="48"/>
      <c r="P6" s="6"/>
      <c r="Q6" s="49" t="s">
        <v>16</v>
      </c>
      <c r="R6" s="50"/>
      <c r="S6" s="50"/>
      <c r="T6" s="50"/>
      <c r="U6" s="50"/>
      <c r="V6" s="50"/>
      <c r="W6" s="50"/>
      <c r="X6" s="50"/>
      <c r="Y6" s="50"/>
      <c r="Z6" s="50"/>
      <c r="AA6" s="50"/>
      <c r="AB6" s="47"/>
      <c r="AC6" s="46" t="s">
        <v>17</v>
      </c>
      <c r="AD6" s="46" t="s">
        <v>18</v>
      </c>
    </row>
    <row r="7" spans="1:30" x14ac:dyDescent="0.3">
      <c r="A7" s="46"/>
      <c r="B7" s="46"/>
      <c r="C7" s="46"/>
      <c r="D7" s="46"/>
      <c r="E7" s="46"/>
      <c r="F7" s="62"/>
      <c r="G7" s="46"/>
      <c r="H7" s="51">
        <v>2020</v>
      </c>
      <c r="I7" s="52"/>
      <c r="J7" s="51">
        <v>2021</v>
      </c>
      <c r="K7" s="52"/>
      <c r="L7" s="53">
        <v>2022</v>
      </c>
      <c r="M7" s="54"/>
      <c r="N7" s="8"/>
      <c r="O7" s="46">
        <v>2023</v>
      </c>
      <c r="P7" s="46"/>
      <c r="Q7" s="53" t="s">
        <v>19</v>
      </c>
      <c r="R7" s="55"/>
      <c r="S7" s="54"/>
      <c r="T7" s="46">
        <v>2020</v>
      </c>
      <c r="U7" s="46"/>
      <c r="V7" s="46">
        <v>2021</v>
      </c>
      <c r="W7" s="46"/>
      <c r="X7" s="46">
        <v>2022</v>
      </c>
      <c r="Y7" s="46"/>
      <c r="Z7" s="9"/>
      <c r="AA7" s="46">
        <v>2023</v>
      </c>
      <c r="AB7" s="46"/>
      <c r="AC7" s="46"/>
      <c r="AD7" s="46"/>
    </row>
    <row r="8" spans="1:30" ht="60" customHeight="1" x14ac:dyDescent="0.3">
      <c r="A8" s="46"/>
      <c r="B8" s="46"/>
      <c r="C8" s="46"/>
      <c r="D8" s="46"/>
      <c r="E8" s="46"/>
      <c r="F8" s="62"/>
      <c r="G8" s="46"/>
      <c r="H8" s="9" t="s">
        <v>20</v>
      </c>
      <c r="I8" s="9" t="s">
        <v>21</v>
      </c>
      <c r="J8" s="9" t="s">
        <v>20</v>
      </c>
      <c r="K8" s="9" t="s">
        <v>21</v>
      </c>
      <c r="L8" s="9" t="s">
        <v>20</v>
      </c>
      <c r="M8" s="9" t="s">
        <v>21</v>
      </c>
      <c r="N8" s="9" t="s">
        <v>21</v>
      </c>
      <c r="O8" s="9" t="s">
        <v>20</v>
      </c>
      <c r="P8" s="9" t="s">
        <v>21</v>
      </c>
      <c r="Q8" s="42" t="s">
        <v>157</v>
      </c>
      <c r="R8" s="11" t="s">
        <v>23</v>
      </c>
      <c r="S8" s="11" t="s">
        <v>24</v>
      </c>
      <c r="T8" s="9" t="s">
        <v>20</v>
      </c>
      <c r="U8" s="9" t="s">
        <v>21</v>
      </c>
      <c r="V8" s="9" t="s">
        <v>20</v>
      </c>
      <c r="W8" s="9" t="s">
        <v>21</v>
      </c>
      <c r="X8" s="9" t="s">
        <v>20</v>
      </c>
      <c r="Y8" s="9" t="s">
        <v>21</v>
      </c>
      <c r="Z8" s="9"/>
      <c r="AA8" s="9" t="s">
        <v>20</v>
      </c>
      <c r="AB8" s="9" t="s">
        <v>21</v>
      </c>
      <c r="AC8" s="46"/>
      <c r="AD8" s="46"/>
    </row>
    <row r="9" spans="1:30" ht="125.4" x14ac:dyDescent="0.3">
      <c r="A9" s="12">
        <v>1</v>
      </c>
      <c r="B9" s="13" t="s">
        <v>158</v>
      </c>
      <c r="C9" s="39" t="s">
        <v>159</v>
      </c>
      <c r="D9" s="39" t="s">
        <v>160</v>
      </c>
      <c r="E9" s="13" t="s">
        <v>161</v>
      </c>
      <c r="F9" s="12" t="s">
        <v>29</v>
      </c>
      <c r="G9" s="32" t="s">
        <v>162</v>
      </c>
      <c r="H9" s="14">
        <v>0</v>
      </c>
      <c r="I9" s="14"/>
      <c r="J9" s="14">
        <v>50</v>
      </c>
      <c r="K9" s="14">
        <v>69</v>
      </c>
      <c r="L9" s="14">
        <v>50</v>
      </c>
      <c r="M9" s="14">
        <v>38</v>
      </c>
      <c r="N9" s="272">
        <v>1</v>
      </c>
      <c r="O9" s="14" t="s">
        <v>163</v>
      </c>
      <c r="P9" s="14"/>
      <c r="Q9" s="15"/>
      <c r="R9" s="14" t="s">
        <v>31</v>
      </c>
      <c r="S9" s="15"/>
      <c r="T9" s="16">
        <v>0</v>
      </c>
      <c r="U9" s="16"/>
      <c r="V9" s="43">
        <v>133944000</v>
      </c>
      <c r="W9" s="43">
        <v>133944000</v>
      </c>
      <c r="X9" s="43">
        <v>144996000</v>
      </c>
      <c r="Y9" s="16">
        <v>36249000</v>
      </c>
      <c r="Z9" s="44">
        <v>1</v>
      </c>
      <c r="AA9" s="16">
        <v>0</v>
      </c>
      <c r="AB9" s="16"/>
      <c r="AC9" s="45" t="s">
        <v>164</v>
      </c>
      <c r="AD9" s="15"/>
    </row>
  </sheetData>
  <mergeCells count="24">
    <mergeCell ref="D1:D4"/>
    <mergeCell ref="E1:S1"/>
    <mergeCell ref="E2:S4"/>
    <mergeCell ref="A5:AD5"/>
    <mergeCell ref="A6:A8"/>
    <mergeCell ref="B6:B8"/>
    <mergeCell ref="C6:C8"/>
    <mergeCell ref="D6:D8"/>
    <mergeCell ref="E6:E8"/>
    <mergeCell ref="F6:F8"/>
    <mergeCell ref="AC6:AC8"/>
    <mergeCell ref="AD6:AD8"/>
    <mergeCell ref="H7:I7"/>
    <mergeCell ref="J7:K7"/>
    <mergeCell ref="L7:M7"/>
    <mergeCell ref="O7:P7"/>
    <mergeCell ref="Q7:S7"/>
    <mergeCell ref="T7:U7"/>
    <mergeCell ref="V7:W7"/>
    <mergeCell ref="X7:Y7"/>
    <mergeCell ref="AA7:AB7"/>
    <mergeCell ref="G6:G8"/>
    <mergeCell ref="H6:O6"/>
    <mergeCell ref="Q6:AB6"/>
  </mergeCells>
  <pageMargins left="0.7" right="0.7" top="0.75" bottom="0.75" header="0.3" footer="0.3"/>
  <drawing r:id="rId1"/>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E32"/>
  <sheetViews>
    <sheetView zoomScale="80" zoomScaleNormal="80" workbookViewId="0">
      <selection activeCell="D9" sqref="D9"/>
    </sheetView>
  </sheetViews>
  <sheetFormatPr baseColWidth="10" defaultRowHeight="13.8" x14ac:dyDescent="0.3"/>
  <cols>
    <col min="1" max="1" width="1.88671875" style="134" customWidth="1"/>
    <col min="2" max="2" width="5.88671875" style="134" customWidth="1"/>
    <col min="3" max="3" width="28.88671875" style="134" customWidth="1"/>
    <col min="4" max="4" width="40.33203125" style="134" customWidth="1"/>
    <col min="5" max="5" width="29.44140625" style="134" customWidth="1"/>
    <col min="6" max="6" width="14.5546875" style="134" customWidth="1"/>
    <col min="7" max="8" width="16.109375" style="134" customWidth="1"/>
    <col min="9" max="9" width="8.6640625" style="134" customWidth="1"/>
    <col min="10" max="10" width="9.88671875" style="134" customWidth="1"/>
    <col min="11" max="11" width="8.33203125" style="134" customWidth="1"/>
    <col min="12" max="12" width="10.109375" style="134" customWidth="1"/>
    <col min="13" max="13" width="8.109375" style="134" customWidth="1"/>
    <col min="14" max="15" width="9.44140625" style="134" customWidth="1"/>
    <col min="16" max="16" width="7.44140625" style="134" customWidth="1"/>
    <col min="17" max="17" width="9.6640625" style="134" customWidth="1"/>
    <col min="18" max="18" width="22.109375" style="134" bestFit="1" customWidth="1"/>
    <col min="19" max="19" width="19.33203125" style="134" bestFit="1" customWidth="1"/>
    <col min="20" max="20" width="12.109375" style="134" bestFit="1" customWidth="1"/>
    <col min="21" max="25" width="14" style="134" customWidth="1"/>
    <col min="26" max="26" width="15.77734375" style="134" bestFit="1" customWidth="1"/>
    <col min="27" max="28" width="14" style="134" customWidth="1"/>
    <col min="29" max="29" width="27.88671875" style="134" customWidth="1"/>
    <col min="30" max="30" width="28.44140625" style="134" customWidth="1"/>
    <col min="31" max="31" width="24.88671875" style="134" customWidth="1"/>
    <col min="32" max="16384" width="11.5546875" style="134"/>
  </cols>
  <sheetData>
    <row r="1" spans="2:31" ht="18" customHeight="1" x14ac:dyDescent="0.3">
      <c r="E1" s="135"/>
      <c r="F1" s="57" t="s">
        <v>0</v>
      </c>
      <c r="G1" s="57"/>
      <c r="H1" s="57"/>
      <c r="I1" s="57"/>
      <c r="J1" s="57"/>
      <c r="K1" s="57"/>
      <c r="L1" s="57"/>
      <c r="M1" s="57"/>
      <c r="N1" s="57"/>
      <c r="O1" s="57"/>
      <c r="P1" s="57"/>
      <c r="Q1" s="57"/>
      <c r="R1" s="57"/>
      <c r="S1" s="57"/>
      <c r="T1" s="57"/>
      <c r="U1" s="1" t="s">
        <v>1</v>
      </c>
      <c r="V1" s="1" t="s">
        <v>2</v>
      </c>
    </row>
    <row r="2" spans="2:31" ht="17.399999999999999" customHeight="1" x14ac:dyDescent="0.3">
      <c r="E2" s="135"/>
      <c r="F2" s="58" t="s">
        <v>3</v>
      </c>
      <c r="G2" s="58"/>
      <c r="H2" s="58"/>
      <c r="I2" s="58"/>
      <c r="J2" s="58"/>
      <c r="K2" s="58"/>
      <c r="L2" s="58"/>
      <c r="M2" s="58"/>
      <c r="N2" s="58"/>
      <c r="O2" s="58"/>
      <c r="P2" s="58"/>
      <c r="Q2" s="58"/>
      <c r="R2" s="58"/>
      <c r="S2" s="58"/>
      <c r="T2" s="58"/>
      <c r="U2" s="5" t="s">
        <v>4</v>
      </c>
      <c r="V2" s="3">
        <v>1</v>
      </c>
    </row>
    <row r="3" spans="2:31" ht="17.399999999999999" customHeight="1" x14ac:dyDescent="0.3">
      <c r="E3" s="135"/>
      <c r="F3" s="58"/>
      <c r="G3" s="58"/>
      <c r="H3" s="58"/>
      <c r="I3" s="58"/>
      <c r="J3" s="58"/>
      <c r="K3" s="58"/>
      <c r="L3" s="58"/>
      <c r="M3" s="58"/>
      <c r="N3" s="58"/>
      <c r="O3" s="58"/>
      <c r="P3" s="58"/>
      <c r="Q3" s="58"/>
      <c r="R3" s="58"/>
      <c r="S3" s="58"/>
      <c r="T3" s="58"/>
      <c r="U3" s="5" t="s">
        <v>5</v>
      </c>
      <c r="V3" s="4">
        <v>44651</v>
      </c>
      <c r="Z3" s="274">
        <f>(Y9/4)*3</f>
        <v>8914650</v>
      </c>
    </row>
    <row r="4" spans="2:31" x14ac:dyDescent="0.3">
      <c r="E4" s="135"/>
      <c r="F4" s="58"/>
      <c r="G4" s="58"/>
      <c r="H4" s="58"/>
      <c r="I4" s="58"/>
      <c r="J4" s="58"/>
      <c r="K4" s="58"/>
      <c r="L4" s="58"/>
      <c r="M4" s="58"/>
      <c r="N4" s="58"/>
      <c r="O4" s="58"/>
      <c r="P4" s="58"/>
      <c r="Q4" s="58"/>
      <c r="R4" s="58"/>
      <c r="S4" s="58"/>
      <c r="T4" s="58"/>
      <c r="U4" s="5" t="s">
        <v>6</v>
      </c>
      <c r="V4" s="5" t="s">
        <v>7</v>
      </c>
    </row>
    <row r="6" spans="2:31" x14ac:dyDescent="0.3">
      <c r="B6" s="136" t="s">
        <v>8</v>
      </c>
      <c r="C6" s="136" t="s">
        <v>9</v>
      </c>
      <c r="D6" s="136" t="s">
        <v>10</v>
      </c>
      <c r="E6" s="136" t="s">
        <v>11</v>
      </c>
      <c r="F6" s="136" t="s">
        <v>12</v>
      </c>
      <c r="G6" s="136" t="s">
        <v>13</v>
      </c>
      <c r="H6" s="136" t="s">
        <v>14</v>
      </c>
      <c r="I6" s="137" t="s">
        <v>15</v>
      </c>
      <c r="J6" s="137"/>
      <c r="K6" s="136"/>
      <c r="L6" s="136"/>
      <c r="M6" s="136"/>
      <c r="N6" s="136"/>
      <c r="O6" s="136"/>
      <c r="P6" s="136"/>
      <c r="Q6" s="138"/>
      <c r="R6" s="139" t="s">
        <v>16</v>
      </c>
      <c r="S6" s="140"/>
      <c r="T6" s="140"/>
      <c r="U6" s="140"/>
      <c r="V6" s="140"/>
      <c r="W6" s="140"/>
      <c r="X6" s="140"/>
      <c r="Y6" s="140"/>
      <c r="Z6" s="140"/>
      <c r="AA6" s="140"/>
      <c r="AB6" s="137"/>
      <c r="AC6" s="136" t="s">
        <v>17</v>
      </c>
      <c r="AD6" s="136" t="s">
        <v>18</v>
      </c>
    </row>
    <row r="7" spans="2:31" x14ac:dyDescent="0.3">
      <c r="B7" s="136"/>
      <c r="C7" s="136"/>
      <c r="D7" s="136"/>
      <c r="E7" s="136"/>
      <c r="F7" s="136"/>
      <c r="G7" s="136"/>
      <c r="H7" s="136"/>
      <c r="I7" s="141">
        <v>2020</v>
      </c>
      <c r="J7" s="142"/>
      <c r="K7" s="141">
        <v>2021</v>
      </c>
      <c r="L7" s="142"/>
      <c r="M7" s="139">
        <v>2022</v>
      </c>
      <c r="N7" s="137"/>
      <c r="O7" s="143"/>
      <c r="P7" s="136">
        <v>2023</v>
      </c>
      <c r="Q7" s="136"/>
      <c r="R7" s="139" t="s">
        <v>19</v>
      </c>
      <c r="S7" s="140"/>
      <c r="T7" s="137"/>
      <c r="U7" s="136">
        <v>2020</v>
      </c>
      <c r="V7" s="136"/>
      <c r="W7" s="136">
        <v>2021</v>
      </c>
      <c r="X7" s="136"/>
      <c r="Y7" s="136">
        <v>2022</v>
      </c>
      <c r="Z7" s="136"/>
      <c r="AA7" s="136">
        <v>2023</v>
      </c>
      <c r="AB7" s="136"/>
      <c r="AC7" s="136"/>
      <c r="AD7" s="136"/>
    </row>
    <row r="8" spans="2:31" x14ac:dyDescent="0.3">
      <c r="B8" s="136"/>
      <c r="C8" s="136"/>
      <c r="D8" s="136"/>
      <c r="E8" s="136"/>
      <c r="F8" s="136"/>
      <c r="G8" s="136"/>
      <c r="H8" s="136"/>
      <c r="I8" s="144" t="s">
        <v>20</v>
      </c>
      <c r="J8" s="144" t="s">
        <v>21</v>
      </c>
      <c r="K8" s="144" t="s">
        <v>20</v>
      </c>
      <c r="L8" s="144" t="s">
        <v>21</v>
      </c>
      <c r="M8" s="144" t="s">
        <v>20</v>
      </c>
      <c r="N8" s="144" t="s">
        <v>21</v>
      </c>
      <c r="O8" s="144"/>
      <c r="P8" s="144" t="s">
        <v>20</v>
      </c>
      <c r="Q8" s="144" t="s">
        <v>21</v>
      </c>
      <c r="R8" s="144" t="s">
        <v>22</v>
      </c>
      <c r="S8" s="144" t="s">
        <v>23</v>
      </c>
      <c r="T8" s="144" t="s">
        <v>24</v>
      </c>
      <c r="U8" s="144" t="s">
        <v>20</v>
      </c>
      <c r="V8" s="144" t="s">
        <v>21</v>
      </c>
      <c r="W8" s="144" t="s">
        <v>20</v>
      </c>
      <c r="X8" s="144" t="s">
        <v>21</v>
      </c>
      <c r="Y8" s="144" t="s">
        <v>20</v>
      </c>
      <c r="Z8" s="144" t="s">
        <v>21</v>
      </c>
      <c r="AA8" s="144" t="s">
        <v>20</v>
      </c>
      <c r="AB8" s="144" t="s">
        <v>21</v>
      </c>
      <c r="AC8" s="136"/>
      <c r="AD8" s="136"/>
    </row>
    <row r="9" spans="2:31" ht="136.80000000000001" x14ac:dyDescent="0.3">
      <c r="B9" s="12">
        <v>1</v>
      </c>
      <c r="C9" s="126" t="s">
        <v>25</v>
      </c>
      <c r="D9" s="123" t="s">
        <v>52</v>
      </c>
      <c r="E9" s="123" t="s">
        <v>53</v>
      </c>
      <c r="F9" s="123" t="s">
        <v>54</v>
      </c>
      <c r="G9" s="12" t="s">
        <v>29</v>
      </c>
      <c r="H9" s="126" t="s">
        <v>55</v>
      </c>
      <c r="I9" s="145">
        <f>++'[1]PLAN DE ACCION'!I8</f>
        <v>4</v>
      </c>
      <c r="J9" s="145"/>
      <c r="K9" s="145">
        <f>+'[1]PLAN DE ACCION'!J8</f>
        <v>4</v>
      </c>
      <c r="L9" s="145"/>
      <c r="M9" s="145">
        <f>+'[1]PLAN DE ACCION'!K8</f>
        <v>4</v>
      </c>
      <c r="N9" s="145">
        <v>3</v>
      </c>
      <c r="O9" s="146">
        <v>1</v>
      </c>
      <c r="P9" s="145">
        <f>+'[1]PLAN DE ACCION'!L8</f>
        <v>4</v>
      </c>
      <c r="Q9" s="145"/>
      <c r="R9" s="12"/>
      <c r="S9" s="12"/>
      <c r="T9" s="12" t="s">
        <v>31</v>
      </c>
      <c r="U9" s="127">
        <f>+'[1]PLAN DE ACCION'!P8</f>
        <v>0</v>
      </c>
      <c r="V9" s="145"/>
      <c r="W9" s="127">
        <f>+'[1]PLAN DE ACCION'!Q8</f>
        <v>11540000</v>
      </c>
      <c r="X9" s="145"/>
      <c r="Y9" s="127">
        <f>+'[1]PLAN DE ACCION'!R8</f>
        <v>11886200</v>
      </c>
      <c r="Z9" s="277">
        <v>8914650</v>
      </c>
      <c r="AA9" s="127">
        <f>+'[1]PLAN DE ACCION'!S8</f>
        <v>12242786</v>
      </c>
      <c r="AB9" s="145"/>
      <c r="AC9" s="273" t="s">
        <v>56</v>
      </c>
      <c r="AD9" s="148" t="s">
        <v>424</v>
      </c>
    </row>
    <row r="10" spans="2:31" ht="96.6" x14ac:dyDescent="0.3">
      <c r="B10" s="12">
        <v>2</v>
      </c>
      <c r="C10" s="126" t="s">
        <v>25</v>
      </c>
      <c r="D10" s="126" t="s">
        <v>57</v>
      </c>
      <c r="E10" s="123" t="s">
        <v>58</v>
      </c>
      <c r="F10" s="126" t="s">
        <v>59</v>
      </c>
      <c r="G10" s="12" t="s">
        <v>29</v>
      </c>
      <c r="H10" s="126" t="s">
        <v>60</v>
      </c>
      <c r="I10" s="145">
        <f>++'[1]PLAN DE ACCION'!I9</f>
        <v>0</v>
      </c>
      <c r="J10" s="145"/>
      <c r="K10" s="145">
        <f>+'[1]PLAN DE ACCION'!J9</f>
        <v>1</v>
      </c>
      <c r="L10" s="145"/>
      <c r="M10" s="145">
        <f>+'[1]PLAN DE ACCION'!K9</f>
        <v>1</v>
      </c>
      <c r="N10" s="145">
        <v>1</v>
      </c>
      <c r="O10" s="146">
        <v>1</v>
      </c>
      <c r="P10" s="145">
        <f>+'[1]PLAN DE ACCION'!L9</f>
        <v>1</v>
      </c>
      <c r="Q10" s="145"/>
      <c r="R10" s="12"/>
      <c r="S10" s="12"/>
      <c r="T10" s="12" t="s">
        <v>31</v>
      </c>
      <c r="U10" s="127">
        <f>+'[1]PLAN DE ACCION'!P9</f>
        <v>0</v>
      </c>
      <c r="V10" s="145"/>
      <c r="W10" s="127">
        <f>+'[1]PLAN DE ACCION'!Q9</f>
        <v>11540000</v>
      </c>
      <c r="X10" s="145"/>
      <c r="Y10" s="127">
        <f>+'[1]PLAN DE ACCION'!R9</f>
        <v>11886200</v>
      </c>
      <c r="Z10" s="277">
        <v>8914650</v>
      </c>
      <c r="AA10" s="127">
        <f>+'[1]PLAN DE ACCION'!S9</f>
        <v>12242786</v>
      </c>
      <c r="AB10" s="145"/>
      <c r="AC10" s="273" t="s">
        <v>56</v>
      </c>
      <c r="AD10" s="205" t="s">
        <v>425</v>
      </c>
    </row>
    <row r="11" spans="2:31" ht="82.8" x14ac:dyDescent="0.3">
      <c r="B11" s="12">
        <v>3</v>
      </c>
      <c r="C11" s="126" t="s">
        <v>25</v>
      </c>
      <c r="D11" s="123" t="s">
        <v>61</v>
      </c>
      <c r="E11" s="123" t="s">
        <v>62</v>
      </c>
      <c r="F11" s="126" t="s">
        <v>63</v>
      </c>
      <c r="G11" s="12" t="s">
        <v>29</v>
      </c>
      <c r="H11" s="126" t="s">
        <v>64</v>
      </c>
      <c r="I11" s="145">
        <f>++'[1]PLAN DE ACCION'!I10</f>
        <v>0</v>
      </c>
      <c r="J11" s="145"/>
      <c r="K11" s="145">
        <f>+'[1]PLAN DE ACCION'!J10</f>
        <v>1</v>
      </c>
      <c r="L11" s="145"/>
      <c r="M11" s="145">
        <f>+'[1]PLAN DE ACCION'!K10</f>
        <v>1</v>
      </c>
      <c r="N11" s="145">
        <v>1</v>
      </c>
      <c r="O11" s="146">
        <v>1</v>
      </c>
      <c r="P11" s="145">
        <f>+'[1]PLAN DE ACCION'!L10</f>
        <v>1</v>
      </c>
      <c r="Q11" s="145"/>
      <c r="R11" s="12"/>
      <c r="S11" s="12"/>
      <c r="T11" s="12" t="s">
        <v>31</v>
      </c>
      <c r="U11" s="127">
        <f>+'[1]PLAN DE ACCION'!P10</f>
        <v>0</v>
      </c>
      <c r="V11" s="145"/>
      <c r="W11" s="127">
        <f>+'[1]PLAN DE ACCION'!Q10</f>
        <v>11540000</v>
      </c>
      <c r="X11" s="145"/>
      <c r="Y11" s="127">
        <f>+'[1]PLAN DE ACCION'!R10</f>
        <v>11886200</v>
      </c>
      <c r="Z11" s="277">
        <v>8914650</v>
      </c>
      <c r="AA11" s="127">
        <f>+'[1]PLAN DE ACCION'!S10</f>
        <v>12242786</v>
      </c>
      <c r="AB11" s="145"/>
      <c r="AC11" s="273" t="s">
        <v>56</v>
      </c>
      <c r="AD11" s="148" t="s">
        <v>426</v>
      </c>
    </row>
    <row r="12" spans="2:31" ht="69" x14ac:dyDescent="0.3">
      <c r="B12" s="12">
        <v>4</v>
      </c>
      <c r="C12" s="126" t="s">
        <v>25</v>
      </c>
      <c r="D12" s="126" t="s">
        <v>65</v>
      </c>
      <c r="E12" s="126" t="s">
        <v>66</v>
      </c>
      <c r="F12" s="126" t="s">
        <v>67</v>
      </c>
      <c r="G12" s="12" t="s">
        <v>29</v>
      </c>
      <c r="H12" s="126" t="s">
        <v>68</v>
      </c>
      <c r="I12" s="145">
        <f>++'[1]PLAN DE ACCION'!I11</f>
        <v>0</v>
      </c>
      <c r="J12" s="145"/>
      <c r="K12" s="145">
        <f>+'[1]PLAN DE ACCION'!J11</f>
        <v>1</v>
      </c>
      <c r="L12" s="145"/>
      <c r="M12" s="145">
        <f>+'[1]PLAN DE ACCION'!K11</f>
        <v>1</v>
      </c>
      <c r="N12" s="145">
        <v>1</v>
      </c>
      <c r="O12" s="146">
        <v>1</v>
      </c>
      <c r="P12" s="145">
        <f>+'[1]PLAN DE ACCION'!L11</f>
        <v>1</v>
      </c>
      <c r="Q12" s="145"/>
      <c r="R12" s="12"/>
      <c r="S12" s="12"/>
      <c r="T12" s="12" t="s">
        <v>31</v>
      </c>
      <c r="U12" s="127">
        <f>+'[1]PLAN DE ACCION'!P11</f>
        <v>0</v>
      </c>
      <c r="V12" s="145"/>
      <c r="W12" s="127">
        <f>+'[1]PLAN DE ACCION'!Q11</f>
        <v>11540000</v>
      </c>
      <c r="X12" s="145"/>
      <c r="Y12" s="127">
        <f>+'[1]PLAN DE ACCION'!R11</f>
        <v>11886200</v>
      </c>
      <c r="Z12" s="277">
        <v>8914650</v>
      </c>
      <c r="AA12" s="127">
        <f>+'[1]PLAN DE ACCION'!S11</f>
        <v>12242786</v>
      </c>
      <c r="AB12" s="145"/>
      <c r="AC12" s="273" t="s">
        <v>56</v>
      </c>
      <c r="AD12" s="148" t="s">
        <v>427</v>
      </c>
    </row>
    <row r="13" spans="2:31" ht="55.2" x14ac:dyDescent="0.3">
      <c r="B13" s="12">
        <v>5</v>
      </c>
      <c r="C13" s="124" t="s">
        <v>25</v>
      </c>
      <c r="D13" s="35" t="s">
        <v>69</v>
      </c>
      <c r="E13" s="35" t="s">
        <v>70</v>
      </c>
      <c r="F13" s="35" t="s">
        <v>71</v>
      </c>
      <c r="G13" s="12" t="s">
        <v>29</v>
      </c>
      <c r="H13" s="124" t="s">
        <v>72</v>
      </c>
      <c r="I13" s="145">
        <f>++'[1]PLAN DE ACCION'!I12</f>
        <v>0</v>
      </c>
      <c r="J13" s="145"/>
      <c r="K13" s="145">
        <f>+'[1]PLAN DE ACCION'!J12</f>
        <v>1</v>
      </c>
      <c r="L13" s="145"/>
      <c r="M13" s="145">
        <f>+'[1]PLAN DE ACCION'!K12</f>
        <v>1</v>
      </c>
      <c r="N13" s="145">
        <v>1</v>
      </c>
      <c r="O13" s="146">
        <v>1</v>
      </c>
      <c r="P13" s="145">
        <f>+'[1]PLAN DE ACCION'!L12</f>
        <v>1</v>
      </c>
      <c r="Q13" s="145"/>
      <c r="R13" s="12" t="s">
        <v>31</v>
      </c>
      <c r="S13" s="12"/>
      <c r="T13" s="12"/>
      <c r="U13" s="127">
        <f>+'[1]PLAN DE ACCION'!P12</f>
        <v>0</v>
      </c>
      <c r="V13" s="145"/>
      <c r="W13" s="127">
        <f>+'[1]PLAN DE ACCION'!Q12</f>
        <v>0</v>
      </c>
      <c r="X13" s="145"/>
      <c r="Y13" s="127">
        <f>+'[1]PLAN DE ACCION'!R12</f>
        <v>0</v>
      </c>
      <c r="Z13" s="277"/>
      <c r="AA13" s="127">
        <f>+'[1]PLAN DE ACCION'!S12</f>
        <v>0</v>
      </c>
      <c r="AB13" s="145"/>
      <c r="AC13" s="35" t="s">
        <v>73</v>
      </c>
      <c r="AD13" s="275" t="s">
        <v>428</v>
      </c>
      <c r="AE13" s="276"/>
    </row>
    <row r="14" spans="2:31" ht="55.2" x14ac:dyDescent="0.3">
      <c r="B14" s="12">
        <v>6</v>
      </c>
      <c r="C14" s="124" t="s">
        <v>25</v>
      </c>
      <c r="D14" s="35" t="s">
        <v>74</v>
      </c>
      <c r="E14" s="35" t="s">
        <v>75</v>
      </c>
      <c r="F14" s="35" t="s">
        <v>76</v>
      </c>
      <c r="G14" s="12" t="s">
        <v>29</v>
      </c>
      <c r="H14" s="124" t="s">
        <v>77</v>
      </c>
      <c r="I14" s="145">
        <f>++'[1]PLAN DE ACCION'!I13</f>
        <v>0</v>
      </c>
      <c r="J14" s="145"/>
      <c r="K14" s="145">
        <f>+'[1]PLAN DE ACCION'!J13</f>
        <v>1</v>
      </c>
      <c r="L14" s="145"/>
      <c r="M14" s="145">
        <f>+'[1]PLAN DE ACCION'!K13</f>
        <v>1</v>
      </c>
      <c r="N14" s="145">
        <v>1</v>
      </c>
      <c r="O14" s="146">
        <v>1</v>
      </c>
      <c r="P14" s="145">
        <f>+'[1]PLAN DE ACCION'!L13</f>
        <v>1</v>
      </c>
      <c r="Q14" s="145"/>
      <c r="R14" s="12" t="s">
        <v>31</v>
      </c>
      <c r="S14" s="12"/>
      <c r="T14" s="12"/>
      <c r="U14" s="127">
        <f>+'[1]PLAN DE ACCION'!P13</f>
        <v>0</v>
      </c>
      <c r="V14" s="145"/>
      <c r="W14" s="127">
        <f>+'[1]PLAN DE ACCION'!Q13</f>
        <v>0</v>
      </c>
      <c r="X14" s="145"/>
      <c r="Y14" s="127">
        <f>+'[1]PLAN DE ACCION'!R13</f>
        <v>0</v>
      </c>
      <c r="Z14" s="277"/>
      <c r="AA14" s="127">
        <f>+'[1]PLAN DE ACCION'!S13</f>
        <v>0</v>
      </c>
      <c r="AB14" s="145"/>
      <c r="AC14" s="35" t="s">
        <v>78</v>
      </c>
      <c r="AD14" s="276" t="s">
        <v>429</v>
      </c>
    </row>
    <row r="15" spans="2:31" ht="82.8" x14ac:dyDescent="0.3">
      <c r="B15" s="12">
        <v>7</v>
      </c>
      <c r="C15" s="124" t="s">
        <v>79</v>
      </c>
      <c r="D15" s="35" t="s">
        <v>80</v>
      </c>
      <c r="E15" s="35" t="s">
        <v>81</v>
      </c>
      <c r="F15" s="35" t="s">
        <v>82</v>
      </c>
      <c r="G15" s="35" t="s">
        <v>29</v>
      </c>
      <c r="H15" s="126" t="s">
        <v>83</v>
      </c>
      <c r="I15" s="145">
        <f>++'[1]PLAN DE ACCION'!I14</f>
        <v>0</v>
      </c>
      <c r="J15" s="145"/>
      <c r="K15" s="145">
        <f>+'[1]PLAN DE ACCION'!J14</f>
        <v>1</v>
      </c>
      <c r="L15" s="145"/>
      <c r="M15" s="145">
        <f>+'[1]PLAN DE ACCION'!K14</f>
        <v>0</v>
      </c>
      <c r="N15" s="145">
        <v>3</v>
      </c>
      <c r="O15" s="146">
        <v>1</v>
      </c>
      <c r="P15" s="145">
        <f>+'[1]PLAN DE ACCION'!L14</f>
        <v>0</v>
      </c>
      <c r="Q15" s="145"/>
      <c r="R15" s="12"/>
      <c r="S15" s="12"/>
      <c r="T15" s="12" t="s">
        <v>31</v>
      </c>
      <c r="U15" s="127">
        <f>+'[1]PLAN DE ACCION'!P14</f>
        <v>0</v>
      </c>
      <c r="V15" s="145"/>
      <c r="W15" s="127" t="str">
        <f>+'[1]PLAN DE ACCION'!Q14</f>
        <v>$ 28.500.000</v>
      </c>
      <c r="X15" s="145"/>
      <c r="Y15" s="127" t="str">
        <f>+'[1]PLAN DE ACCION'!R14</f>
        <v>$ 48.255.000</v>
      </c>
      <c r="Z15" s="277">
        <v>36191250</v>
      </c>
      <c r="AA15" s="127" t="str">
        <f>+'[1]PLAN DE ACCION'!S14</f>
        <v>$58.398.000</v>
      </c>
      <c r="AB15" s="145"/>
      <c r="AC15" s="35" t="s">
        <v>84</v>
      </c>
      <c r="AD15" s="148" t="s">
        <v>430</v>
      </c>
    </row>
    <row r="16" spans="2:31" ht="82.8" x14ac:dyDescent="0.3">
      <c r="B16" s="12">
        <v>8</v>
      </c>
      <c r="C16" s="124" t="s">
        <v>79</v>
      </c>
      <c r="D16" s="35" t="s">
        <v>85</v>
      </c>
      <c r="E16" s="12" t="s">
        <v>86</v>
      </c>
      <c r="F16" s="35" t="s">
        <v>87</v>
      </c>
      <c r="G16" s="35" t="s">
        <v>38</v>
      </c>
      <c r="H16" s="124" t="s">
        <v>87</v>
      </c>
      <c r="I16" s="145">
        <f>++'[1]PLAN DE ACCION'!I15</f>
        <v>0</v>
      </c>
      <c r="J16" s="145"/>
      <c r="K16" s="145">
        <f>+'[1]PLAN DE ACCION'!J15</f>
        <v>1</v>
      </c>
      <c r="L16" s="145"/>
      <c r="M16" s="145">
        <f>+'[1]PLAN DE ACCION'!K15</f>
        <v>2</v>
      </c>
      <c r="N16" s="145">
        <v>2</v>
      </c>
      <c r="O16" s="146">
        <v>1</v>
      </c>
      <c r="P16" s="145">
        <f>+'[1]PLAN DE ACCION'!L15</f>
        <v>1</v>
      </c>
      <c r="Q16" s="145"/>
      <c r="R16" s="12"/>
      <c r="S16" s="12"/>
      <c r="T16" s="12" t="s">
        <v>31</v>
      </c>
      <c r="U16" s="127">
        <f>+'[1]PLAN DE ACCION'!P15</f>
        <v>0</v>
      </c>
      <c r="V16" s="145"/>
      <c r="W16" s="127">
        <f>+'[1]PLAN DE ACCION'!Q15</f>
        <v>0</v>
      </c>
      <c r="X16" s="145"/>
      <c r="Y16" s="127">
        <f>+'[1]PLAN DE ACCION'!R15</f>
        <v>0</v>
      </c>
      <c r="Z16" s="277"/>
      <c r="AA16" s="127">
        <f>+'[1]PLAN DE ACCION'!S15</f>
        <v>0</v>
      </c>
      <c r="AB16" s="145"/>
      <c r="AC16" s="35" t="s">
        <v>88</v>
      </c>
      <c r="AD16" s="148" t="s">
        <v>431</v>
      </c>
      <c r="AE16" s="276"/>
    </row>
    <row r="17" spans="2:31" ht="69" x14ac:dyDescent="0.3">
      <c r="B17" s="12">
        <v>9</v>
      </c>
      <c r="C17" s="124" t="s">
        <v>79</v>
      </c>
      <c r="D17" s="126" t="s">
        <v>89</v>
      </c>
      <c r="E17" s="126" t="s">
        <v>90</v>
      </c>
      <c r="F17" s="126" t="s">
        <v>91</v>
      </c>
      <c r="G17" s="12" t="s">
        <v>29</v>
      </c>
      <c r="H17" s="124" t="s">
        <v>92</v>
      </c>
      <c r="I17" s="145">
        <f>++'[1]PLAN DE ACCION'!I16</f>
        <v>0</v>
      </c>
      <c r="J17" s="145"/>
      <c r="K17" s="145">
        <f>+'[1]PLAN DE ACCION'!J16</f>
        <v>1</v>
      </c>
      <c r="L17" s="145"/>
      <c r="M17" s="145">
        <f>+'[1]PLAN DE ACCION'!K16</f>
        <v>1</v>
      </c>
      <c r="N17" s="145">
        <v>1</v>
      </c>
      <c r="O17" s="146">
        <v>1</v>
      </c>
      <c r="P17" s="145">
        <f>+'[1]PLAN DE ACCION'!L16</f>
        <v>1</v>
      </c>
      <c r="Q17" s="145"/>
      <c r="R17" s="12"/>
      <c r="S17" s="12"/>
      <c r="T17" s="12" t="s">
        <v>31</v>
      </c>
      <c r="U17" s="127">
        <f>+'[1]PLAN DE ACCION'!P16</f>
        <v>0</v>
      </c>
      <c r="V17" s="145"/>
      <c r="W17" s="127">
        <f>+'[1]PLAN DE ACCION'!Q16</f>
        <v>0</v>
      </c>
      <c r="X17" s="145"/>
      <c r="Y17" s="127">
        <f>+'[1]PLAN DE ACCION'!R16</f>
        <v>0</v>
      </c>
      <c r="Z17" s="277"/>
      <c r="AA17" s="127">
        <f>+'[1]PLAN DE ACCION'!S16</f>
        <v>0</v>
      </c>
      <c r="AB17" s="145"/>
      <c r="AC17" s="35" t="s">
        <v>84</v>
      </c>
      <c r="AD17" s="148" t="s">
        <v>432</v>
      </c>
      <c r="AE17" s="276"/>
    </row>
    <row r="18" spans="2:31" ht="114" x14ac:dyDescent="0.3">
      <c r="B18" s="12">
        <v>10</v>
      </c>
      <c r="C18" s="124" t="s">
        <v>79</v>
      </c>
      <c r="D18" s="126" t="s">
        <v>93</v>
      </c>
      <c r="E18" s="126" t="s">
        <v>94</v>
      </c>
      <c r="F18" s="123" t="s">
        <v>95</v>
      </c>
      <c r="G18" s="12" t="s">
        <v>29</v>
      </c>
      <c r="H18" s="123" t="s">
        <v>96</v>
      </c>
      <c r="I18" s="145">
        <f>++'[1]PLAN DE ACCION'!I17</f>
        <v>0</v>
      </c>
      <c r="J18" s="145"/>
      <c r="K18" s="145">
        <f>+'[1]PLAN DE ACCION'!J17</f>
        <v>2</v>
      </c>
      <c r="L18" s="145"/>
      <c r="M18" s="145">
        <f>+'[1]PLAN DE ACCION'!K17</f>
        <v>2</v>
      </c>
      <c r="N18" s="145">
        <v>2</v>
      </c>
      <c r="O18" s="146">
        <v>1</v>
      </c>
      <c r="P18" s="145">
        <f>+'[1]PLAN DE ACCION'!L17</f>
        <v>2</v>
      </c>
      <c r="Q18" s="145"/>
      <c r="R18" s="12" t="s">
        <v>31</v>
      </c>
      <c r="S18" s="12"/>
      <c r="T18" s="12"/>
      <c r="U18" s="127">
        <f>+'[1]PLAN DE ACCION'!P17</f>
        <v>0</v>
      </c>
      <c r="V18" s="145"/>
      <c r="W18" s="127">
        <f>+'[1]PLAN DE ACCION'!Q17</f>
        <v>0</v>
      </c>
      <c r="X18" s="145"/>
      <c r="Y18" s="127">
        <f>+'[1]PLAN DE ACCION'!R17</f>
        <v>0</v>
      </c>
      <c r="Z18" s="277"/>
      <c r="AA18" s="127">
        <f>+'[1]PLAN DE ACCION'!S17</f>
        <v>0</v>
      </c>
      <c r="AB18" s="145"/>
      <c r="AC18" s="126" t="s">
        <v>97</v>
      </c>
      <c r="AD18" s="148" t="s">
        <v>433</v>
      </c>
      <c r="AE18" s="276"/>
    </row>
    <row r="19" spans="2:31" ht="82.8" x14ac:dyDescent="0.3">
      <c r="B19" s="12">
        <v>11</v>
      </c>
      <c r="C19" s="124" t="s">
        <v>25</v>
      </c>
      <c r="D19" s="126" t="s">
        <v>98</v>
      </c>
      <c r="E19" s="126" t="s">
        <v>99</v>
      </c>
      <c r="F19" s="194" t="s">
        <v>100</v>
      </c>
      <c r="G19" s="12" t="s">
        <v>29</v>
      </c>
      <c r="H19" s="194" t="s">
        <v>101</v>
      </c>
      <c r="I19" s="145">
        <f>++'[1]PLAN DE ACCION'!I18</f>
        <v>0</v>
      </c>
      <c r="J19" s="145"/>
      <c r="K19" s="145">
        <f>+'[1]PLAN DE ACCION'!J18</f>
        <v>4</v>
      </c>
      <c r="L19" s="145"/>
      <c r="M19" s="145">
        <f>+'[1]PLAN DE ACCION'!K18</f>
        <v>4</v>
      </c>
      <c r="N19" s="145">
        <v>4</v>
      </c>
      <c r="O19" s="146">
        <v>1</v>
      </c>
      <c r="P19" s="145">
        <f>+'[1]PLAN DE ACCION'!L18</f>
        <v>4</v>
      </c>
      <c r="Q19" s="145"/>
      <c r="R19" s="12"/>
      <c r="S19" s="12" t="s">
        <v>31</v>
      </c>
      <c r="T19" s="12"/>
      <c r="U19" s="127">
        <f>+'[1]PLAN DE ACCION'!P18</f>
        <v>0</v>
      </c>
      <c r="V19" s="145"/>
      <c r="W19" s="127">
        <f>+'[1]PLAN DE ACCION'!Q18</f>
        <v>0</v>
      </c>
      <c r="X19" s="145"/>
      <c r="Y19" s="127">
        <f>+'[1]PLAN DE ACCION'!R18</f>
        <v>0</v>
      </c>
      <c r="Z19" s="277"/>
      <c r="AA19" s="127">
        <f>+'[1]PLAN DE ACCION'!S18</f>
        <v>0</v>
      </c>
      <c r="AB19" s="145"/>
      <c r="AC19" s="126" t="s">
        <v>97</v>
      </c>
      <c r="AD19" s="148" t="s">
        <v>434</v>
      </c>
      <c r="AE19" s="276"/>
    </row>
    <row r="20" spans="2:31" ht="34.200000000000003" x14ac:dyDescent="0.3">
      <c r="B20" s="12">
        <v>12</v>
      </c>
      <c r="C20" s="124" t="s">
        <v>102</v>
      </c>
      <c r="D20" s="35" t="s">
        <v>103</v>
      </c>
      <c r="E20" s="35" t="s">
        <v>104</v>
      </c>
      <c r="F20" s="35" t="s">
        <v>105</v>
      </c>
      <c r="G20" s="12" t="s">
        <v>29</v>
      </c>
      <c r="H20" s="124" t="s">
        <v>106</v>
      </c>
      <c r="I20" s="145">
        <f>++'[1]PLAN DE ACCION'!I19</f>
        <v>0</v>
      </c>
      <c r="J20" s="145"/>
      <c r="K20" s="145">
        <f>+'[1]PLAN DE ACCION'!J19</f>
        <v>1</v>
      </c>
      <c r="L20" s="145"/>
      <c r="M20" s="145">
        <f>+'[1]PLAN DE ACCION'!K19</f>
        <v>1</v>
      </c>
      <c r="N20" s="145"/>
      <c r="O20" s="146">
        <v>1</v>
      </c>
      <c r="P20" s="145">
        <f>+'[1]PLAN DE ACCION'!L19</f>
        <v>1</v>
      </c>
      <c r="Q20" s="145"/>
      <c r="R20" s="12"/>
      <c r="S20" s="12"/>
      <c r="T20" s="12" t="s">
        <v>31</v>
      </c>
      <c r="U20" s="127">
        <f>+'[1]PLAN DE ACCION'!P19</f>
        <v>0</v>
      </c>
      <c r="V20" s="145"/>
      <c r="W20" s="127">
        <f>+'[1]PLAN DE ACCION'!Q19</f>
        <v>23080000</v>
      </c>
      <c r="X20" s="145"/>
      <c r="Y20" s="127">
        <f>+'[1]PLAN DE ACCION'!R19</f>
        <v>23772400</v>
      </c>
      <c r="Z20" s="277">
        <v>17829300</v>
      </c>
      <c r="AA20" s="127">
        <f>+'[1]PLAN DE ACCION'!S19</f>
        <v>24485572</v>
      </c>
      <c r="AB20" s="145"/>
      <c r="AC20" s="35" t="s">
        <v>107</v>
      </c>
      <c r="AD20" s="148" t="s">
        <v>435</v>
      </c>
    </row>
    <row r="21" spans="2:31" ht="91.2" x14ac:dyDescent="0.3">
      <c r="B21" s="12">
        <v>13</v>
      </c>
      <c r="C21" s="124" t="s">
        <v>102</v>
      </c>
      <c r="D21" s="35" t="s">
        <v>108</v>
      </c>
      <c r="E21" s="35" t="s">
        <v>109</v>
      </c>
      <c r="F21" s="126" t="s">
        <v>110</v>
      </c>
      <c r="G21" s="12" t="s">
        <v>29</v>
      </c>
      <c r="H21" s="124" t="s">
        <v>77</v>
      </c>
      <c r="I21" s="145">
        <f>++'[1]PLAN DE ACCION'!I20</f>
        <v>0</v>
      </c>
      <c r="J21" s="145"/>
      <c r="K21" s="145">
        <v>2</v>
      </c>
      <c r="L21" s="145"/>
      <c r="M21" s="145">
        <v>2</v>
      </c>
      <c r="N21" s="145">
        <v>2</v>
      </c>
      <c r="O21" s="146">
        <v>1</v>
      </c>
      <c r="P21" s="145">
        <v>2</v>
      </c>
      <c r="Q21" s="145"/>
      <c r="R21" s="12"/>
      <c r="S21" s="12"/>
      <c r="T21" s="12" t="s">
        <v>31</v>
      </c>
      <c r="U21" s="127">
        <f>+'[1]PLAN DE ACCION'!P20</f>
        <v>0</v>
      </c>
      <c r="V21" s="145"/>
      <c r="W21" s="127">
        <f>+'[1]PLAN DE ACCION'!Q20</f>
        <v>11540000</v>
      </c>
      <c r="X21" s="145"/>
      <c r="Y21" s="127">
        <f>+'[1]PLAN DE ACCION'!R20</f>
        <v>11886200</v>
      </c>
      <c r="Z21" s="277">
        <v>8914650</v>
      </c>
      <c r="AA21" s="127">
        <f>+'[1]PLAN DE ACCION'!S20</f>
        <v>12242786</v>
      </c>
      <c r="AB21" s="145"/>
      <c r="AC21" s="12" t="s">
        <v>111</v>
      </c>
      <c r="AD21" s="148" t="s">
        <v>436</v>
      </c>
      <c r="AE21" s="276"/>
    </row>
    <row r="22" spans="2:31" ht="69" x14ac:dyDescent="0.3">
      <c r="B22" s="12">
        <v>14</v>
      </c>
      <c r="C22" s="124" t="s">
        <v>102</v>
      </c>
      <c r="D22" s="35" t="s">
        <v>112</v>
      </c>
      <c r="E22" s="35" t="s">
        <v>113</v>
      </c>
      <c r="F22" s="35" t="s">
        <v>114</v>
      </c>
      <c r="G22" s="12" t="s">
        <v>38</v>
      </c>
      <c r="H22" s="124" t="s">
        <v>115</v>
      </c>
      <c r="I22" s="145">
        <f>++'[1]PLAN DE ACCION'!I21</f>
        <v>0</v>
      </c>
      <c r="J22" s="145"/>
      <c r="K22" s="145">
        <f>+'[1]PLAN DE ACCION'!J21</f>
        <v>1</v>
      </c>
      <c r="L22" s="145"/>
      <c r="M22" s="145">
        <f>+'[1]PLAN DE ACCION'!K21</f>
        <v>1</v>
      </c>
      <c r="N22" s="145">
        <v>1</v>
      </c>
      <c r="O22" s="146">
        <v>1</v>
      </c>
      <c r="P22" s="145">
        <f>+'[1]PLAN DE ACCION'!L21</f>
        <v>1</v>
      </c>
      <c r="Q22" s="145"/>
      <c r="R22" s="12"/>
      <c r="S22" s="12" t="s">
        <v>31</v>
      </c>
      <c r="T22" s="12"/>
      <c r="U22" s="127">
        <f>+'[1]PLAN DE ACCION'!P21</f>
        <v>0</v>
      </c>
      <c r="V22" s="145"/>
      <c r="W22" s="127">
        <f>+'[1]PLAN DE ACCION'!Q21</f>
        <v>0</v>
      </c>
      <c r="X22" s="145"/>
      <c r="Y22" s="127">
        <f>+'[1]PLAN DE ACCION'!R21</f>
        <v>0</v>
      </c>
      <c r="Z22" s="277"/>
      <c r="AA22" s="127">
        <f>+'[1]PLAN DE ACCION'!S21</f>
        <v>0</v>
      </c>
      <c r="AB22" s="145"/>
      <c r="AC22" s="12" t="s">
        <v>111</v>
      </c>
      <c r="AD22" s="148" t="s">
        <v>437</v>
      </c>
      <c r="AE22" s="276"/>
    </row>
    <row r="23" spans="2:31" ht="69" x14ac:dyDescent="0.3">
      <c r="B23" s="12">
        <v>15</v>
      </c>
      <c r="C23" s="124" t="s">
        <v>102</v>
      </c>
      <c r="D23" s="126" t="s">
        <v>116</v>
      </c>
      <c r="E23" s="126" t="s">
        <v>117</v>
      </c>
      <c r="F23" s="126" t="s">
        <v>118</v>
      </c>
      <c r="G23" s="12" t="s">
        <v>29</v>
      </c>
      <c r="H23" s="194" t="s">
        <v>119</v>
      </c>
      <c r="I23" s="145">
        <f>++'[1]PLAN DE ACCION'!I22</f>
        <v>0</v>
      </c>
      <c r="J23" s="145"/>
      <c r="K23" s="145">
        <f>+'[1]PLAN DE ACCION'!J22</f>
        <v>1</v>
      </c>
      <c r="L23" s="145"/>
      <c r="M23" s="145">
        <f>+'[1]PLAN DE ACCION'!K22</f>
        <v>1</v>
      </c>
      <c r="N23" s="145">
        <v>1</v>
      </c>
      <c r="O23" s="146">
        <v>0.8</v>
      </c>
      <c r="P23" s="145">
        <f>+'[1]PLAN DE ACCION'!L22</f>
        <v>1</v>
      </c>
      <c r="Q23" s="145"/>
      <c r="R23" s="12"/>
      <c r="S23" s="12" t="s">
        <v>31</v>
      </c>
      <c r="T23" s="12"/>
      <c r="U23" s="127">
        <f>+'[1]PLAN DE ACCION'!P22</f>
        <v>0</v>
      </c>
      <c r="V23" s="145"/>
      <c r="W23" s="127">
        <f>+'[1]PLAN DE ACCION'!Q22</f>
        <v>0</v>
      </c>
      <c r="X23" s="145"/>
      <c r="Y23" s="127">
        <f>+'[1]PLAN DE ACCION'!R22</f>
        <v>0</v>
      </c>
      <c r="Z23" s="277"/>
      <c r="AA23" s="127">
        <f>+'[1]PLAN DE ACCION'!S22</f>
        <v>0</v>
      </c>
      <c r="AB23" s="145"/>
      <c r="AC23" s="12" t="s">
        <v>111</v>
      </c>
      <c r="AD23" s="148" t="s">
        <v>438</v>
      </c>
      <c r="AE23" s="276"/>
    </row>
    <row r="24" spans="2:31" ht="45.6" x14ac:dyDescent="0.3">
      <c r="B24" s="12">
        <v>16</v>
      </c>
      <c r="C24" s="124" t="s">
        <v>102</v>
      </c>
      <c r="D24" s="126" t="s">
        <v>120</v>
      </c>
      <c r="E24" s="126" t="s">
        <v>121</v>
      </c>
      <c r="F24" s="126" t="s">
        <v>122</v>
      </c>
      <c r="G24" s="12" t="s">
        <v>29</v>
      </c>
      <c r="H24" s="194" t="s">
        <v>123</v>
      </c>
      <c r="I24" s="145">
        <f>++'[1]PLAN DE ACCION'!I23</f>
        <v>0</v>
      </c>
      <c r="J24" s="145"/>
      <c r="K24" s="145">
        <f>+'[1]PLAN DE ACCION'!J23</f>
        <v>1</v>
      </c>
      <c r="L24" s="145"/>
      <c r="M24" s="145">
        <f>+'[1]PLAN DE ACCION'!K23</f>
        <v>1</v>
      </c>
      <c r="N24" s="145">
        <v>1</v>
      </c>
      <c r="O24" s="146">
        <v>1</v>
      </c>
      <c r="P24" s="145">
        <f>+'[1]PLAN DE ACCION'!L23</f>
        <v>1</v>
      </c>
      <c r="Q24" s="145"/>
      <c r="R24" s="12"/>
      <c r="S24" s="12" t="s">
        <v>31</v>
      </c>
      <c r="T24" s="12"/>
      <c r="U24" s="127">
        <f>+'[1]PLAN DE ACCION'!P23</f>
        <v>0</v>
      </c>
      <c r="V24" s="145"/>
      <c r="W24" s="127">
        <f>+'[1]PLAN DE ACCION'!Q23</f>
        <v>0</v>
      </c>
      <c r="X24" s="145"/>
      <c r="Y24" s="127">
        <f>+'[1]PLAN DE ACCION'!R23</f>
        <v>0</v>
      </c>
      <c r="Z24" s="277"/>
      <c r="AA24" s="127">
        <f>+'[1]PLAN DE ACCION'!S23</f>
        <v>0</v>
      </c>
      <c r="AB24" s="145"/>
      <c r="AC24" s="12" t="s">
        <v>111</v>
      </c>
      <c r="AD24" s="148" t="s">
        <v>439</v>
      </c>
      <c r="AE24" s="276"/>
    </row>
    <row r="25" spans="2:31" ht="68.400000000000006" x14ac:dyDescent="0.3">
      <c r="B25" s="12">
        <v>17</v>
      </c>
      <c r="C25" s="126" t="s">
        <v>102</v>
      </c>
      <c r="D25" s="126" t="s">
        <v>124</v>
      </c>
      <c r="E25" s="126" t="s">
        <v>125</v>
      </c>
      <c r="F25" s="126" t="s">
        <v>126</v>
      </c>
      <c r="G25" s="12" t="s">
        <v>29</v>
      </c>
      <c r="H25" s="126" t="s">
        <v>127</v>
      </c>
      <c r="I25" s="145">
        <f>++'[1]PLAN DE ACCION'!I24</f>
        <v>17</v>
      </c>
      <c r="J25" s="145"/>
      <c r="K25" s="145">
        <f>+'[1]PLAN DE ACCION'!J24</f>
        <v>17</v>
      </c>
      <c r="L25" s="145"/>
      <c r="M25" s="145">
        <f>+'[1]PLAN DE ACCION'!K24</f>
        <v>17</v>
      </c>
      <c r="N25" s="145"/>
      <c r="O25" s="146">
        <v>1</v>
      </c>
      <c r="P25" s="145">
        <f>+'[1]PLAN DE ACCION'!L24</f>
        <v>17</v>
      </c>
      <c r="Q25" s="145"/>
      <c r="R25" s="12"/>
      <c r="S25" s="12"/>
      <c r="T25" s="12" t="s">
        <v>31</v>
      </c>
      <c r="U25" s="127">
        <f>+'[1]PLAN DE ACCION'!P24</f>
        <v>0</v>
      </c>
      <c r="V25" s="145"/>
      <c r="W25" s="127">
        <f>+'[1]PLAN DE ACCION'!Q24</f>
        <v>11540000</v>
      </c>
      <c r="X25" s="145"/>
      <c r="Y25" s="127">
        <f>+'[1]PLAN DE ACCION'!R24</f>
        <v>11886200</v>
      </c>
      <c r="Z25" s="277">
        <v>8914650</v>
      </c>
      <c r="AA25" s="127">
        <f>+'[1]PLAN DE ACCION'!S24</f>
        <v>12242786</v>
      </c>
      <c r="AB25" s="145"/>
      <c r="AC25" s="273" t="s">
        <v>56</v>
      </c>
      <c r="AD25" s="148" t="s">
        <v>440</v>
      </c>
      <c r="AE25" s="276"/>
    </row>
    <row r="26" spans="2:31" ht="114" x14ac:dyDescent="0.3">
      <c r="B26" s="41">
        <v>18</v>
      </c>
      <c r="C26" s="123" t="s">
        <v>102</v>
      </c>
      <c r="D26" s="123" t="s">
        <v>128</v>
      </c>
      <c r="E26" s="123" t="s">
        <v>129</v>
      </c>
      <c r="F26" s="123" t="s">
        <v>130</v>
      </c>
      <c r="G26" s="41" t="s">
        <v>29</v>
      </c>
      <c r="H26" s="123" t="s">
        <v>131</v>
      </c>
      <c r="I26" s="145">
        <f>++'[1]PLAN DE ACCION'!I25</f>
        <v>0</v>
      </c>
      <c r="J26" s="145"/>
      <c r="K26" s="145">
        <f>+'[1]PLAN DE ACCION'!J25</f>
        <v>17</v>
      </c>
      <c r="L26" s="145"/>
      <c r="M26" s="145">
        <f>+'[1]PLAN DE ACCION'!K25</f>
        <v>17</v>
      </c>
      <c r="N26" s="145"/>
      <c r="O26" s="146">
        <v>1</v>
      </c>
      <c r="P26" s="145">
        <f>+'[1]PLAN DE ACCION'!L25</f>
        <v>17</v>
      </c>
      <c r="Q26" s="145"/>
      <c r="R26" s="41"/>
      <c r="S26" s="41"/>
      <c r="T26" s="41" t="s">
        <v>31</v>
      </c>
      <c r="U26" s="127">
        <f>+'[1]PLAN DE ACCION'!P25</f>
        <v>0</v>
      </c>
      <c r="V26" s="145"/>
      <c r="W26" s="127">
        <f>+'[1]PLAN DE ACCION'!Q25</f>
        <v>11540000</v>
      </c>
      <c r="X26" s="145"/>
      <c r="Y26" s="127">
        <f>+'[1]PLAN DE ACCION'!R25</f>
        <v>11886200</v>
      </c>
      <c r="Z26" s="277">
        <v>8914650</v>
      </c>
      <c r="AA26" s="127">
        <f>+'[1]PLAN DE ACCION'!S25</f>
        <v>12242786</v>
      </c>
      <c r="AB26" s="145"/>
      <c r="AC26" s="273" t="s">
        <v>56</v>
      </c>
      <c r="AD26" s="148" t="s">
        <v>441</v>
      </c>
      <c r="AE26" s="276"/>
    </row>
    <row r="27" spans="2:31" ht="96.6" x14ac:dyDescent="0.3">
      <c r="B27" s="12">
        <v>19</v>
      </c>
      <c r="C27" s="124" t="s">
        <v>132</v>
      </c>
      <c r="D27" s="35" t="s">
        <v>133</v>
      </c>
      <c r="E27" s="35" t="s">
        <v>134</v>
      </c>
      <c r="F27" s="35" t="s">
        <v>135</v>
      </c>
      <c r="G27" s="12" t="s">
        <v>38</v>
      </c>
      <c r="H27" s="124" t="s">
        <v>136</v>
      </c>
      <c r="I27" s="145">
        <f>++'[1]PLAN DE ACCION'!I26</f>
        <v>0</v>
      </c>
      <c r="J27" s="145"/>
      <c r="K27" s="145">
        <f>+'[1]PLAN DE ACCION'!J26</f>
        <v>1</v>
      </c>
      <c r="L27" s="145"/>
      <c r="M27" s="145">
        <f>+'[1]PLAN DE ACCION'!K26</f>
        <v>0</v>
      </c>
      <c r="N27" s="145"/>
      <c r="O27" s="146">
        <v>1</v>
      </c>
      <c r="P27" s="145">
        <f>+'[1]PLAN DE ACCION'!L26</f>
        <v>0</v>
      </c>
      <c r="Q27" s="145"/>
      <c r="R27" s="12"/>
      <c r="S27" s="12"/>
      <c r="T27" s="12" t="s">
        <v>31</v>
      </c>
      <c r="U27" s="127">
        <f>+'[1]PLAN DE ACCION'!P26</f>
        <v>30000000</v>
      </c>
      <c r="V27" s="145"/>
      <c r="W27" s="127">
        <f>+'[1]PLAN DE ACCION'!Q26</f>
        <v>40000000</v>
      </c>
      <c r="X27" s="145"/>
      <c r="Y27" s="127">
        <f>+'[1]PLAN DE ACCION'!R26</f>
        <v>60000000</v>
      </c>
      <c r="Z27" s="277">
        <v>45000000</v>
      </c>
      <c r="AA27" s="127">
        <f>+'[1]PLAN DE ACCION'!S26</f>
        <v>93000000</v>
      </c>
      <c r="AB27" s="145"/>
      <c r="AC27" s="35" t="s">
        <v>78</v>
      </c>
      <c r="AD27" s="148" t="s">
        <v>442</v>
      </c>
      <c r="AE27" s="276"/>
    </row>
    <row r="28" spans="2:31" ht="57" x14ac:dyDescent="0.3">
      <c r="B28" s="12">
        <v>20</v>
      </c>
      <c r="C28" s="124" t="s">
        <v>132</v>
      </c>
      <c r="D28" s="35" t="s">
        <v>137</v>
      </c>
      <c r="E28" s="35" t="s">
        <v>138</v>
      </c>
      <c r="F28" s="35" t="s">
        <v>139</v>
      </c>
      <c r="G28" s="12" t="s">
        <v>38</v>
      </c>
      <c r="H28" s="124" t="s">
        <v>140</v>
      </c>
      <c r="I28" s="145">
        <f>++'[1]PLAN DE ACCION'!I27</f>
        <v>0</v>
      </c>
      <c r="J28" s="145"/>
      <c r="K28" s="145">
        <f>+'[1]PLAN DE ACCION'!J27</f>
        <v>4</v>
      </c>
      <c r="L28" s="145"/>
      <c r="M28" s="145">
        <f>+'[1]PLAN DE ACCION'!K27</f>
        <v>4</v>
      </c>
      <c r="N28" s="145">
        <v>3</v>
      </c>
      <c r="O28" s="146">
        <v>1</v>
      </c>
      <c r="P28" s="145">
        <f>+'[1]PLAN DE ACCION'!L27</f>
        <v>4</v>
      </c>
      <c r="Q28" s="145"/>
      <c r="R28" s="12"/>
      <c r="S28" s="12"/>
      <c r="T28" s="12" t="s">
        <v>31</v>
      </c>
      <c r="U28" s="127">
        <f>+'[1]PLAN DE ACCION'!P27</f>
        <v>0</v>
      </c>
      <c r="V28" s="145"/>
      <c r="W28" s="127">
        <f>+'[1]PLAN DE ACCION'!Q27</f>
        <v>0</v>
      </c>
      <c r="X28" s="145"/>
      <c r="Y28" s="127">
        <f>+'[1]PLAN DE ACCION'!R27</f>
        <v>0</v>
      </c>
      <c r="Z28" s="277"/>
      <c r="AA28" s="127">
        <f>+'[1]PLAN DE ACCION'!S27</f>
        <v>0</v>
      </c>
      <c r="AB28" s="145"/>
      <c r="AC28" s="35" t="s">
        <v>141</v>
      </c>
      <c r="AD28" s="148" t="s">
        <v>443</v>
      </c>
      <c r="AE28" s="276"/>
    </row>
    <row r="29" spans="2:31" ht="69" x14ac:dyDescent="0.3">
      <c r="B29" s="12">
        <v>21</v>
      </c>
      <c r="C29" s="124" t="s">
        <v>132</v>
      </c>
      <c r="D29" s="35" t="s">
        <v>142</v>
      </c>
      <c r="E29" s="35" t="s">
        <v>143</v>
      </c>
      <c r="F29" s="35" t="s">
        <v>144</v>
      </c>
      <c r="G29" s="12" t="s">
        <v>29</v>
      </c>
      <c r="H29" s="124" t="s">
        <v>145</v>
      </c>
      <c r="I29" s="145">
        <f>++'[1]PLAN DE ACCION'!I28</f>
        <v>0</v>
      </c>
      <c r="J29" s="145"/>
      <c r="K29" s="145">
        <f>+'[1]PLAN DE ACCION'!J28</f>
        <v>2</v>
      </c>
      <c r="L29" s="145"/>
      <c r="M29" s="145">
        <f>+'[1]PLAN DE ACCION'!K28</f>
        <v>2</v>
      </c>
      <c r="N29" s="145">
        <v>2</v>
      </c>
      <c r="O29" s="152">
        <v>0.5</v>
      </c>
      <c r="P29" s="145">
        <f>+'[1]PLAN DE ACCION'!L28</f>
        <v>2</v>
      </c>
      <c r="Q29" s="145"/>
      <c r="R29" s="12"/>
      <c r="S29" s="12"/>
      <c r="T29" s="12" t="s">
        <v>31</v>
      </c>
      <c r="U29" s="127">
        <f>+'[1]PLAN DE ACCION'!P28</f>
        <v>0</v>
      </c>
      <c r="V29" s="145"/>
      <c r="W29" s="127">
        <f>+'[1]PLAN DE ACCION'!Q28</f>
        <v>0</v>
      </c>
      <c r="X29" s="145"/>
      <c r="Y29" s="127">
        <f>+'[1]PLAN DE ACCION'!R28</f>
        <v>0</v>
      </c>
      <c r="Z29" s="277"/>
      <c r="AA29" s="127">
        <f>+'[1]PLAN DE ACCION'!S28</f>
        <v>0</v>
      </c>
      <c r="AB29" s="145"/>
      <c r="AC29" s="35" t="s">
        <v>146</v>
      </c>
      <c r="AD29" s="148" t="s">
        <v>444</v>
      </c>
      <c r="AE29" s="276"/>
    </row>
    <row r="30" spans="2:31" ht="110.4" x14ac:dyDescent="0.3">
      <c r="B30" s="41">
        <v>22</v>
      </c>
      <c r="C30" s="126" t="s">
        <v>147</v>
      </c>
      <c r="D30" s="126" t="s">
        <v>148</v>
      </c>
      <c r="E30" s="126" t="s">
        <v>149</v>
      </c>
      <c r="F30" s="123" t="s">
        <v>150</v>
      </c>
      <c r="G30" s="41" t="s">
        <v>29</v>
      </c>
      <c r="H30" s="194" t="s">
        <v>151</v>
      </c>
      <c r="I30" s="145">
        <f>++'[1]PLAN DE ACCION'!I29</f>
        <v>0</v>
      </c>
      <c r="J30" s="145"/>
      <c r="K30" s="145">
        <f>+'[1]PLAN DE ACCION'!J29</f>
        <v>1</v>
      </c>
      <c r="L30" s="145"/>
      <c r="M30" s="145">
        <f>+'[1]PLAN DE ACCION'!K29</f>
        <v>1</v>
      </c>
      <c r="N30" s="145"/>
      <c r="O30" s="146">
        <v>1</v>
      </c>
      <c r="P30" s="145">
        <f>+'[1]PLAN DE ACCION'!L29</f>
        <v>1</v>
      </c>
      <c r="Q30" s="145"/>
      <c r="R30" s="41"/>
      <c r="S30" s="41" t="s">
        <v>31</v>
      </c>
      <c r="T30" s="41"/>
      <c r="U30" s="127">
        <f>+'[1]PLAN DE ACCION'!P29</f>
        <v>0</v>
      </c>
      <c r="V30" s="145"/>
      <c r="W30" s="127">
        <f>+'[1]PLAN DE ACCION'!Q29</f>
        <v>33600000</v>
      </c>
      <c r="X30" s="145"/>
      <c r="Y30" s="127">
        <f>+'[1]PLAN DE ACCION'!R29</f>
        <v>34608000</v>
      </c>
      <c r="Z30" s="277">
        <v>25959000</v>
      </c>
      <c r="AA30" s="127">
        <f>+'[1]PLAN DE ACCION'!S29</f>
        <v>35646240</v>
      </c>
      <c r="AB30" s="145"/>
      <c r="AC30" s="41" t="s">
        <v>73</v>
      </c>
      <c r="AD30" s="148" t="s">
        <v>445</v>
      </c>
      <c r="AE30" s="276"/>
    </row>
    <row r="31" spans="2:31" ht="82.8" x14ac:dyDescent="0.3">
      <c r="B31" s="12">
        <v>23</v>
      </c>
      <c r="C31" s="124" t="s">
        <v>147</v>
      </c>
      <c r="D31" s="35" t="s">
        <v>152</v>
      </c>
      <c r="E31" s="35" t="s">
        <v>153</v>
      </c>
      <c r="F31" s="35" t="s">
        <v>154</v>
      </c>
      <c r="G31" s="35" t="s">
        <v>29</v>
      </c>
      <c r="H31" s="126" t="s">
        <v>155</v>
      </c>
      <c r="I31" s="145">
        <f>++'[1]PLAN DE ACCION'!I30</f>
        <v>0</v>
      </c>
      <c r="J31" s="145"/>
      <c r="K31" s="145">
        <f>+'[1]PLAN DE ACCION'!J30</f>
        <v>1</v>
      </c>
      <c r="L31" s="145"/>
      <c r="M31" s="145">
        <f>+'[1]PLAN DE ACCION'!K30</f>
        <v>1</v>
      </c>
      <c r="N31" s="145"/>
      <c r="O31" s="146">
        <v>1</v>
      </c>
      <c r="P31" s="145">
        <f>+'[1]PLAN DE ACCION'!L30</f>
        <v>1</v>
      </c>
      <c r="Q31" s="145"/>
      <c r="R31" s="12"/>
      <c r="S31" s="12"/>
      <c r="T31" s="12" t="s">
        <v>31</v>
      </c>
      <c r="U31" s="127">
        <f>+'[1]PLAN DE ACCION'!P30</f>
        <v>0</v>
      </c>
      <c r="V31" s="145"/>
      <c r="W31" s="127">
        <f>+'[1]PLAN DE ACCION'!Q30</f>
        <v>2800000</v>
      </c>
      <c r="X31" s="145"/>
      <c r="Y31" s="127">
        <f>+'[1]PLAN DE ACCION'!R30</f>
        <v>2884000</v>
      </c>
      <c r="Z31" s="277">
        <v>2163000</v>
      </c>
      <c r="AA31" s="127">
        <f>+'[1]PLAN DE ACCION'!S30</f>
        <v>2970520</v>
      </c>
      <c r="AB31" s="145"/>
      <c r="AC31" s="41" t="s">
        <v>73</v>
      </c>
      <c r="AD31" s="148" t="s">
        <v>446</v>
      </c>
      <c r="AE31" s="276"/>
    </row>
    <row r="32" spans="2:31" ht="55.2" x14ac:dyDescent="0.3">
      <c r="B32" s="12">
        <v>24</v>
      </c>
      <c r="C32" s="124" t="s">
        <v>147</v>
      </c>
      <c r="D32" s="35" t="s">
        <v>69</v>
      </c>
      <c r="E32" s="35" t="s">
        <v>70</v>
      </c>
      <c r="F32" s="35" t="s">
        <v>71</v>
      </c>
      <c r="G32" s="12" t="s">
        <v>29</v>
      </c>
      <c r="H32" s="12" t="s">
        <v>156</v>
      </c>
      <c r="I32" s="145">
        <f>++'[1]PLAN DE ACCION'!I31</f>
        <v>0</v>
      </c>
      <c r="J32" s="145"/>
      <c r="K32" s="145">
        <f>+'[1]PLAN DE ACCION'!J31</f>
        <v>1</v>
      </c>
      <c r="L32" s="145"/>
      <c r="M32" s="145">
        <f>+'[1]PLAN DE ACCION'!K31</f>
        <v>1</v>
      </c>
      <c r="N32" s="145"/>
      <c r="O32" s="146">
        <v>1</v>
      </c>
      <c r="P32" s="145">
        <f>+'[1]PLAN DE ACCION'!L31</f>
        <v>1</v>
      </c>
      <c r="Q32" s="145"/>
      <c r="R32" s="12"/>
      <c r="S32" s="12"/>
      <c r="T32" s="12" t="s">
        <v>31</v>
      </c>
      <c r="U32" s="127">
        <f>+'[1]PLAN DE ACCION'!P31</f>
        <v>0</v>
      </c>
      <c r="V32" s="145"/>
      <c r="W32" s="127">
        <f>+'[1]PLAN DE ACCION'!Q31</f>
        <v>2800000</v>
      </c>
      <c r="X32" s="145"/>
      <c r="Y32" s="127">
        <f>+'[1]PLAN DE ACCION'!R31</f>
        <v>2884000</v>
      </c>
      <c r="Z32" s="277">
        <v>2163000</v>
      </c>
      <c r="AA32" s="127">
        <f>+'[1]PLAN DE ACCION'!S31</f>
        <v>2970520</v>
      </c>
      <c r="AB32" s="145"/>
      <c r="AC32" s="41" t="s">
        <v>73</v>
      </c>
      <c r="AD32" s="275" t="s">
        <v>447</v>
      </c>
      <c r="AE32" s="276"/>
    </row>
  </sheetData>
  <mergeCells count="23">
    <mergeCell ref="E1:E4"/>
    <mergeCell ref="F1:T1"/>
    <mergeCell ref="F2:T4"/>
    <mergeCell ref="B6:B8"/>
    <mergeCell ref="C6:C8"/>
    <mergeCell ref="D6:D8"/>
    <mergeCell ref="E6:E8"/>
    <mergeCell ref="F6:F8"/>
    <mergeCell ref="G6:G8"/>
    <mergeCell ref="H6:H8"/>
    <mergeCell ref="AC6:AC8"/>
    <mergeCell ref="AD6:AD8"/>
    <mergeCell ref="I7:J7"/>
    <mergeCell ref="K7:L7"/>
    <mergeCell ref="M7:N7"/>
    <mergeCell ref="P7:Q7"/>
    <mergeCell ref="R7:T7"/>
    <mergeCell ref="U7:V7"/>
    <mergeCell ref="W7:X7"/>
    <mergeCell ref="Y7:Z7"/>
    <mergeCell ref="AA7:AB7"/>
    <mergeCell ref="I6:P6"/>
    <mergeCell ref="R6:AB6"/>
  </mergeCells>
  <pageMargins left="0.7" right="0.7" top="0.75" bottom="0.75" header="0.3" footer="0.3"/>
  <pageSetup paperSize="9" orientation="portrait" r:id="rId1"/>
  <drawing r:id="rId2"/>
  <legacyDrawing r:id="rId3"/>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D14"/>
  <sheetViews>
    <sheetView zoomScale="60" zoomScaleNormal="60" workbookViewId="0">
      <pane xSplit="14" ySplit="10" topLeftCell="U11" activePane="bottomRight" state="frozen"/>
      <selection pane="topRight" activeCell="O1" sqref="O1"/>
      <selection pane="bottomLeft" activeCell="A11" sqref="A11"/>
      <selection pane="bottomRight" activeCell="M12" sqref="M12"/>
    </sheetView>
  </sheetViews>
  <sheetFormatPr baseColWidth="10" defaultRowHeight="14.4" x14ac:dyDescent="0.3"/>
  <cols>
    <col min="1" max="1" width="1.88671875" customWidth="1"/>
    <col min="2" max="2" width="5.88671875" customWidth="1"/>
    <col min="3" max="3" width="28.88671875" customWidth="1"/>
    <col min="4" max="4" width="23.109375" customWidth="1"/>
    <col min="5" max="5" width="17.44140625" customWidth="1"/>
    <col min="6" max="6" width="14.5546875" customWidth="1"/>
    <col min="7" max="7" width="13.88671875" bestFit="1" customWidth="1"/>
    <col min="8" max="8" width="16.109375" customWidth="1"/>
    <col min="9" max="9" width="8.6640625" customWidth="1"/>
    <col min="10" max="10" width="9.88671875" customWidth="1"/>
    <col min="11" max="11" width="8.33203125" customWidth="1"/>
    <col min="12" max="12" width="10.109375" customWidth="1"/>
    <col min="13" max="13" width="8.109375" customWidth="1"/>
    <col min="14" max="14" width="9.44140625" customWidth="1"/>
    <col min="15" max="15" width="7.44140625" customWidth="1"/>
    <col min="16" max="16" width="9.6640625" customWidth="1"/>
    <col min="17" max="17" width="27.6640625" customWidth="1"/>
    <col min="18" max="18" width="22.88671875" customWidth="1"/>
    <col min="19" max="19" width="11.33203125" bestFit="1" customWidth="1"/>
    <col min="20" max="20" width="16" customWidth="1"/>
    <col min="21" max="21" width="16.5546875" customWidth="1"/>
    <col min="22" max="22" width="15.6640625" customWidth="1"/>
    <col min="23" max="23" width="14" customWidth="1"/>
    <col min="24" max="24" width="18.109375" bestFit="1" customWidth="1"/>
    <col min="25" max="26" width="20.5546875" customWidth="1"/>
    <col min="27" max="27" width="15.88671875" bestFit="1" customWidth="1"/>
    <col min="28" max="28" width="14" customWidth="1"/>
    <col min="29" max="29" width="24.5546875" bestFit="1" customWidth="1"/>
    <col min="30" max="30" width="28.44140625" customWidth="1"/>
  </cols>
  <sheetData>
    <row r="1" spans="2:30" ht="15.6" x14ac:dyDescent="0.3">
      <c r="E1" s="56"/>
      <c r="F1" s="57" t="s">
        <v>0</v>
      </c>
      <c r="G1" s="57"/>
      <c r="H1" s="57"/>
      <c r="I1" s="57"/>
      <c r="J1" s="57"/>
      <c r="K1" s="57"/>
      <c r="L1" s="57"/>
      <c r="M1" s="57"/>
      <c r="N1" s="57"/>
      <c r="O1" s="57"/>
      <c r="P1" s="57"/>
      <c r="Q1" s="57"/>
      <c r="R1" s="57"/>
      <c r="S1" s="57"/>
      <c r="T1" s="1" t="s">
        <v>1</v>
      </c>
      <c r="U1" s="1" t="s">
        <v>2</v>
      </c>
    </row>
    <row r="2" spans="2:30" ht="14.4" customHeight="1" x14ac:dyDescent="0.3">
      <c r="E2" s="56"/>
      <c r="F2" s="58" t="s">
        <v>3</v>
      </c>
      <c r="G2" s="58"/>
      <c r="H2" s="58"/>
      <c r="I2" s="58"/>
      <c r="J2" s="58"/>
      <c r="K2" s="58"/>
      <c r="L2" s="58"/>
      <c r="M2" s="58"/>
      <c r="N2" s="58"/>
      <c r="O2" s="58"/>
      <c r="P2" s="58"/>
      <c r="Q2" s="58"/>
      <c r="R2" s="58"/>
      <c r="S2" s="58"/>
      <c r="T2" s="2" t="s">
        <v>4</v>
      </c>
      <c r="U2" s="3">
        <v>1</v>
      </c>
    </row>
    <row r="3" spans="2:30" ht="14.4" customHeight="1" x14ac:dyDescent="0.3">
      <c r="E3" s="56"/>
      <c r="F3" s="58"/>
      <c r="G3" s="58"/>
      <c r="H3" s="58"/>
      <c r="I3" s="58"/>
      <c r="J3" s="58"/>
      <c r="K3" s="58"/>
      <c r="L3" s="58"/>
      <c r="M3" s="58"/>
      <c r="N3" s="58"/>
      <c r="O3" s="58"/>
      <c r="P3" s="58"/>
      <c r="Q3" s="58"/>
      <c r="R3" s="58"/>
      <c r="S3" s="58"/>
      <c r="T3" s="2" t="s">
        <v>5</v>
      </c>
      <c r="U3" s="4">
        <v>44651</v>
      </c>
    </row>
    <row r="4" spans="2:30" ht="14.4" customHeight="1" x14ac:dyDescent="0.3">
      <c r="E4" s="56"/>
      <c r="F4" s="58"/>
      <c r="G4" s="58"/>
      <c r="H4" s="58"/>
      <c r="I4" s="58"/>
      <c r="J4" s="58"/>
      <c r="K4" s="58"/>
      <c r="L4" s="58"/>
      <c r="M4" s="58"/>
      <c r="N4" s="58"/>
      <c r="O4" s="58"/>
      <c r="P4" s="58"/>
      <c r="Q4" s="58"/>
      <c r="R4" s="58"/>
      <c r="S4" s="58"/>
      <c r="T4" s="2" t="s">
        <v>6</v>
      </c>
      <c r="U4" s="5" t="s">
        <v>7</v>
      </c>
    </row>
    <row r="6" spans="2:30" x14ac:dyDescent="0.3">
      <c r="B6" s="46" t="s">
        <v>8</v>
      </c>
      <c r="C6" s="46" t="s">
        <v>9</v>
      </c>
      <c r="D6" s="46" t="s">
        <v>10</v>
      </c>
      <c r="E6" s="46" t="s">
        <v>11</v>
      </c>
      <c r="F6" s="46" t="s">
        <v>12</v>
      </c>
      <c r="G6" s="46" t="s">
        <v>13</v>
      </c>
      <c r="H6" s="46" t="s">
        <v>14</v>
      </c>
      <c r="I6" s="47" t="s">
        <v>15</v>
      </c>
      <c r="J6" s="47"/>
      <c r="K6" s="48"/>
      <c r="L6" s="48"/>
      <c r="M6" s="48"/>
      <c r="N6" s="48"/>
      <c r="O6" s="48"/>
      <c r="P6" s="6"/>
      <c r="Q6" s="49" t="s">
        <v>16</v>
      </c>
      <c r="R6" s="50"/>
      <c r="S6" s="50"/>
      <c r="T6" s="50"/>
      <c r="U6" s="50"/>
      <c r="V6" s="50"/>
      <c r="W6" s="50"/>
      <c r="X6" s="50"/>
      <c r="Y6" s="50"/>
      <c r="Z6" s="50"/>
      <c r="AA6" s="50"/>
      <c r="AB6" s="47"/>
      <c r="AC6" s="46" t="s">
        <v>17</v>
      </c>
      <c r="AD6" s="46" t="s">
        <v>18</v>
      </c>
    </row>
    <row r="7" spans="2:30" x14ac:dyDescent="0.3">
      <c r="B7" s="46"/>
      <c r="C7" s="46"/>
      <c r="D7" s="46"/>
      <c r="E7" s="46"/>
      <c r="F7" s="46"/>
      <c r="G7" s="46"/>
      <c r="H7" s="46"/>
      <c r="I7" s="51">
        <v>2020</v>
      </c>
      <c r="J7" s="52"/>
      <c r="K7" s="51">
        <v>2021</v>
      </c>
      <c r="L7" s="52"/>
      <c r="M7" s="53">
        <v>2022</v>
      </c>
      <c r="N7" s="54"/>
      <c r="O7" s="46">
        <v>2023</v>
      </c>
      <c r="P7" s="46"/>
      <c r="Q7" s="53" t="s">
        <v>19</v>
      </c>
      <c r="R7" s="55"/>
      <c r="S7" s="54"/>
      <c r="T7" s="46">
        <v>2020</v>
      </c>
      <c r="U7" s="46"/>
      <c r="V7" s="46">
        <v>2021</v>
      </c>
      <c r="W7" s="46"/>
      <c r="X7" s="46">
        <v>2022</v>
      </c>
      <c r="Y7" s="46"/>
      <c r="Z7" s="9"/>
      <c r="AA7" s="46">
        <v>2023</v>
      </c>
      <c r="AB7" s="46"/>
      <c r="AC7" s="46"/>
      <c r="AD7" s="46"/>
    </row>
    <row r="8" spans="2:30" x14ac:dyDescent="0.3">
      <c r="B8" s="46"/>
      <c r="C8" s="46"/>
      <c r="D8" s="46"/>
      <c r="E8" s="46"/>
      <c r="F8" s="46"/>
      <c r="G8" s="46"/>
      <c r="H8" s="46"/>
      <c r="I8" s="9" t="s">
        <v>20</v>
      </c>
      <c r="J8" s="9" t="s">
        <v>21</v>
      </c>
      <c r="K8" s="9" t="s">
        <v>20</v>
      </c>
      <c r="L8" s="9" t="s">
        <v>21</v>
      </c>
      <c r="M8" s="9" t="s">
        <v>20</v>
      </c>
      <c r="N8" s="9" t="s">
        <v>21</v>
      </c>
      <c r="O8" s="9" t="s">
        <v>20</v>
      </c>
      <c r="P8" s="9" t="s">
        <v>21</v>
      </c>
      <c r="Q8" s="10" t="s">
        <v>34</v>
      </c>
      <c r="R8" s="11" t="s">
        <v>23</v>
      </c>
      <c r="S8" s="11" t="s">
        <v>24</v>
      </c>
      <c r="T8" s="9" t="s">
        <v>20</v>
      </c>
      <c r="U8" s="9" t="s">
        <v>21</v>
      </c>
      <c r="V8" s="9" t="s">
        <v>20</v>
      </c>
      <c r="W8" s="9" t="s">
        <v>21</v>
      </c>
      <c r="X8" s="9" t="s">
        <v>20</v>
      </c>
      <c r="Y8" s="9" t="s">
        <v>21</v>
      </c>
      <c r="Z8" s="9"/>
      <c r="AA8" s="9" t="s">
        <v>20</v>
      </c>
      <c r="AB8" s="9" t="s">
        <v>21</v>
      </c>
      <c r="AC8" s="46"/>
      <c r="AD8" s="46"/>
    </row>
    <row r="9" spans="2:30" ht="110.25" customHeight="1" x14ac:dyDescent="0.3">
      <c r="B9" s="18">
        <v>1</v>
      </c>
      <c r="C9" s="19" t="s">
        <v>25</v>
      </c>
      <c r="D9" s="20" t="s">
        <v>35</v>
      </c>
      <c r="E9" s="20" t="s">
        <v>36</v>
      </c>
      <c r="F9" s="19" t="s">
        <v>37</v>
      </c>
      <c r="G9" s="18" t="s">
        <v>38</v>
      </c>
      <c r="H9" s="21" t="s">
        <v>39</v>
      </c>
      <c r="I9" s="14">
        <v>200</v>
      </c>
      <c r="J9" s="14">
        <v>150</v>
      </c>
      <c r="K9" s="14">
        <v>500</v>
      </c>
      <c r="L9" s="14">
        <v>500</v>
      </c>
      <c r="M9" s="14">
        <v>600</v>
      </c>
      <c r="N9" s="14">
        <v>262</v>
      </c>
      <c r="O9" s="14">
        <v>550</v>
      </c>
      <c r="P9" s="14"/>
      <c r="Q9" s="22" t="s">
        <v>40</v>
      </c>
      <c r="R9" s="15"/>
      <c r="S9" s="18" t="s">
        <v>31</v>
      </c>
      <c r="T9" s="23">
        <v>1131703080</v>
      </c>
      <c r="U9" s="24">
        <v>1080190203</v>
      </c>
      <c r="V9" s="23">
        <v>1613778703</v>
      </c>
      <c r="W9" s="25">
        <v>1264580058</v>
      </c>
      <c r="X9" s="26">
        <v>1520946464</v>
      </c>
      <c r="Y9" s="27">
        <v>524589208</v>
      </c>
      <c r="Z9" s="28">
        <v>1</v>
      </c>
      <c r="AA9" s="26">
        <v>9650000</v>
      </c>
      <c r="AB9" s="27"/>
      <c r="AC9" s="29" t="s">
        <v>41</v>
      </c>
      <c r="AD9" s="15"/>
    </row>
    <row r="10" spans="2:30" ht="195" customHeight="1" x14ac:dyDescent="0.3">
      <c r="B10" s="18">
        <v>2</v>
      </c>
      <c r="C10" s="19" t="s">
        <v>25</v>
      </c>
      <c r="D10" s="20" t="s">
        <v>42</v>
      </c>
      <c r="E10" s="20" t="s">
        <v>43</v>
      </c>
      <c r="F10" s="19" t="s">
        <v>44</v>
      </c>
      <c r="G10" s="18" t="s">
        <v>38</v>
      </c>
      <c r="H10" s="21" t="s">
        <v>45</v>
      </c>
      <c r="I10" s="14">
        <v>1600</v>
      </c>
      <c r="J10" s="14">
        <v>172</v>
      </c>
      <c r="K10" s="14">
        <v>5700</v>
      </c>
      <c r="L10" s="14">
        <v>6819</v>
      </c>
      <c r="M10" s="14">
        <v>5735</v>
      </c>
      <c r="N10" s="14">
        <v>2912</v>
      </c>
      <c r="O10" s="14">
        <v>5750</v>
      </c>
      <c r="P10" s="14"/>
      <c r="Q10" s="30" t="s">
        <v>46</v>
      </c>
      <c r="R10" s="15"/>
      <c r="S10" s="18" t="s">
        <v>31</v>
      </c>
      <c r="T10" s="23">
        <v>84400000</v>
      </c>
      <c r="U10" s="24">
        <v>84400000</v>
      </c>
      <c r="V10" s="23">
        <v>322900000</v>
      </c>
      <c r="W10" s="25">
        <v>312153999</v>
      </c>
      <c r="X10" s="26">
        <v>480000000</v>
      </c>
      <c r="Y10" s="27">
        <v>400000000</v>
      </c>
      <c r="Z10" s="28">
        <v>0.88</v>
      </c>
      <c r="AA10" s="26">
        <v>100000000</v>
      </c>
      <c r="AB10" s="27"/>
      <c r="AC10" s="29" t="s">
        <v>41</v>
      </c>
      <c r="AD10" s="15"/>
    </row>
    <row r="11" spans="2:30" ht="133.5" customHeight="1" x14ac:dyDescent="0.3">
      <c r="B11" s="18">
        <v>3</v>
      </c>
      <c r="C11" s="19" t="s">
        <v>25</v>
      </c>
      <c r="D11" s="20" t="s">
        <v>47</v>
      </c>
      <c r="E11" s="20" t="s">
        <v>48</v>
      </c>
      <c r="F11" s="19" t="s">
        <v>49</v>
      </c>
      <c r="G11" s="18" t="s">
        <v>38</v>
      </c>
      <c r="H11" s="21" t="s">
        <v>50</v>
      </c>
      <c r="I11" s="14">
        <v>958</v>
      </c>
      <c r="J11" s="14">
        <v>596</v>
      </c>
      <c r="K11" s="14">
        <v>40000</v>
      </c>
      <c r="L11" s="14">
        <v>72390</v>
      </c>
      <c r="M11" s="14">
        <v>115362</v>
      </c>
      <c r="N11" s="14">
        <v>39942</v>
      </c>
      <c r="O11" s="14">
        <v>115000</v>
      </c>
      <c r="P11" s="14"/>
      <c r="Q11" s="30" t="s">
        <v>51</v>
      </c>
      <c r="R11" s="15"/>
      <c r="S11" s="18" t="s">
        <v>31</v>
      </c>
      <c r="T11" s="23">
        <v>204814218</v>
      </c>
      <c r="U11" s="24">
        <v>46725000</v>
      </c>
      <c r="V11" s="23">
        <v>261090000</v>
      </c>
      <c r="W11" s="25">
        <v>173285623</v>
      </c>
      <c r="X11" s="26">
        <v>560714445</v>
      </c>
      <c r="Y11" s="27">
        <v>142615000</v>
      </c>
      <c r="Z11" s="28">
        <v>1</v>
      </c>
      <c r="AA11" s="26">
        <v>100000000</v>
      </c>
      <c r="AB11" s="27"/>
      <c r="AC11" s="29" t="s">
        <v>41</v>
      </c>
      <c r="AD11" s="15"/>
    </row>
    <row r="14" spans="2:30" x14ac:dyDescent="0.3">
      <c r="X14" s="31"/>
      <c r="Y14" s="31"/>
    </row>
  </sheetData>
  <mergeCells count="23">
    <mergeCell ref="E1:E4"/>
    <mergeCell ref="F1:S1"/>
    <mergeCell ref="F2:S4"/>
    <mergeCell ref="B6:B8"/>
    <mergeCell ref="C6:C8"/>
    <mergeCell ref="D6:D8"/>
    <mergeCell ref="E6:E8"/>
    <mergeCell ref="F6:F8"/>
    <mergeCell ref="G6:G8"/>
    <mergeCell ref="H6:H8"/>
    <mergeCell ref="AC6:AC8"/>
    <mergeCell ref="AD6:AD8"/>
    <mergeCell ref="I7:J7"/>
    <mergeCell ref="K7:L7"/>
    <mergeCell ref="M7:N7"/>
    <mergeCell ref="O7:P7"/>
    <mergeCell ref="Q7:S7"/>
    <mergeCell ref="T7:U7"/>
    <mergeCell ref="V7:W7"/>
    <mergeCell ref="X7:Y7"/>
    <mergeCell ref="AA7:AB7"/>
    <mergeCell ref="I6:O6"/>
    <mergeCell ref="Q6:AB6"/>
  </mergeCells>
  <pageMargins left="0.7" right="0.7" top="0.75" bottom="0.75" header="0.3" footer="0.3"/>
  <pageSetup paperSize="9" orientation="portrait" horizontalDpi="0" verticalDpi="0" r:id="rId1"/>
  <drawing r:id="rId2"/>
  <legacyDrawing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D74"/>
  <sheetViews>
    <sheetView tabSelected="1" topLeftCell="A4" workbookViewId="0">
      <selection activeCell="J12" sqref="J12"/>
    </sheetView>
  </sheetViews>
  <sheetFormatPr baseColWidth="10" defaultRowHeight="13.8" x14ac:dyDescent="0.3"/>
  <cols>
    <col min="1" max="1" width="1.88671875" style="134" customWidth="1"/>
    <col min="2" max="2" width="5.88671875" style="134" customWidth="1"/>
    <col min="3" max="3" width="28.88671875" style="134" customWidth="1"/>
    <col min="4" max="4" width="21" style="134" customWidth="1"/>
    <col min="5" max="5" width="20.109375" style="134" customWidth="1"/>
    <col min="6" max="6" width="14.5546875" style="134" customWidth="1"/>
    <col min="7" max="7" width="13.88671875" style="134" bestFit="1" customWidth="1"/>
    <col min="8" max="8" width="16.109375" style="134" customWidth="1"/>
    <col min="9" max="9" width="8.6640625" style="134" customWidth="1"/>
    <col min="10" max="10" width="9.88671875" style="134" customWidth="1"/>
    <col min="11" max="11" width="8.33203125" style="134" customWidth="1"/>
    <col min="12" max="12" width="10.109375" style="134" customWidth="1"/>
    <col min="13" max="13" width="8.109375" style="134" customWidth="1"/>
    <col min="14" max="15" width="9.44140625" style="134" customWidth="1"/>
    <col min="16" max="16" width="7.44140625" style="134" customWidth="1"/>
    <col min="17" max="17" width="9.6640625" style="134" customWidth="1"/>
    <col min="18" max="18" width="21.33203125" style="134" bestFit="1" customWidth="1"/>
    <col min="19" max="19" width="18.33203125" style="134" bestFit="1" customWidth="1"/>
    <col min="20" max="20" width="11.33203125" style="134" bestFit="1" customWidth="1"/>
    <col min="21" max="28" width="14" style="134" customWidth="1"/>
    <col min="29" max="29" width="27.88671875" style="134" customWidth="1"/>
    <col min="30" max="30" width="28.44140625" style="134" customWidth="1"/>
    <col min="31" max="16384" width="11.5546875" style="134"/>
  </cols>
  <sheetData>
    <row r="1" spans="2:30" ht="15.6" x14ac:dyDescent="0.3">
      <c r="E1" s="135"/>
      <c r="F1" s="57" t="s">
        <v>0</v>
      </c>
      <c r="G1" s="57"/>
      <c r="H1" s="57"/>
      <c r="I1" s="57"/>
      <c r="J1" s="57"/>
      <c r="K1" s="57"/>
      <c r="L1" s="57"/>
      <c r="M1" s="57"/>
      <c r="N1" s="57"/>
      <c r="O1" s="57"/>
      <c r="P1" s="57"/>
      <c r="Q1" s="57"/>
      <c r="R1" s="57"/>
      <c r="S1" s="57"/>
      <c r="T1" s="57"/>
      <c r="U1" s="1" t="s">
        <v>1</v>
      </c>
      <c r="V1" s="1" t="s">
        <v>2</v>
      </c>
    </row>
    <row r="2" spans="2:30" x14ac:dyDescent="0.3">
      <c r="E2" s="135"/>
      <c r="F2" s="58" t="s">
        <v>3</v>
      </c>
      <c r="G2" s="58"/>
      <c r="H2" s="58"/>
      <c r="I2" s="58"/>
      <c r="J2" s="58"/>
      <c r="K2" s="58"/>
      <c r="L2" s="58"/>
      <c r="M2" s="58"/>
      <c r="N2" s="58"/>
      <c r="O2" s="58"/>
      <c r="P2" s="58"/>
      <c r="Q2" s="58"/>
      <c r="R2" s="58"/>
      <c r="S2" s="58"/>
      <c r="T2" s="58"/>
      <c r="U2" s="5" t="s">
        <v>4</v>
      </c>
      <c r="V2" s="3">
        <v>1</v>
      </c>
    </row>
    <row r="3" spans="2:30" x14ac:dyDescent="0.3">
      <c r="E3" s="135"/>
      <c r="F3" s="58"/>
      <c r="G3" s="58"/>
      <c r="H3" s="58"/>
      <c r="I3" s="58"/>
      <c r="J3" s="58"/>
      <c r="K3" s="58"/>
      <c r="L3" s="58"/>
      <c r="M3" s="58"/>
      <c r="N3" s="58"/>
      <c r="O3" s="58"/>
      <c r="P3" s="58"/>
      <c r="Q3" s="58"/>
      <c r="R3" s="58"/>
      <c r="S3" s="58"/>
      <c r="T3" s="58"/>
      <c r="U3" s="5" t="s">
        <v>5</v>
      </c>
      <c r="V3" s="4">
        <v>44651</v>
      </c>
    </row>
    <row r="4" spans="2:30" x14ac:dyDescent="0.3">
      <c r="E4" s="135"/>
      <c r="F4" s="58"/>
      <c r="G4" s="58"/>
      <c r="H4" s="58"/>
      <c r="I4" s="58"/>
      <c r="J4" s="58"/>
      <c r="K4" s="58"/>
      <c r="L4" s="58"/>
      <c r="M4" s="58"/>
      <c r="N4" s="58"/>
      <c r="O4" s="58"/>
      <c r="P4" s="58"/>
      <c r="Q4" s="58"/>
      <c r="R4" s="58"/>
      <c r="S4" s="58"/>
      <c r="T4" s="58"/>
      <c r="U4" s="5" t="s">
        <v>6</v>
      </c>
      <c r="V4" s="5" t="s">
        <v>7</v>
      </c>
    </row>
    <row r="6" spans="2:30" x14ac:dyDescent="0.3">
      <c r="B6" s="136" t="s">
        <v>8</v>
      </c>
      <c r="C6" s="136" t="s">
        <v>9</v>
      </c>
      <c r="D6" s="136" t="s">
        <v>10</v>
      </c>
      <c r="E6" s="136" t="s">
        <v>11</v>
      </c>
      <c r="F6" s="136" t="s">
        <v>12</v>
      </c>
      <c r="G6" s="136" t="s">
        <v>13</v>
      </c>
      <c r="H6" s="136" t="s">
        <v>14</v>
      </c>
      <c r="I6" s="137" t="s">
        <v>15</v>
      </c>
      <c r="J6" s="137"/>
      <c r="K6" s="136"/>
      <c r="L6" s="136"/>
      <c r="M6" s="136"/>
      <c r="N6" s="136"/>
      <c r="O6" s="136"/>
      <c r="P6" s="136"/>
      <c r="Q6" s="138"/>
      <c r="R6" s="139" t="s">
        <v>16</v>
      </c>
      <c r="S6" s="140"/>
      <c r="T6" s="140"/>
      <c r="U6" s="140"/>
      <c r="V6" s="140"/>
      <c r="W6" s="140"/>
      <c r="X6" s="140"/>
      <c r="Y6" s="140"/>
      <c r="Z6" s="140"/>
      <c r="AA6" s="140"/>
      <c r="AB6" s="137"/>
      <c r="AC6" s="136" t="s">
        <v>17</v>
      </c>
      <c r="AD6" s="136" t="s">
        <v>18</v>
      </c>
    </row>
    <row r="7" spans="2:30" x14ac:dyDescent="0.3">
      <c r="B7" s="136"/>
      <c r="C7" s="136"/>
      <c r="D7" s="136"/>
      <c r="E7" s="136"/>
      <c r="F7" s="136"/>
      <c r="G7" s="136"/>
      <c r="H7" s="136"/>
      <c r="I7" s="141">
        <v>2020</v>
      </c>
      <c r="J7" s="142"/>
      <c r="K7" s="141">
        <v>2021</v>
      </c>
      <c r="L7" s="142"/>
      <c r="M7" s="139">
        <v>2022</v>
      </c>
      <c r="N7" s="137"/>
      <c r="O7" s="143"/>
      <c r="P7" s="136">
        <v>2023</v>
      </c>
      <c r="Q7" s="136"/>
      <c r="R7" s="139" t="s">
        <v>19</v>
      </c>
      <c r="S7" s="140"/>
      <c r="T7" s="137"/>
      <c r="U7" s="136">
        <v>2020</v>
      </c>
      <c r="V7" s="136"/>
      <c r="W7" s="136">
        <v>2021</v>
      </c>
      <c r="X7" s="136"/>
      <c r="Y7" s="136">
        <v>2022</v>
      </c>
      <c r="Z7" s="136"/>
      <c r="AA7" s="136">
        <v>2023</v>
      </c>
      <c r="AB7" s="136"/>
      <c r="AC7" s="136"/>
      <c r="AD7" s="136"/>
    </row>
    <row r="8" spans="2:30" x14ac:dyDescent="0.3">
      <c r="B8" s="136"/>
      <c r="C8" s="136"/>
      <c r="D8" s="136"/>
      <c r="E8" s="136"/>
      <c r="F8" s="136"/>
      <c r="G8" s="136"/>
      <c r="H8" s="136"/>
      <c r="I8" s="144" t="s">
        <v>20</v>
      </c>
      <c r="J8" s="144" t="s">
        <v>21</v>
      </c>
      <c r="K8" s="144" t="s">
        <v>20</v>
      </c>
      <c r="L8" s="144" t="s">
        <v>21</v>
      </c>
      <c r="M8" s="144" t="s">
        <v>20</v>
      </c>
      <c r="N8" s="144" t="s">
        <v>21</v>
      </c>
      <c r="O8" s="144"/>
      <c r="P8" s="144" t="s">
        <v>20</v>
      </c>
      <c r="Q8" s="144" t="s">
        <v>21</v>
      </c>
      <c r="R8" s="144" t="s">
        <v>22</v>
      </c>
      <c r="S8" s="144" t="s">
        <v>23</v>
      </c>
      <c r="T8" s="144" t="s">
        <v>24</v>
      </c>
      <c r="U8" s="144" t="s">
        <v>20</v>
      </c>
      <c r="V8" s="144" t="s">
        <v>21</v>
      </c>
      <c r="W8" s="144" t="s">
        <v>20</v>
      </c>
      <c r="X8" s="144" t="s">
        <v>21</v>
      </c>
      <c r="Y8" s="144" t="s">
        <v>20</v>
      </c>
      <c r="Z8" s="144" t="s">
        <v>21</v>
      </c>
      <c r="AA8" s="144" t="s">
        <v>20</v>
      </c>
      <c r="AB8" s="144" t="s">
        <v>21</v>
      </c>
      <c r="AC8" s="136"/>
      <c r="AD8" s="136"/>
    </row>
    <row r="9" spans="2:30" ht="262.2" x14ac:dyDescent="0.3">
      <c r="B9" s="12">
        <v>1</v>
      </c>
      <c r="C9" s="126" t="s">
        <v>25</v>
      </c>
      <c r="D9" s="126" t="s">
        <v>26</v>
      </c>
      <c r="E9" s="126" t="s">
        <v>27</v>
      </c>
      <c r="F9" s="126" t="s">
        <v>28</v>
      </c>
      <c r="G9" s="12" t="s">
        <v>29</v>
      </c>
      <c r="H9" s="126" t="s">
        <v>30</v>
      </c>
      <c r="I9" s="145">
        <f>+'[2]PLAN DE ACCION'!I8</f>
        <v>30</v>
      </c>
      <c r="J9" s="145"/>
      <c r="K9" s="145">
        <f>+'[2]PLAN DE ACCION'!J8</f>
        <v>30</v>
      </c>
      <c r="L9" s="145"/>
      <c r="M9" s="145">
        <f>+'[2]PLAN DE ACCION'!K8</f>
        <v>30</v>
      </c>
      <c r="N9" s="145">
        <v>27</v>
      </c>
      <c r="O9" s="162">
        <f>N9/M9</f>
        <v>0.9</v>
      </c>
      <c r="P9" s="145">
        <f>+'[2]PLAN DE ACCION'!L8</f>
        <v>30</v>
      </c>
      <c r="Q9" s="145"/>
      <c r="R9" s="145"/>
      <c r="S9" s="145"/>
      <c r="T9" s="145" t="s">
        <v>31</v>
      </c>
      <c r="U9" s="127">
        <f>+'[2]PLAN DE ACCION'!P8</f>
        <v>195850000</v>
      </c>
      <c r="V9" s="127"/>
      <c r="W9" s="127">
        <f>+'[2]PLAN DE ACCION'!Q8</f>
        <v>226000000</v>
      </c>
      <c r="X9" s="127"/>
      <c r="Y9" s="127">
        <f>+'[2]PLAN DE ACCION'!R8</f>
        <v>254663620</v>
      </c>
      <c r="Z9" s="127"/>
      <c r="AA9" s="127">
        <f>+'[2]PLAN DE ACCION'!S8</f>
        <v>407382303</v>
      </c>
      <c r="AB9" s="145"/>
      <c r="AC9" s="278" t="s">
        <v>32</v>
      </c>
      <c r="AD9" s="148" t="s">
        <v>33</v>
      </c>
    </row>
    <row r="74" spans="30:30" x14ac:dyDescent="0.3">
      <c r="AD74" s="134">
        <v>0</v>
      </c>
    </row>
  </sheetData>
  <mergeCells count="23">
    <mergeCell ref="E1:E4"/>
    <mergeCell ref="F1:T1"/>
    <mergeCell ref="F2:T4"/>
    <mergeCell ref="B6:B8"/>
    <mergeCell ref="C6:C8"/>
    <mergeCell ref="D6:D8"/>
    <mergeCell ref="E6:E8"/>
    <mergeCell ref="F6:F8"/>
    <mergeCell ref="G6:G8"/>
    <mergeCell ref="H6:H8"/>
    <mergeCell ref="AC6:AC8"/>
    <mergeCell ref="AD6:AD8"/>
    <mergeCell ref="I7:J7"/>
    <mergeCell ref="K7:L7"/>
    <mergeCell ref="M7:N7"/>
    <mergeCell ref="P7:Q7"/>
    <mergeCell ref="R7:T7"/>
    <mergeCell ref="U7:V7"/>
    <mergeCell ref="W7:X7"/>
    <mergeCell ref="Y7:Z7"/>
    <mergeCell ref="AA7:AB7"/>
    <mergeCell ref="I6:P6"/>
    <mergeCell ref="R6:AB6"/>
  </mergeCells>
  <pageMargins left="0.7" right="0.7" top="0.75" bottom="0.75" header="0.3" footer="0.3"/>
  <pageSetup paperSize="9" orientation="portrait" horizontalDpi="0" verticalDpi="0" r:id="rId1"/>
  <drawing r:id="rId2"/>
  <legacyDrawing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8.88671875" defaultRowHeight="14.4" x14ac:dyDescent="0.3"/>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D25"/>
  <sheetViews>
    <sheetView topLeftCell="F1" workbookViewId="0">
      <selection activeCell="F1" sqref="A1:XFD1048576"/>
    </sheetView>
  </sheetViews>
  <sheetFormatPr baseColWidth="10" defaultRowHeight="13.8" x14ac:dyDescent="0.3"/>
  <cols>
    <col min="1" max="1" width="1.88671875" style="134" customWidth="1"/>
    <col min="2" max="2" width="5.88671875" style="134" customWidth="1"/>
    <col min="3" max="3" width="28.88671875" style="134" customWidth="1"/>
    <col min="4" max="4" width="35.33203125" style="134" customWidth="1"/>
    <col min="5" max="5" width="31.6640625" style="134" customWidth="1"/>
    <col min="6" max="6" width="14.5546875" style="134" customWidth="1"/>
    <col min="7" max="8" width="16.109375" style="134" customWidth="1"/>
    <col min="9" max="9" width="8.6640625" style="134" customWidth="1"/>
    <col min="10" max="10" width="9.88671875" style="134" customWidth="1"/>
    <col min="11" max="11" width="8.33203125" style="134" customWidth="1"/>
    <col min="12" max="12" width="10.109375" style="134" customWidth="1"/>
    <col min="13" max="13" width="8.109375" style="134" customWidth="1"/>
    <col min="14" max="15" width="9.44140625" style="134" customWidth="1"/>
    <col min="16" max="16" width="7.44140625" style="134" customWidth="1"/>
    <col min="17" max="17" width="9.6640625" style="134" customWidth="1"/>
    <col min="18" max="18" width="21.33203125" style="134" bestFit="1" customWidth="1"/>
    <col min="19" max="19" width="18.33203125" style="134" bestFit="1" customWidth="1"/>
    <col min="20" max="20" width="11.33203125" style="134" bestFit="1" customWidth="1"/>
    <col min="21" max="21" width="14" style="134" bestFit="1" customWidth="1"/>
    <col min="22" max="22" width="14" style="134" customWidth="1"/>
    <col min="23" max="23" width="15.109375" style="134" bestFit="1" customWidth="1"/>
    <col min="24" max="24" width="16.44140625" style="134" customWidth="1"/>
    <col min="25" max="25" width="16.33203125" style="134" customWidth="1"/>
    <col min="26" max="26" width="14" style="134" customWidth="1"/>
    <col min="27" max="27" width="16.88671875" style="134" customWidth="1"/>
    <col min="28" max="28" width="14" style="134" customWidth="1"/>
    <col min="29" max="29" width="27.88671875" style="134" customWidth="1"/>
    <col min="30" max="30" width="129.6640625" style="134" customWidth="1"/>
    <col min="31" max="16384" width="11.5546875" style="134"/>
  </cols>
  <sheetData>
    <row r="1" spans="2:30" ht="15.6" x14ac:dyDescent="0.3">
      <c r="E1" s="135"/>
      <c r="F1" s="57" t="s">
        <v>0</v>
      </c>
      <c r="G1" s="57"/>
      <c r="H1" s="57"/>
      <c r="I1" s="57"/>
      <c r="J1" s="57"/>
      <c r="K1" s="57"/>
      <c r="L1" s="57"/>
      <c r="M1" s="57"/>
      <c r="N1" s="57"/>
      <c r="O1" s="57"/>
      <c r="P1" s="57"/>
      <c r="Q1" s="57"/>
      <c r="R1" s="57"/>
      <c r="S1" s="57"/>
      <c r="T1" s="57"/>
      <c r="U1" s="1" t="s">
        <v>1</v>
      </c>
      <c r="V1" s="1" t="s">
        <v>2</v>
      </c>
    </row>
    <row r="2" spans="2:30" x14ac:dyDescent="0.3">
      <c r="E2" s="135"/>
      <c r="F2" s="58" t="s">
        <v>3</v>
      </c>
      <c r="G2" s="58"/>
      <c r="H2" s="58"/>
      <c r="I2" s="58"/>
      <c r="J2" s="58"/>
      <c r="K2" s="58"/>
      <c r="L2" s="58"/>
      <c r="M2" s="58"/>
      <c r="N2" s="58"/>
      <c r="O2" s="58"/>
      <c r="P2" s="58"/>
      <c r="Q2" s="58"/>
      <c r="R2" s="58"/>
      <c r="S2" s="58"/>
      <c r="T2" s="58"/>
      <c r="U2" s="5" t="s">
        <v>4</v>
      </c>
      <c r="V2" s="3">
        <v>1</v>
      </c>
    </row>
    <row r="3" spans="2:30" x14ac:dyDescent="0.3">
      <c r="E3" s="135"/>
      <c r="F3" s="58"/>
      <c r="G3" s="58"/>
      <c r="H3" s="58"/>
      <c r="I3" s="58"/>
      <c r="J3" s="58"/>
      <c r="K3" s="58"/>
      <c r="L3" s="58"/>
      <c r="M3" s="58"/>
      <c r="N3" s="58"/>
      <c r="O3" s="58"/>
      <c r="P3" s="58"/>
      <c r="Q3" s="58"/>
      <c r="R3" s="58"/>
      <c r="S3" s="58"/>
      <c r="T3" s="58"/>
      <c r="U3" s="5" t="s">
        <v>5</v>
      </c>
      <c r="V3" s="4">
        <v>44651</v>
      </c>
    </row>
    <row r="4" spans="2:30" x14ac:dyDescent="0.3">
      <c r="E4" s="135"/>
      <c r="F4" s="58"/>
      <c r="G4" s="58"/>
      <c r="H4" s="58"/>
      <c r="I4" s="58"/>
      <c r="J4" s="58"/>
      <c r="K4" s="58"/>
      <c r="L4" s="58"/>
      <c r="M4" s="58"/>
      <c r="N4" s="58"/>
      <c r="O4" s="58"/>
      <c r="P4" s="58"/>
      <c r="Q4" s="58"/>
      <c r="R4" s="58"/>
      <c r="S4" s="58"/>
      <c r="T4" s="58"/>
      <c r="U4" s="5" t="s">
        <v>6</v>
      </c>
      <c r="V4" s="5" t="s">
        <v>7</v>
      </c>
    </row>
    <row r="6" spans="2:30" x14ac:dyDescent="0.3">
      <c r="B6" s="136" t="s">
        <v>8</v>
      </c>
      <c r="C6" s="136" t="s">
        <v>9</v>
      </c>
      <c r="D6" s="136" t="s">
        <v>10</v>
      </c>
      <c r="E6" s="136" t="s">
        <v>11</v>
      </c>
      <c r="F6" s="136" t="s">
        <v>12</v>
      </c>
      <c r="G6" s="136" t="s">
        <v>13</v>
      </c>
      <c r="H6" s="136" t="s">
        <v>14</v>
      </c>
      <c r="I6" s="137" t="s">
        <v>15</v>
      </c>
      <c r="J6" s="137"/>
      <c r="K6" s="136"/>
      <c r="L6" s="136"/>
      <c r="M6" s="136"/>
      <c r="N6" s="136"/>
      <c r="O6" s="136"/>
      <c r="P6" s="136"/>
      <c r="Q6" s="138"/>
      <c r="R6" s="139" t="s">
        <v>16</v>
      </c>
      <c r="S6" s="140"/>
      <c r="T6" s="140"/>
      <c r="U6" s="140"/>
      <c r="V6" s="140"/>
      <c r="W6" s="140"/>
      <c r="X6" s="140"/>
      <c r="Y6" s="140"/>
      <c r="Z6" s="140"/>
      <c r="AA6" s="140"/>
      <c r="AB6" s="137"/>
      <c r="AC6" s="136" t="s">
        <v>17</v>
      </c>
      <c r="AD6" s="136" t="s">
        <v>18</v>
      </c>
    </row>
    <row r="7" spans="2:30" x14ac:dyDescent="0.3">
      <c r="B7" s="136"/>
      <c r="C7" s="136"/>
      <c r="D7" s="136"/>
      <c r="E7" s="136"/>
      <c r="F7" s="136"/>
      <c r="G7" s="136"/>
      <c r="H7" s="136"/>
      <c r="I7" s="141">
        <v>2020</v>
      </c>
      <c r="J7" s="142"/>
      <c r="K7" s="141">
        <v>2021</v>
      </c>
      <c r="L7" s="142"/>
      <c r="M7" s="139">
        <v>2022</v>
      </c>
      <c r="N7" s="137"/>
      <c r="O7" s="143" t="s">
        <v>21</v>
      </c>
      <c r="P7" s="136">
        <v>2023</v>
      </c>
      <c r="Q7" s="136"/>
      <c r="R7" s="139" t="s">
        <v>19</v>
      </c>
      <c r="S7" s="140"/>
      <c r="T7" s="137"/>
      <c r="U7" s="136">
        <v>2020</v>
      </c>
      <c r="V7" s="136"/>
      <c r="W7" s="136">
        <v>2021</v>
      </c>
      <c r="X7" s="136"/>
      <c r="Y7" s="136">
        <v>2022</v>
      </c>
      <c r="Z7" s="136"/>
      <c r="AA7" s="136">
        <v>2023</v>
      </c>
      <c r="AB7" s="136"/>
      <c r="AC7" s="136"/>
      <c r="AD7" s="136"/>
    </row>
    <row r="8" spans="2:30" x14ac:dyDescent="0.3">
      <c r="B8" s="136"/>
      <c r="C8" s="136"/>
      <c r="D8" s="136"/>
      <c r="E8" s="136"/>
      <c r="F8" s="136"/>
      <c r="G8" s="136"/>
      <c r="H8" s="136"/>
      <c r="I8" s="144" t="s">
        <v>20</v>
      </c>
      <c r="J8" s="144" t="s">
        <v>21</v>
      </c>
      <c r="K8" s="144" t="s">
        <v>20</v>
      </c>
      <c r="L8" s="144" t="s">
        <v>21</v>
      </c>
      <c r="M8" s="144" t="s">
        <v>20</v>
      </c>
      <c r="N8" s="144" t="s">
        <v>21</v>
      </c>
      <c r="O8" s="144"/>
      <c r="P8" s="144" t="s">
        <v>20</v>
      </c>
      <c r="Q8" s="144" t="s">
        <v>21</v>
      </c>
      <c r="R8" s="144" t="s">
        <v>22</v>
      </c>
      <c r="S8" s="144" t="s">
        <v>23</v>
      </c>
      <c r="T8" s="144" t="s">
        <v>24</v>
      </c>
      <c r="U8" s="144" t="s">
        <v>20</v>
      </c>
      <c r="V8" s="144" t="s">
        <v>21</v>
      </c>
      <c r="W8" s="144" t="s">
        <v>20</v>
      </c>
      <c r="X8" s="144" t="s">
        <v>21</v>
      </c>
      <c r="Y8" s="144" t="s">
        <v>20</v>
      </c>
      <c r="Z8" s="144" t="s">
        <v>21</v>
      </c>
      <c r="AA8" s="144" t="s">
        <v>20</v>
      </c>
      <c r="AB8" s="144" t="s">
        <v>21</v>
      </c>
      <c r="AC8" s="136"/>
      <c r="AD8" s="136"/>
    </row>
    <row r="9" spans="2:30" ht="79.8" x14ac:dyDescent="0.3">
      <c r="B9" s="18">
        <v>1</v>
      </c>
      <c r="C9" s="108" t="s">
        <v>25</v>
      </c>
      <c r="D9" s="108" t="s">
        <v>287</v>
      </c>
      <c r="E9" s="108" t="s">
        <v>288</v>
      </c>
      <c r="F9" s="108" t="s">
        <v>289</v>
      </c>
      <c r="G9" s="18" t="s">
        <v>29</v>
      </c>
      <c r="H9" s="108" t="s">
        <v>347</v>
      </c>
      <c r="I9" s="145">
        <f>+'[10]PLAN DE ACCION'!I8</f>
        <v>1</v>
      </c>
      <c r="J9" s="145">
        <v>1</v>
      </c>
      <c r="K9" s="145">
        <f>+'[10]PLAN DE ACCION'!J8</f>
        <v>1</v>
      </c>
      <c r="L9" s="145">
        <v>1</v>
      </c>
      <c r="M9" s="145">
        <f>+'[10]PLAN DE ACCION'!K8</f>
        <v>1</v>
      </c>
      <c r="N9" s="145">
        <v>1</v>
      </c>
      <c r="O9" s="146">
        <v>1</v>
      </c>
      <c r="P9" s="145">
        <f>+'[10]PLAN DE ACCION'!L8</f>
        <v>1</v>
      </c>
      <c r="Q9" s="145"/>
      <c r="R9" s="18"/>
      <c r="S9" s="18" t="s">
        <v>31</v>
      </c>
      <c r="T9" s="18"/>
      <c r="U9" s="147">
        <f>+'[10]PLAN DE ACCION'!P8</f>
        <v>26400000</v>
      </c>
      <c r="V9" s="145"/>
      <c r="W9" s="147">
        <f>+'[10]PLAN DE ACCION'!Q8</f>
        <v>27192000</v>
      </c>
      <c r="X9" s="145"/>
      <c r="Y9" s="147">
        <f>+'[10]PLAN DE ACCION'!R8</f>
        <v>28007760</v>
      </c>
      <c r="Z9" s="145"/>
      <c r="AA9" s="147">
        <f>+'[10]PLAN DE ACCION'!S8</f>
        <v>28847992.800000001</v>
      </c>
      <c r="AB9" s="145"/>
      <c r="AC9" s="108" t="s">
        <v>348</v>
      </c>
      <c r="AD9" s="108" t="s">
        <v>349</v>
      </c>
    </row>
    <row r="10" spans="2:30" ht="80.400000000000006" x14ac:dyDescent="0.3">
      <c r="B10" s="18">
        <v>2</v>
      </c>
      <c r="C10" s="108" t="s">
        <v>25</v>
      </c>
      <c r="D10" s="104" t="s">
        <v>69</v>
      </c>
      <c r="E10" s="104" t="s">
        <v>70</v>
      </c>
      <c r="F10" s="104" t="s">
        <v>71</v>
      </c>
      <c r="G10" s="18" t="s">
        <v>29</v>
      </c>
      <c r="H10" s="108" t="s">
        <v>72</v>
      </c>
      <c r="I10" s="145">
        <f>+'[10]PLAN DE ACCION'!I9</f>
        <v>0</v>
      </c>
      <c r="J10" s="145"/>
      <c r="K10" s="145">
        <f>+'[10]PLAN DE ACCION'!J9</f>
        <v>1</v>
      </c>
      <c r="L10" s="145">
        <v>1</v>
      </c>
      <c r="M10" s="145">
        <f>+'[10]PLAN DE ACCION'!K9</f>
        <v>1</v>
      </c>
      <c r="N10" s="145">
        <v>1</v>
      </c>
      <c r="O10" s="146">
        <v>1</v>
      </c>
      <c r="P10" s="145">
        <f>+'[10]PLAN DE ACCION'!L9</f>
        <v>1</v>
      </c>
      <c r="Q10" s="145"/>
      <c r="R10" s="18" t="s">
        <v>31</v>
      </c>
      <c r="S10" s="18"/>
      <c r="T10" s="18"/>
      <c r="U10" s="147">
        <f>+'[10]PLAN DE ACCION'!P9</f>
        <v>0</v>
      </c>
      <c r="V10" s="145"/>
      <c r="W10" s="147">
        <f>+'[10]PLAN DE ACCION'!Q9</f>
        <v>0</v>
      </c>
      <c r="X10" s="145"/>
      <c r="Y10" s="147">
        <f>+'[10]PLAN DE ACCION'!R9</f>
        <v>0</v>
      </c>
      <c r="Z10" s="145"/>
      <c r="AA10" s="147">
        <f>+'[10]PLAN DE ACCION'!S9</f>
        <v>0</v>
      </c>
      <c r="AB10" s="145"/>
      <c r="AC10" s="104" t="s">
        <v>350</v>
      </c>
      <c r="AD10" s="108" t="s">
        <v>351</v>
      </c>
    </row>
    <row r="11" spans="2:30" ht="172.8" x14ac:dyDescent="0.3">
      <c r="B11" s="18">
        <v>3</v>
      </c>
      <c r="C11" s="108" t="s">
        <v>79</v>
      </c>
      <c r="D11" s="104" t="s">
        <v>80</v>
      </c>
      <c r="E11" s="104" t="s">
        <v>81</v>
      </c>
      <c r="F11" s="104" t="s">
        <v>82</v>
      </c>
      <c r="G11" s="104" t="s">
        <v>29</v>
      </c>
      <c r="H11" s="99" t="s">
        <v>83</v>
      </c>
      <c r="I11" s="145">
        <f>+'[10]PLAN DE ACCION'!I10</f>
        <v>0</v>
      </c>
      <c r="J11" s="145"/>
      <c r="K11" s="145">
        <f>+'[10]PLAN DE ACCION'!J10</f>
        <v>1</v>
      </c>
      <c r="L11" s="145">
        <v>1</v>
      </c>
      <c r="M11" s="145">
        <f>+'[10]PLAN DE ACCION'!K10</f>
        <v>0</v>
      </c>
      <c r="N11" s="145">
        <v>0</v>
      </c>
      <c r="O11" s="146">
        <v>1</v>
      </c>
      <c r="P11" s="145">
        <f>+'[10]PLAN DE ACCION'!L10</f>
        <v>0</v>
      </c>
      <c r="Q11" s="145"/>
      <c r="R11" s="18"/>
      <c r="S11" s="18"/>
      <c r="T11" s="18" t="s">
        <v>31</v>
      </c>
      <c r="U11" s="147">
        <f>+'[10]PLAN DE ACCION'!P10</f>
        <v>0</v>
      </c>
      <c r="V11" s="145"/>
      <c r="W11" s="147" t="str">
        <f>+'[10]PLAN DE ACCION'!Q10</f>
        <v>$ 28.500.000</v>
      </c>
      <c r="X11" s="145"/>
      <c r="Y11" s="147" t="str">
        <f>+'[10]PLAN DE ACCION'!R10</f>
        <v>$ 48.255.000</v>
      </c>
      <c r="Z11" s="145"/>
      <c r="AA11" s="147" t="str">
        <f>+'[10]PLAN DE ACCION'!S10</f>
        <v>$58.398.000</v>
      </c>
      <c r="AB11" s="145"/>
      <c r="AC11" s="104" t="s">
        <v>84</v>
      </c>
      <c r="AD11" s="108" t="s">
        <v>352</v>
      </c>
    </row>
    <row r="12" spans="2:30" ht="252.75" customHeight="1" x14ac:dyDescent="0.3">
      <c r="B12" s="18">
        <v>4</v>
      </c>
      <c r="C12" s="108" t="s">
        <v>79</v>
      </c>
      <c r="D12" s="104" t="s">
        <v>85</v>
      </c>
      <c r="E12" s="18" t="s">
        <v>86</v>
      </c>
      <c r="F12" s="104" t="s">
        <v>87</v>
      </c>
      <c r="G12" s="104" t="s">
        <v>38</v>
      </c>
      <c r="H12" s="108" t="s">
        <v>87</v>
      </c>
      <c r="I12" s="145">
        <f>+'[10]PLAN DE ACCION'!I11</f>
        <v>0</v>
      </c>
      <c r="J12" s="145"/>
      <c r="K12" s="145">
        <f>+'[10]PLAN DE ACCION'!J11</f>
        <v>1</v>
      </c>
      <c r="L12" s="145">
        <v>1</v>
      </c>
      <c r="M12" s="145">
        <f>+'[10]PLAN DE ACCION'!K11</f>
        <v>2</v>
      </c>
      <c r="N12" s="145">
        <v>2</v>
      </c>
      <c r="O12" s="146">
        <v>1</v>
      </c>
      <c r="P12" s="145">
        <f>+'[10]PLAN DE ACCION'!L11</f>
        <v>1</v>
      </c>
      <c r="Q12" s="145"/>
      <c r="R12" s="18"/>
      <c r="S12" s="18"/>
      <c r="T12" s="18" t="s">
        <v>31</v>
      </c>
      <c r="U12" s="147">
        <f>+'[10]PLAN DE ACCION'!P11</f>
        <v>0</v>
      </c>
      <c r="V12" s="145"/>
      <c r="W12" s="147">
        <f>+'[10]PLAN DE ACCION'!Q11</f>
        <v>0</v>
      </c>
      <c r="X12" s="145"/>
      <c r="Y12" s="147">
        <f>+'[10]PLAN DE ACCION'!R11</f>
        <v>0</v>
      </c>
      <c r="Z12" s="145"/>
      <c r="AA12" s="147">
        <f>+'[10]PLAN DE ACCION'!S11</f>
        <v>0</v>
      </c>
      <c r="AB12" s="145"/>
      <c r="AC12" s="104" t="s">
        <v>84</v>
      </c>
      <c r="AD12" s="148" t="s">
        <v>412</v>
      </c>
    </row>
    <row r="13" spans="2:30" ht="68.400000000000006" x14ac:dyDescent="0.3">
      <c r="B13" s="18">
        <v>5</v>
      </c>
      <c r="C13" s="108" t="s">
        <v>79</v>
      </c>
      <c r="D13" s="99" t="s">
        <v>89</v>
      </c>
      <c r="E13" s="99" t="s">
        <v>90</v>
      </c>
      <c r="F13" s="99" t="s">
        <v>353</v>
      </c>
      <c r="G13" s="18" t="s">
        <v>29</v>
      </c>
      <c r="H13" s="108" t="s">
        <v>354</v>
      </c>
      <c r="I13" s="145">
        <f>+'[10]PLAN DE ACCION'!I12</f>
        <v>0</v>
      </c>
      <c r="J13" s="145"/>
      <c r="K13" s="145">
        <f>+'[10]PLAN DE ACCION'!J12</f>
        <v>1</v>
      </c>
      <c r="L13" s="145"/>
      <c r="M13" s="145">
        <f>+'[10]PLAN DE ACCION'!K12</f>
        <v>1</v>
      </c>
      <c r="N13" s="145">
        <v>1</v>
      </c>
      <c r="O13" s="146">
        <v>1</v>
      </c>
      <c r="P13" s="145">
        <f>+'[10]PLAN DE ACCION'!L12</f>
        <v>1</v>
      </c>
      <c r="Q13" s="145"/>
      <c r="R13" s="18"/>
      <c r="S13" s="18"/>
      <c r="T13" s="18" t="s">
        <v>31</v>
      </c>
      <c r="U13" s="147">
        <f>+'[10]PLAN DE ACCION'!P12</f>
        <v>0</v>
      </c>
      <c r="V13" s="145"/>
      <c r="W13" s="147">
        <f>+'[10]PLAN DE ACCION'!Q12</f>
        <v>0</v>
      </c>
      <c r="X13" s="145"/>
      <c r="Y13" s="147">
        <f>+'[10]PLAN DE ACCION'!R12</f>
        <v>0</v>
      </c>
      <c r="Z13" s="145"/>
      <c r="AA13" s="147">
        <f>+'[10]PLAN DE ACCION'!S12</f>
        <v>0</v>
      </c>
      <c r="AB13" s="145"/>
      <c r="AC13" s="104" t="s">
        <v>84</v>
      </c>
      <c r="AD13" s="148" t="s">
        <v>413</v>
      </c>
    </row>
    <row r="14" spans="2:30" ht="34.200000000000003" x14ac:dyDescent="0.3">
      <c r="B14" s="96">
        <v>6</v>
      </c>
      <c r="C14" s="99" t="s">
        <v>355</v>
      </c>
      <c r="D14" s="99" t="s">
        <v>356</v>
      </c>
      <c r="E14" s="99" t="s">
        <v>357</v>
      </c>
      <c r="F14" s="103" t="s">
        <v>150</v>
      </c>
      <c r="G14" s="96" t="s">
        <v>29</v>
      </c>
      <c r="H14" s="129" t="s">
        <v>151</v>
      </c>
      <c r="I14" s="145">
        <f>+'[10]PLAN DE ACCION'!I13</f>
        <v>0</v>
      </c>
      <c r="J14" s="145"/>
      <c r="K14" s="145">
        <f>+'[10]PLAN DE ACCION'!J13</f>
        <v>1</v>
      </c>
      <c r="L14" s="145"/>
      <c r="M14" s="145">
        <f>+'[10]PLAN DE ACCION'!K13</f>
        <v>1</v>
      </c>
      <c r="N14" s="145">
        <v>1</v>
      </c>
      <c r="O14" s="146">
        <v>1</v>
      </c>
      <c r="P14" s="145">
        <f>+'[10]PLAN DE ACCION'!L13</f>
        <v>1</v>
      </c>
      <c r="Q14" s="145"/>
      <c r="R14" s="96"/>
      <c r="S14" s="96" t="s">
        <v>31</v>
      </c>
      <c r="T14" s="96"/>
      <c r="U14" s="147">
        <f>+'[10]PLAN DE ACCION'!P13</f>
        <v>0</v>
      </c>
      <c r="V14" s="145"/>
      <c r="W14" s="147">
        <f>+'[10]PLAN DE ACCION'!Q13</f>
        <v>33600000</v>
      </c>
      <c r="X14" s="145"/>
      <c r="Y14" s="147">
        <f>+'[10]PLAN DE ACCION'!R13</f>
        <v>34608000</v>
      </c>
      <c r="Z14" s="145"/>
      <c r="AA14" s="147">
        <f>+'[10]PLAN DE ACCION'!S13</f>
        <v>35646240</v>
      </c>
      <c r="AB14" s="145"/>
      <c r="AC14" s="96" t="s">
        <v>350</v>
      </c>
      <c r="AD14" s="148" t="s">
        <v>358</v>
      </c>
    </row>
    <row r="15" spans="2:30" ht="27.6" x14ac:dyDescent="0.3">
      <c r="B15" s="18">
        <v>7</v>
      </c>
      <c r="C15" s="108" t="s">
        <v>355</v>
      </c>
      <c r="D15" s="104" t="s">
        <v>152</v>
      </c>
      <c r="E15" s="104" t="s">
        <v>153</v>
      </c>
      <c r="F15" s="104" t="s">
        <v>154</v>
      </c>
      <c r="G15" s="104" t="s">
        <v>29</v>
      </c>
      <c r="H15" s="99" t="s">
        <v>155</v>
      </c>
      <c r="I15" s="145">
        <f>+'[10]PLAN DE ACCION'!I14</f>
        <v>0</v>
      </c>
      <c r="J15" s="145"/>
      <c r="K15" s="145">
        <f>+'[10]PLAN DE ACCION'!J14</f>
        <v>1</v>
      </c>
      <c r="L15" s="145">
        <v>1</v>
      </c>
      <c r="M15" s="145">
        <f>+'[10]PLAN DE ACCION'!K14</f>
        <v>1</v>
      </c>
      <c r="N15" s="145">
        <v>1</v>
      </c>
      <c r="O15" s="146">
        <v>1</v>
      </c>
      <c r="P15" s="145">
        <f>+'[10]PLAN DE ACCION'!L14</f>
        <v>1</v>
      </c>
      <c r="Q15" s="145"/>
      <c r="R15" s="18"/>
      <c r="S15" s="18"/>
      <c r="T15" s="18" t="s">
        <v>31</v>
      </c>
      <c r="U15" s="147">
        <f>+'[10]PLAN DE ACCION'!P14</f>
        <v>0</v>
      </c>
      <c r="V15" s="145"/>
      <c r="W15" s="147">
        <f>+'[10]PLAN DE ACCION'!Q14</f>
        <v>2800000</v>
      </c>
      <c r="X15" s="145"/>
      <c r="Y15" s="147">
        <f>+'[10]PLAN DE ACCION'!R14</f>
        <v>2884000</v>
      </c>
      <c r="Z15" s="145"/>
      <c r="AA15" s="147">
        <f>+'[10]PLAN DE ACCION'!S14</f>
        <v>2970520</v>
      </c>
      <c r="AB15" s="145"/>
      <c r="AC15" s="96" t="s">
        <v>350</v>
      </c>
      <c r="AD15" s="148" t="s">
        <v>359</v>
      </c>
    </row>
    <row r="16" spans="2:30" ht="57" x14ac:dyDescent="0.3">
      <c r="B16" s="96">
        <v>8</v>
      </c>
      <c r="C16" s="130" t="s">
        <v>355</v>
      </c>
      <c r="D16" s="130" t="s">
        <v>360</v>
      </c>
      <c r="E16" s="108" t="s">
        <v>361</v>
      </c>
      <c r="F16" s="108" t="s">
        <v>362</v>
      </c>
      <c r="G16" s="18" t="s">
        <v>29</v>
      </c>
      <c r="H16" s="108" t="s">
        <v>363</v>
      </c>
      <c r="I16" s="145">
        <f>+'[10]PLAN DE ACCION'!I16</f>
        <v>0</v>
      </c>
      <c r="J16" s="145"/>
      <c r="K16" s="145">
        <f>+'[10]PLAN DE ACCION'!J16</f>
        <v>1</v>
      </c>
      <c r="L16" s="145">
        <v>1</v>
      </c>
      <c r="M16" s="145">
        <f>+'[10]PLAN DE ACCION'!K16</f>
        <v>1</v>
      </c>
      <c r="N16" s="145">
        <v>1</v>
      </c>
      <c r="O16" s="146">
        <v>1</v>
      </c>
      <c r="P16" s="145">
        <f>+'[10]PLAN DE ACCION'!L16</f>
        <v>1</v>
      </c>
      <c r="Q16" s="145"/>
      <c r="R16" s="18"/>
      <c r="S16" s="18"/>
      <c r="T16" s="18" t="s">
        <v>31</v>
      </c>
      <c r="U16" s="147">
        <f>+'[10]PLAN DE ACCION'!P16</f>
        <v>0</v>
      </c>
      <c r="V16" s="145"/>
      <c r="W16" s="147">
        <v>18000000</v>
      </c>
      <c r="X16" s="147">
        <v>17760833</v>
      </c>
      <c r="Y16" s="147">
        <v>18000000</v>
      </c>
      <c r="Z16" s="147">
        <v>18000000</v>
      </c>
      <c r="AA16" s="147">
        <v>18000000</v>
      </c>
      <c r="AB16" s="145"/>
      <c r="AC16" s="104" t="s">
        <v>364</v>
      </c>
      <c r="AD16" s="149" t="s">
        <v>365</v>
      </c>
    </row>
    <row r="17" spans="2:30" ht="98.25" customHeight="1" x14ac:dyDescent="0.3">
      <c r="B17" s="18">
        <v>9</v>
      </c>
      <c r="C17" s="130"/>
      <c r="D17" s="130"/>
      <c r="E17" s="108" t="s">
        <v>366</v>
      </c>
      <c r="F17" s="108" t="s">
        <v>367</v>
      </c>
      <c r="G17" s="18" t="s">
        <v>29</v>
      </c>
      <c r="H17" s="108" t="s">
        <v>363</v>
      </c>
      <c r="I17" s="145">
        <f>+'[10]PLAN DE ACCION'!I17</f>
        <v>0</v>
      </c>
      <c r="J17" s="145"/>
      <c r="K17" s="145">
        <f>+'[10]PLAN DE ACCION'!J17</f>
        <v>1</v>
      </c>
      <c r="L17" s="145">
        <v>1</v>
      </c>
      <c r="M17" s="145">
        <f>+'[10]PLAN DE ACCION'!K17</f>
        <v>1</v>
      </c>
      <c r="N17" s="145">
        <v>1</v>
      </c>
      <c r="O17" s="146">
        <v>1</v>
      </c>
      <c r="P17" s="145">
        <f>+'[10]PLAN DE ACCION'!L17</f>
        <v>1</v>
      </c>
      <c r="Q17" s="145"/>
      <c r="R17" s="18"/>
      <c r="S17" s="18"/>
      <c r="T17" s="18" t="s">
        <v>31</v>
      </c>
      <c r="U17" s="147">
        <v>0</v>
      </c>
      <c r="V17" s="145"/>
      <c r="W17" s="147">
        <v>18000000</v>
      </c>
      <c r="X17" s="147">
        <v>17760833</v>
      </c>
      <c r="Y17" s="147">
        <v>18000000</v>
      </c>
      <c r="Z17" s="147">
        <v>18000000</v>
      </c>
      <c r="AA17" s="147">
        <v>18000000</v>
      </c>
      <c r="AB17" s="145"/>
      <c r="AC17" s="104" t="s">
        <v>364</v>
      </c>
      <c r="AD17" s="150"/>
    </row>
    <row r="18" spans="2:30" ht="246" customHeight="1" x14ac:dyDescent="0.3">
      <c r="B18" s="96">
        <v>10</v>
      </c>
      <c r="C18" s="108" t="s">
        <v>355</v>
      </c>
      <c r="D18" s="104" t="s">
        <v>368</v>
      </c>
      <c r="E18" s="104" t="s">
        <v>369</v>
      </c>
      <c r="F18" s="104" t="s">
        <v>370</v>
      </c>
      <c r="G18" s="18" t="s">
        <v>38</v>
      </c>
      <c r="H18" s="108" t="s">
        <v>60</v>
      </c>
      <c r="I18" s="145">
        <f>+'[10]PLAN DE ACCION'!I18</f>
        <v>0</v>
      </c>
      <c r="J18" s="145"/>
      <c r="K18" s="145">
        <f>+'[10]PLAN DE ACCION'!J18</f>
        <v>2</v>
      </c>
      <c r="L18" s="145">
        <v>2</v>
      </c>
      <c r="M18" s="145">
        <f>+'[10]PLAN DE ACCION'!K18</f>
        <v>3</v>
      </c>
      <c r="N18" s="145">
        <v>1</v>
      </c>
      <c r="O18" s="146">
        <v>1</v>
      </c>
      <c r="P18" s="145">
        <f>+'[10]PLAN DE ACCION'!L18</f>
        <v>3</v>
      </c>
      <c r="Q18" s="145"/>
      <c r="R18" s="18"/>
      <c r="S18" s="18"/>
      <c r="T18" s="18" t="s">
        <v>31</v>
      </c>
      <c r="U18" s="147">
        <f>+'[10]PLAN DE ACCION'!P18</f>
        <v>0</v>
      </c>
      <c r="V18" s="145"/>
      <c r="W18" s="147">
        <f>+'[10]PLAN DE ACCION'!Q18</f>
        <v>120000000</v>
      </c>
      <c r="X18" s="147">
        <v>101332999</v>
      </c>
      <c r="Y18" s="147">
        <v>120000000</v>
      </c>
      <c r="Z18" s="147">
        <v>21658000</v>
      </c>
      <c r="AA18" s="147">
        <v>120000000</v>
      </c>
      <c r="AB18" s="145"/>
      <c r="AC18" s="104" t="s">
        <v>364</v>
      </c>
      <c r="AD18" s="148" t="s">
        <v>371</v>
      </c>
    </row>
    <row r="19" spans="2:30" ht="105" customHeight="1" x14ac:dyDescent="0.3">
      <c r="B19" s="18">
        <v>11</v>
      </c>
      <c r="C19" s="108" t="s">
        <v>355</v>
      </c>
      <c r="D19" s="108" t="s">
        <v>372</v>
      </c>
      <c r="E19" s="108" t="s">
        <v>373</v>
      </c>
      <c r="F19" s="108" t="s">
        <v>374</v>
      </c>
      <c r="G19" s="18" t="s">
        <v>29</v>
      </c>
      <c r="H19" s="108" t="s">
        <v>375</v>
      </c>
      <c r="I19" s="145">
        <f>+'[10]PLAN DE ACCION'!I19</f>
        <v>0</v>
      </c>
      <c r="J19" s="145"/>
      <c r="K19" s="145">
        <f>+'[10]PLAN DE ACCION'!J19</f>
        <v>1</v>
      </c>
      <c r="L19" s="145"/>
      <c r="M19" s="145">
        <f>+'[10]PLAN DE ACCION'!K19</f>
        <v>1</v>
      </c>
      <c r="N19" s="145">
        <v>1</v>
      </c>
      <c r="O19" s="146">
        <v>1</v>
      </c>
      <c r="P19" s="145">
        <f>+'[10]PLAN DE ACCION'!L19</f>
        <v>1</v>
      </c>
      <c r="Q19" s="145"/>
      <c r="R19" s="18"/>
      <c r="S19" s="18" t="s">
        <v>31</v>
      </c>
      <c r="T19" s="18"/>
      <c r="U19" s="147">
        <f>+'[10]PLAN DE ACCION'!P19</f>
        <v>0</v>
      </c>
      <c r="V19" s="145"/>
      <c r="W19" s="147">
        <f>+'[10]PLAN DE ACCION'!Q19</f>
        <v>0</v>
      </c>
      <c r="X19" s="145"/>
      <c r="Y19" s="147">
        <v>227454457</v>
      </c>
      <c r="Z19" s="147">
        <v>136472673.78999999</v>
      </c>
      <c r="AA19" s="131"/>
      <c r="AB19" s="145"/>
      <c r="AC19" s="108" t="s">
        <v>220</v>
      </c>
      <c r="AD19" s="148" t="s">
        <v>376</v>
      </c>
    </row>
    <row r="20" spans="2:30" ht="69" x14ac:dyDescent="0.3">
      <c r="B20" s="96">
        <v>12</v>
      </c>
      <c r="C20" s="99" t="s">
        <v>355</v>
      </c>
      <c r="D20" s="99" t="s">
        <v>377</v>
      </c>
      <c r="E20" s="99" t="s">
        <v>378</v>
      </c>
      <c r="F20" s="99" t="s">
        <v>379</v>
      </c>
      <c r="G20" s="18" t="s">
        <v>29</v>
      </c>
      <c r="H20" s="108" t="s">
        <v>380</v>
      </c>
      <c r="I20" s="145">
        <f>+'[10]PLAN DE ACCION'!I20</f>
        <v>0</v>
      </c>
      <c r="J20" s="145"/>
      <c r="K20" s="145">
        <f>+'[10]PLAN DE ACCION'!J20</f>
        <v>1</v>
      </c>
      <c r="L20" s="145">
        <v>1</v>
      </c>
      <c r="M20" s="145">
        <f>+'[10]PLAN DE ACCION'!K20</f>
        <v>1</v>
      </c>
      <c r="N20" s="145">
        <v>1</v>
      </c>
      <c r="O20" s="146">
        <v>1</v>
      </c>
      <c r="P20" s="145">
        <f>+'[10]PLAN DE ACCION'!L20</f>
        <v>1</v>
      </c>
      <c r="Q20" s="145"/>
      <c r="R20" s="18"/>
      <c r="S20" s="18" t="s">
        <v>31</v>
      </c>
      <c r="T20" s="18"/>
      <c r="U20" s="147">
        <f>+'[10]PLAN DE ACCION'!P20</f>
        <v>0</v>
      </c>
      <c r="V20" s="145"/>
      <c r="W20" s="147">
        <v>268668974</v>
      </c>
      <c r="X20" s="147">
        <v>198698974</v>
      </c>
      <c r="Y20" s="147">
        <v>227454457</v>
      </c>
      <c r="Z20" s="147">
        <v>136472674</v>
      </c>
      <c r="AA20" s="147">
        <f>+'[10]PLAN DE ACCION'!S20</f>
        <v>0</v>
      </c>
      <c r="AB20" s="145"/>
      <c r="AC20" s="104" t="s">
        <v>364</v>
      </c>
      <c r="AD20" s="148" t="s">
        <v>381</v>
      </c>
    </row>
    <row r="21" spans="2:30" ht="110.4" x14ac:dyDescent="0.3">
      <c r="B21" s="18">
        <v>13</v>
      </c>
      <c r="C21" s="99" t="s">
        <v>355</v>
      </c>
      <c r="D21" s="103" t="s">
        <v>382</v>
      </c>
      <c r="E21" s="103" t="s">
        <v>383</v>
      </c>
      <c r="F21" s="103" t="s">
        <v>384</v>
      </c>
      <c r="G21" s="18" t="s">
        <v>29</v>
      </c>
      <c r="H21" s="99" t="s">
        <v>385</v>
      </c>
      <c r="I21" s="145">
        <f>+'[10]PLAN DE ACCION'!I21</f>
        <v>0</v>
      </c>
      <c r="J21" s="145"/>
      <c r="K21" s="145">
        <f>+'[10]PLAN DE ACCION'!J21</f>
        <v>15</v>
      </c>
      <c r="L21" s="145">
        <v>15</v>
      </c>
      <c r="M21" s="145">
        <f>+'[10]PLAN DE ACCION'!K21</f>
        <v>15</v>
      </c>
      <c r="N21" s="145">
        <v>15</v>
      </c>
      <c r="O21" s="146">
        <v>1</v>
      </c>
      <c r="P21" s="145">
        <f>+'[10]PLAN DE ACCION'!L21</f>
        <v>15</v>
      </c>
      <c r="Q21" s="145"/>
      <c r="R21" s="18"/>
      <c r="S21" s="18"/>
      <c r="T21" s="18" t="s">
        <v>31</v>
      </c>
      <c r="U21" s="147">
        <f>+'[10]PLAN DE ACCION'!P21</f>
        <v>0</v>
      </c>
      <c r="V21" s="145"/>
      <c r="W21" s="147">
        <v>18000000</v>
      </c>
      <c r="X21" s="147">
        <v>18000000</v>
      </c>
      <c r="Y21" s="147">
        <v>18000000</v>
      </c>
      <c r="Z21" s="147">
        <v>6000000</v>
      </c>
      <c r="AA21" s="147">
        <v>18000000</v>
      </c>
      <c r="AB21" s="145"/>
      <c r="AC21" s="104" t="s">
        <v>364</v>
      </c>
      <c r="AD21" s="148" t="s">
        <v>386</v>
      </c>
    </row>
    <row r="22" spans="2:30" ht="116.25" customHeight="1" x14ac:dyDescent="0.3">
      <c r="B22" s="96">
        <v>14</v>
      </c>
      <c r="C22" s="99" t="s">
        <v>355</v>
      </c>
      <c r="D22" s="129" t="s">
        <v>387</v>
      </c>
      <c r="E22" s="129" t="s">
        <v>388</v>
      </c>
      <c r="F22" s="99" t="s">
        <v>389</v>
      </c>
      <c r="G22" s="18" t="s">
        <v>38</v>
      </c>
      <c r="H22" s="99" t="s">
        <v>390</v>
      </c>
      <c r="I22" s="145">
        <f>+'[10]PLAN DE ACCION'!I22</f>
        <v>0</v>
      </c>
      <c r="J22" s="145"/>
      <c r="K22" s="145">
        <f>+'[10]PLAN DE ACCION'!J22</f>
        <v>300</v>
      </c>
      <c r="L22" s="145">
        <v>300</v>
      </c>
      <c r="M22" s="145">
        <f>+'[10]PLAN DE ACCION'!K22</f>
        <v>300</v>
      </c>
      <c r="N22" s="145">
        <v>109</v>
      </c>
      <c r="O22" s="151">
        <v>0.61</v>
      </c>
      <c r="P22" s="145">
        <f>+'[10]PLAN DE ACCION'!L22</f>
        <v>400</v>
      </c>
      <c r="Q22" s="145"/>
      <c r="R22" s="18"/>
      <c r="S22" s="18"/>
      <c r="T22" s="18" t="s">
        <v>31</v>
      </c>
      <c r="U22" s="147">
        <f>+'[10]PLAN DE ACCION'!P22</f>
        <v>0</v>
      </c>
      <c r="V22" s="145"/>
      <c r="W22" s="147">
        <f>+'[10]PLAN DE ACCION'!Q22</f>
        <v>20000000</v>
      </c>
      <c r="X22" s="147">
        <v>20000000</v>
      </c>
      <c r="Y22" s="147">
        <v>20000000</v>
      </c>
      <c r="Z22" s="147">
        <v>17274200</v>
      </c>
      <c r="AA22" s="147">
        <v>20000000</v>
      </c>
      <c r="AB22" s="145"/>
      <c r="AC22" s="104" t="s">
        <v>364</v>
      </c>
      <c r="AD22" s="148" t="s">
        <v>391</v>
      </c>
    </row>
    <row r="23" spans="2:30" ht="168" customHeight="1" x14ac:dyDescent="0.3">
      <c r="B23" s="18">
        <v>15</v>
      </c>
      <c r="C23" s="99" t="s">
        <v>355</v>
      </c>
      <c r="D23" s="129" t="s">
        <v>392</v>
      </c>
      <c r="E23" s="129" t="s">
        <v>393</v>
      </c>
      <c r="F23" s="99" t="s">
        <v>394</v>
      </c>
      <c r="G23" s="18" t="s">
        <v>38</v>
      </c>
      <c r="H23" s="99" t="s">
        <v>390</v>
      </c>
      <c r="I23" s="145">
        <f>+'[10]PLAN DE ACCION'!I23</f>
        <v>500</v>
      </c>
      <c r="J23" s="145">
        <v>500</v>
      </c>
      <c r="K23" s="145">
        <f>+'[10]PLAN DE ACCION'!J23</f>
        <v>2500</v>
      </c>
      <c r="L23" s="145">
        <v>3571</v>
      </c>
      <c r="M23" s="145">
        <f>+'[10]PLAN DE ACCION'!K23</f>
        <v>7000</v>
      </c>
      <c r="N23" s="145">
        <v>4416</v>
      </c>
      <c r="O23" s="151">
        <v>0.63</v>
      </c>
      <c r="P23" s="145">
        <f>+'[10]PLAN DE ACCION'!L23</f>
        <v>7000</v>
      </c>
      <c r="Q23" s="145"/>
      <c r="R23" s="18"/>
      <c r="S23" s="18"/>
      <c r="T23" s="18" t="s">
        <v>31</v>
      </c>
      <c r="U23" s="147">
        <f>+'[10]PLAN DE ACCION'!P23</f>
        <v>25000000</v>
      </c>
      <c r="V23" s="147">
        <v>24158930</v>
      </c>
      <c r="W23" s="147">
        <v>258540000</v>
      </c>
      <c r="X23" s="147">
        <v>252752401</v>
      </c>
      <c r="Y23" s="147">
        <v>410752780</v>
      </c>
      <c r="Z23" s="147">
        <v>243950000</v>
      </c>
      <c r="AA23" s="147">
        <v>360752780</v>
      </c>
      <c r="AB23" s="145"/>
      <c r="AC23" s="104" t="s">
        <v>364</v>
      </c>
      <c r="AD23" s="148" t="s">
        <v>395</v>
      </c>
    </row>
    <row r="24" spans="2:30" ht="68.400000000000006" x14ac:dyDescent="0.3">
      <c r="B24" s="96">
        <v>16</v>
      </c>
      <c r="C24" s="103" t="s">
        <v>355</v>
      </c>
      <c r="D24" s="103" t="s">
        <v>396</v>
      </c>
      <c r="E24" s="103" t="s">
        <v>397</v>
      </c>
      <c r="F24" s="103" t="s">
        <v>398</v>
      </c>
      <c r="G24" s="96" t="s">
        <v>29</v>
      </c>
      <c r="H24" s="103" t="s">
        <v>399</v>
      </c>
      <c r="I24" s="145">
        <f>+'[10]PLAN DE ACCION'!I24</f>
        <v>0</v>
      </c>
      <c r="J24" s="145"/>
      <c r="K24" s="145">
        <f>+'[10]PLAN DE ACCION'!J24</f>
        <v>1</v>
      </c>
      <c r="L24" s="145"/>
      <c r="M24" s="145">
        <f>+'[10]PLAN DE ACCION'!K24</f>
        <v>1</v>
      </c>
      <c r="N24" s="145">
        <v>0.49</v>
      </c>
      <c r="O24" s="152">
        <v>0.49</v>
      </c>
      <c r="P24" s="145">
        <f>+'[10]PLAN DE ACCION'!L24</f>
        <v>1</v>
      </c>
      <c r="Q24" s="145"/>
      <c r="R24" s="96"/>
      <c r="S24" s="96" t="s">
        <v>31</v>
      </c>
      <c r="T24" s="96"/>
      <c r="U24" s="147">
        <f>+'[10]PLAN DE ACCION'!P24</f>
        <v>0</v>
      </c>
      <c r="V24" s="145"/>
      <c r="W24" s="147">
        <f>+'[10]PLAN DE ACCION'!Q24</f>
        <v>0</v>
      </c>
      <c r="X24" s="145"/>
      <c r="Y24" s="147">
        <f>+'[10]PLAN DE ACCION'!R24</f>
        <v>0</v>
      </c>
      <c r="Z24" s="145"/>
      <c r="AA24" s="147">
        <f>+'[10]PLAN DE ACCION'!S24</f>
        <v>0</v>
      </c>
      <c r="AB24" s="145"/>
      <c r="AC24" s="104" t="s">
        <v>364</v>
      </c>
      <c r="AD24" s="149" t="s">
        <v>414</v>
      </c>
    </row>
    <row r="25" spans="2:30" ht="79.8" x14ac:dyDescent="0.3">
      <c r="B25" s="18">
        <v>17</v>
      </c>
      <c r="C25" s="99" t="s">
        <v>355</v>
      </c>
      <c r="D25" s="103" t="s">
        <v>400</v>
      </c>
      <c r="E25" s="103" t="s">
        <v>401</v>
      </c>
      <c r="F25" s="103" t="s">
        <v>402</v>
      </c>
      <c r="G25" s="18" t="s">
        <v>29</v>
      </c>
      <c r="H25" s="99" t="s">
        <v>403</v>
      </c>
      <c r="I25" s="145">
        <f>+'[10]PLAN DE ACCION'!I25</f>
        <v>0</v>
      </c>
      <c r="J25" s="145"/>
      <c r="K25" s="145">
        <f>+'[10]PLAN DE ACCION'!J25</f>
        <v>1</v>
      </c>
      <c r="L25" s="145"/>
      <c r="M25" s="145">
        <f>+'[10]PLAN DE ACCION'!K25</f>
        <v>1</v>
      </c>
      <c r="N25" s="145">
        <v>0.42</v>
      </c>
      <c r="O25" s="152">
        <v>0.42</v>
      </c>
      <c r="P25" s="145">
        <f>+'[10]PLAN DE ACCION'!L25</f>
        <v>1</v>
      </c>
      <c r="Q25" s="145"/>
      <c r="R25" s="18"/>
      <c r="S25" s="18" t="s">
        <v>31</v>
      </c>
      <c r="T25" s="18"/>
      <c r="U25" s="147">
        <f>+'[10]PLAN DE ACCION'!P25</f>
        <v>0</v>
      </c>
      <c r="V25" s="145"/>
      <c r="W25" s="147">
        <f>+'[10]PLAN DE ACCION'!Q25</f>
        <v>0</v>
      </c>
      <c r="X25" s="145"/>
      <c r="Y25" s="147">
        <f>+'[10]PLAN DE ACCION'!R25</f>
        <v>0</v>
      </c>
      <c r="Z25" s="145"/>
      <c r="AA25" s="147">
        <f>+'[10]PLAN DE ACCION'!S25</f>
        <v>0</v>
      </c>
      <c r="AB25" s="145"/>
      <c r="AC25" s="104" t="s">
        <v>364</v>
      </c>
      <c r="AD25" s="150"/>
    </row>
  </sheetData>
  <sheetProtection selectLockedCells="1" selectUnlockedCells="1"/>
  <mergeCells count="27">
    <mergeCell ref="AD24:AD25"/>
    <mergeCell ref="W7:X7"/>
    <mergeCell ref="Y7:Z7"/>
    <mergeCell ref="AA7:AB7"/>
    <mergeCell ref="C16:C17"/>
    <mergeCell ref="D16:D17"/>
    <mergeCell ref="AD16:AD17"/>
    <mergeCell ref="I6:P6"/>
    <mergeCell ref="R6:AB6"/>
    <mergeCell ref="AC6:AC8"/>
    <mergeCell ref="AD6:AD8"/>
    <mergeCell ref="I7:J7"/>
    <mergeCell ref="K7:L7"/>
    <mergeCell ref="M7:N7"/>
    <mergeCell ref="P7:Q7"/>
    <mergeCell ref="R7:T7"/>
    <mergeCell ref="U7:V7"/>
    <mergeCell ref="E1:E4"/>
    <mergeCell ref="F1:T1"/>
    <mergeCell ref="F2:T4"/>
    <mergeCell ref="B6:B8"/>
    <mergeCell ref="C6:C8"/>
    <mergeCell ref="D6:D8"/>
    <mergeCell ref="E6:E8"/>
    <mergeCell ref="F6:F8"/>
    <mergeCell ref="G6:G8"/>
    <mergeCell ref="H6:H8"/>
  </mergeCells>
  <pageMargins left="0.7" right="0.7" top="0.75" bottom="0.75" header="0.3" footer="0.3"/>
  <pageSetup orientation="portrait" horizontalDpi="4294967295" verticalDpi="4294967295"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D9"/>
  <sheetViews>
    <sheetView topLeftCell="G1" workbookViewId="0">
      <selection activeCell="O10" sqref="O10"/>
    </sheetView>
  </sheetViews>
  <sheetFormatPr baseColWidth="10" defaultRowHeight="13.8" x14ac:dyDescent="0.25"/>
  <cols>
    <col min="1" max="1" width="1.88671875" style="153" customWidth="1"/>
    <col min="2" max="2" width="5.88671875" style="153" customWidth="1"/>
    <col min="3" max="3" width="28.88671875" style="153" customWidth="1"/>
    <col min="4" max="4" width="21" style="153" customWidth="1"/>
    <col min="5" max="5" width="17.44140625" style="153" customWidth="1"/>
    <col min="6" max="6" width="14.5546875" style="153" customWidth="1"/>
    <col min="7" max="7" width="13.88671875" style="153" bestFit="1" customWidth="1"/>
    <col min="8" max="8" width="16.109375" style="153" customWidth="1"/>
    <col min="9" max="9" width="8.6640625" style="153" customWidth="1"/>
    <col min="10" max="10" width="9.88671875" style="153" customWidth="1"/>
    <col min="11" max="11" width="8.33203125" style="153" customWidth="1"/>
    <col min="12" max="12" width="10.109375" style="153" customWidth="1"/>
    <col min="13" max="13" width="8.109375" style="153" customWidth="1"/>
    <col min="14" max="15" width="9.44140625" style="153" customWidth="1"/>
    <col min="16" max="16" width="7.44140625" style="153" customWidth="1"/>
    <col min="17" max="17" width="9.6640625" style="153" customWidth="1"/>
    <col min="18" max="18" width="21.33203125" style="153" bestFit="1" customWidth="1"/>
    <col min="19" max="19" width="18.33203125" style="153" bestFit="1" customWidth="1"/>
    <col min="20" max="20" width="11.33203125" style="153" bestFit="1" customWidth="1"/>
    <col min="21" max="28" width="14" style="153" customWidth="1"/>
    <col min="29" max="29" width="24.5546875" style="153" bestFit="1" customWidth="1"/>
    <col min="30" max="30" width="28.44140625" style="153" customWidth="1"/>
    <col min="31" max="16384" width="11.5546875" style="153"/>
  </cols>
  <sheetData>
    <row r="1" spans="2:30" ht="15.6" x14ac:dyDescent="0.25">
      <c r="E1" s="135"/>
      <c r="F1" s="57" t="s">
        <v>0</v>
      </c>
      <c r="G1" s="57"/>
      <c r="H1" s="57"/>
      <c r="I1" s="57"/>
      <c r="J1" s="57"/>
      <c r="K1" s="57"/>
      <c r="L1" s="57"/>
      <c r="M1" s="57"/>
      <c r="N1" s="57"/>
      <c r="O1" s="57"/>
      <c r="P1" s="57"/>
      <c r="Q1" s="57"/>
      <c r="R1" s="57"/>
      <c r="S1" s="57"/>
      <c r="T1" s="57"/>
      <c r="U1" s="1" t="s">
        <v>1</v>
      </c>
      <c r="V1" s="1" t="s">
        <v>2</v>
      </c>
    </row>
    <row r="2" spans="2:30" x14ac:dyDescent="0.25">
      <c r="E2" s="135"/>
      <c r="F2" s="58" t="s">
        <v>3</v>
      </c>
      <c r="G2" s="58"/>
      <c r="H2" s="58"/>
      <c r="I2" s="58"/>
      <c r="J2" s="58"/>
      <c r="K2" s="58"/>
      <c r="L2" s="58"/>
      <c r="M2" s="58"/>
      <c r="N2" s="58"/>
      <c r="O2" s="58"/>
      <c r="P2" s="58"/>
      <c r="Q2" s="58"/>
      <c r="R2" s="58"/>
      <c r="S2" s="58"/>
      <c r="T2" s="58"/>
      <c r="U2" s="2" t="s">
        <v>4</v>
      </c>
      <c r="V2" s="3">
        <v>1</v>
      </c>
    </row>
    <row r="3" spans="2:30" x14ac:dyDescent="0.25">
      <c r="E3" s="135"/>
      <c r="F3" s="58"/>
      <c r="G3" s="58"/>
      <c r="H3" s="58"/>
      <c r="I3" s="58"/>
      <c r="J3" s="58"/>
      <c r="K3" s="58"/>
      <c r="L3" s="58"/>
      <c r="M3" s="58"/>
      <c r="N3" s="58"/>
      <c r="O3" s="58"/>
      <c r="P3" s="58"/>
      <c r="Q3" s="58"/>
      <c r="R3" s="58"/>
      <c r="S3" s="58"/>
      <c r="T3" s="58"/>
      <c r="U3" s="2" t="s">
        <v>5</v>
      </c>
      <c r="V3" s="4">
        <v>44651</v>
      </c>
    </row>
    <row r="4" spans="2:30" x14ac:dyDescent="0.25">
      <c r="E4" s="135"/>
      <c r="F4" s="58"/>
      <c r="G4" s="58"/>
      <c r="H4" s="58"/>
      <c r="I4" s="58"/>
      <c r="J4" s="58"/>
      <c r="K4" s="58"/>
      <c r="L4" s="58"/>
      <c r="M4" s="58"/>
      <c r="N4" s="58"/>
      <c r="O4" s="58"/>
      <c r="P4" s="58"/>
      <c r="Q4" s="58"/>
      <c r="R4" s="58"/>
      <c r="S4" s="58"/>
      <c r="T4" s="58"/>
      <c r="U4" s="2" t="s">
        <v>6</v>
      </c>
      <c r="V4" s="5" t="s">
        <v>7</v>
      </c>
    </row>
    <row r="6" spans="2:30" x14ac:dyDescent="0.25">
      <c r="B6" s="136" t="s">
        <v>8</v>
      </c>
      <c r="C6" s="136" t="s">
        <v>9</v>
      </c>
      <c r="D6" s="136" t="s">
        <v>10</v>
      </c>
      <c r="E6" s="136" t="s">
        <v>11</v>
      </c>
      <c r="F6" s="136" t="s">
        <v>12</v>
      </c>
      <c r="G6" s="136" t="s">
        <v>13</v>
      </c>
      <c r="H6" s="136" t="s">
        <v>14</v>
      </c>
      <c r="I6" s="154" t="s">
        <v>15</v>
      </c>
      <c r="J6" s="154"/>
      <c r="K6" s="155"/>
      <c r="L6" s="155"/>
      <c r="M6" s="155"/>
      <c r="N6" s="155"/>
      <c r="O6" s="155"/>
      <c r="P6" s="155"/>
      <c r="Q6" s="156"/>
      <c r="R6" s="157" t="s">
        <v>16</v>
      </c>
      <c r="S6" s="158"/>
      <c r="T6" s="158"/>
      <c r="U6" s="158"/>
      <c r="V6" s="158"/>
      <c r="W6" s="158"/>
      <c r="X6" s="158"/>
      <c r="Y6" s="158"/>
      <c r="Z6" s="158"/>
      <c r="AA6" s="158"/>
      <c r="AB6" s="154"/>
      <c r="AC6" s="136" t="s">
        <v>17</v>
      </c>
      <c r="AD6" s="136" t="s">
        <v>18</v>
      </c>
    </row>
    <row r="7" spans="2:30" x14ac:dyDescent="0.25">
      <c r="B7" s="136"/>
      <c r="C7" s="136"/>
      <c r="D7" s="136"/>
      <c r="E7" s="136"/>
      <c r="F7" s="136"/>
      <c r="G7" s="136"/>
      <c r="H7" s="136"/>
      <c r="I7" s="141">
        <v>2020</v>
      </c>
      <c r="J7" s="142"/>
      <c r="K7" s="141">
        <v>2021</v>
      </c>
      <c r="L7" s="142"/>
      <c r="M7" s="139">
        <v>2022</v>
      </c>
      <c r="N7" s="137"/>
      <c r="O7" s="143"/>
      <c r="P7" s="136">
        <v>2023</v>
      </c>
      <c r="Q7" s="136"/>
      <c r="R7" s="139" t="s">
        <v>19</v>
      </c>
      <c r="S7" s="140"/>
      <c r="T7" s="137"/>
      <c r="U7" s="136">
        <v>2020</v>
      </c>
      <c r="V7" s="136"/>
      <c r="W7" s="136">
        <v>2021</v>
      </c>
      <c r="X7" s="136"/>
      <c r="Y7" s="136">
        <v>2022</v>
      </c>
      <c r="Z7" s="136"/>
      <c r="AA7" s="136">
        <v>2023</v>
      </c>
      <c r="AB7" s="136"/>
      <c r="AC7" s="136"/>
      <c r="AD7" s="136"/>
    </row>
    <row r="8" spans="2:30" x14ac:dyDescent="0.25">
      <c r="B8" s="136"/>
      <c r="C8" s="136"/>
      <c r="D8" s="136"/>
      <c r="E8" s="136"/>
      <c r="F8" s="136"/>
      <c r="G8" s="136"/>
      <c r="H8" s="136"/>
      <c r="I8" s="144" t="s">
        <v>20</v>
      </c>
      <c r="J8" s="144" t="s">
        <v>21</v>
      </c>
      <c r="K8" s="144" t="s">
        <v>20</v>
      </c>
      <c r="L8" s="144" t="s">
        <v>21</v>
      </c>
      <c r="M8" s="144" t="s">
        <v>20</v>
      </c>
      <c r="N8" s="144" t="s">
        <v>21</v>
      </c>
      <c r="O8" s="144" t="s">
        <v>21</v>
      </c>
      <c r="P8" s="144" t="s">
        <v>20</v>
      </c>
      <c r="Q8" s="144" t="s">
        <v>21</v>
      </c>
      <c r="R8" s="159" t="s">
        <v>22</v>
      </c>
      <c r="S8" s="160" t="s">
        <v>23</v>
      </c>
      <c r="T8" s="160" t="s">
        <v>24</v>
      </c>
      <c r="U8" s="144" t="s">
        <v>20</v>
      </c>
      <c r="V8" s="144" t="s">
        <v>21</v>
      </c>
      <c r="W8" s="144" t="s">
        <v>20</v>
      </c>
      <c r="X8" s="144" t="s">
        <v>21</v>
      </c>
      <c r="Y8" s="144" t="s">
        <v>20</v>
      </c>
      <c r="Z8" s="144" t="s">
        <v>21</v>
      </c>
      <c r="AA8" s="144" t="s">
        <v>20</v>
      </c>
      <c r="AB8" s="144" t="s">
        <v>21</v>
      </c>
      <c r="AC8" s="136"/>
      <c r="AD8" s="136"/>
    </row>
    <row r="9" spans="2:30" ht="82.8" x14ac:dyDescent="0.25">
      <c r="B9" s="12">
        <v>1</v>
      </c>
      <c r="C9" s="13" t="s">
        <v>25</v>
      </c>
      <c r="D9" s="39" t="s">
        <v>341</v>
      </c>
      <c r="E9" s="39" t="s">
        <v>342</v>
      </c>
      <c r="F9" s="13" t="s">
        <v>343</v>
      </c>
      <c r="G9" s="12" t="s">
        <v>29</v>
      </c>
      <c r="H9" s="32" t="s">
        <v>344</v>
      </c>
      <c r="I9" s="145">
        <v>0</v>
      </c>
      <c r="J9" s="145"/>
      <c r="K9" s="145">
        <v>1</v>
      </c>
      <c r="L9" s="145"/>
      <c r="M9" s="145">
        <v>1</v>
      </c>
      <c r="N9" s="145">
        <v>1</v>
      </c>
      <c r="O9" s="162">
        <v>1</v>
      </c>
      <c r="P9" s="145">
        <v>1</v>
      </c>
      <c r="Q9" s="145"/>
      <c r="R9" s="133"/>
      <c r="S9" s="145" t="s">
        <v>31</v>
      </c>
      <c r="T9" s="133"/>
      <c r="U9" s="161">
        <f>+'[9]PLAN DE ACCION'!P8</f>
        <v>0</v>
      </c>
      <c r="V9" s="161"/>
      <c r="W9" s="161">
        <v>0</v>
      </c>
      <c r="X9" s="161"/>
      <c r="Y9" s="161">
        <v>0</v>
      </c>
      <c r="Z9" s="161"/>
      <c r="AA9" s="161">
        <v>0</v>
      </c>
      <c r="AB9" s="161"/>
      <c r="AC9" s="45" t="s">
        <v>345</v>
      </c>
      <c r="AD9" s="148" t="s">
        <v>346</v>
      </c>
    </row>
  </sheetData>
  <mergeCells count="23">
    <mergeCell ref="W7:X7"/>
    <mergeCell ref="Y7:Z7"/>
    <mergeCell ref="AA7:AB7"/>
    <mergeCell ref="I6:P6"/>
    <mergeCell ref="R6:AB6"/>
    <mergeCell ref="AC6:AC8"/>
    <mergeCell ref="AD6:AD8"/>
    <mergeCell ref="I7:J7"/>
    <mergeCell ref="K7:L7"/>
    <mergeCell ref="M7:N7"/>
    <mergeCell ref="P7:Q7"/>
    <mergeCell ref="R7:T7"/>
    <mergeCell ref="U7:V7"/>
    <mergeCell ref="E1:E4"/>
    <mergeCell ref="F1:T1"/>
    <mergeCell ref="F2:T4"/>
    <mergeCell ref="B6:B8"/>
    <mergeCell ref="C6:C8"/>
    <mergeCell ref="D6:D8"/>
    <mergeCell ref="E6:E8"/>
    <mergeCell ref="F6:F8"/>
    <mergeCell ref="G6:G8"/>
    <mergeCell ref="H6:H8"/>
  </mergeCells>
  <pageMargins left="0.7" right="0.7" top="0.75" bottom="0.75" header="0.3" footer="0.3"/>
  <pageSetup paperSize="9" orientation="portrait" horizontalDpi="0" verticalDpi="0"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D9"/>
  <sheetViews>
    <sheetView topLeftCell="F6" workbookViewId="0">
      <selection activeCell="F6" sqref="A1:XFD1048576"/>
    </sheetView>
  </sheetViews>
  <sheetFormatPr baseColWidth="10" defaultRowHeight="13.2" x14ac:dyDescent="0.25"/>
  <cols>
    <col min="1" max="1" width="1.88671875" style="163" customWidth="1"/>
    <col min="2" max="2" width="5.88671875" style="163" customWidth="1"/>
    <col min="3" max="3" width="28.88671875" style="163" customWidth="1"/>
    <col min="4" max="4" width="21" style="163" customWidth="1"/>
    <col min="5" max="5" width="26.44140625" style="163" customWidth="1"/>
    <col min="6" max="6" width="14.5546875" style="163" customWidth="1"/>
    <col min="7" max="8" width="16.109375" style="163" customWidth="1"/>
    <col min="9" max="9" width="8.6640625" style="163" customWidth="1"/>
    <col min="10" max="10" width="9.88671875" style="163" customWidth="1"/>
    <col min="11" max="11" width="8.33203125" style="163" customWidth="1"/>
    <col min="12" max="12" width="10.109375" style="163" customWidth="1"/>
    <col min="13" max="13" width="8.109375" style="163" customWidth="1"/>
    <col min="14" max="15" width="9.44140625" style="163" customWidth="1"/>
    <col min="16" max="16" width="7.44140625" style="163" customWidth="1"/>
    <col min="17" max="17" width="9.6640625" style="163" customWidth="1"/>
    <col min="18" max="18" width="21.33203125" style="163" bestFit="1" customWidth="1"/>
    <col min="19" max="19" width="18.33203125" style="163" bestFit="1" customWidth="1"/>
    <col min="20" max="20" width="11.33203125" style="163" bestFit="1" customWidth="1"/>
    <col min="21" max="21" width="17" style="163" customWidth="1"/>
    <col min="22" max="22" width="14" style="163" customWidth="1"/>
    <col min="23" max="23" width="19" style="163" customWidth="1"/>
    <col min="24" max="24" width="14" style="163" customWidth="1"/>
    <col min="25" max="25" width="21.44140625" style="163" customWidth="1"/>
    <col min="26" max="28" width="14" style="163" customWidth="1"/>
    <col min="29" max="29" width="27.88671875" style="163" customWidth="1"/>
    <col min="30" max="30" width="28.44140625" style="163" customWidth="1"/>
    <col min="31" max="16384" width="11.5546875" style="163"/>
  </cols>
  <sheetData>
    <row r="1" spans="2:30" ht="19.2" customHeight="1" x14ac:dyDescent="0.25">
      <c r="E1" s="164"/>
      <c r="F1" s="165" t="s">
        <v>0</v>
      </c>
      <c r="G1" s="165"/>
      <c r="H1" s="165"/>
      <c r="I1" s="165"/>
      <c r="J1" s="165"/>
      <c r="K1" s="165"/>
      <c r="L1" s="165"/>
      <c r="M1" s="165"/>
      <c r="N1" s="165"/>
      <c r="O1" s="165"/>
      <c r="P1" s="165"/>
      <c r="Q1" s="165"/>
      <c r="R1" s="165"/>
      <c r="S1" s="165"/>
      <c r="T1" s="165"/>
      <c r="U1" s="1" t="s">
        <v>1</v>
      </c>
      <c r="V1" s="1" t="s">
        <v>2</v>
      </c>
    </row>
    <row r="2" spans="2:30" ht="18.600000000000001" customHeight="1" x14ac:dyDescent="0.25">
      <c r="E2" s="164"/>
      <c r="F2" s="166" t="s">
        <v>3</v>
      </c>
      <c r="G2" s="166"/>
      <c r="H2" s="166"/>
      <c r="I2" s="166"/>
      <c r="J2" s="166"/>
      <c r="K2" s="166"/>
      <c r="L2" s="166"/>
      <c r="M2" s="166"/>
      <c r="N2" s="166"/>
      <c r="O2" s="166"/>
      <c r="P2" s="166"/>
      <c r="Q2" s="166"/>
      <c r="R2" s="166"/>
      <c r="S2" s="166"/>
      <c r="T2" s="166"/>
      <c r="U2" s="2" t="s">
        <v>4</v>
      </c>
      <c r="V2" s="3">
        <v>1</v>
      </c>
    </row>
    <row r="3" spans="2:30" ht="16.2" customHeight="1" x14ac:dyDescent="0.25">
      <c r="E3" s="164"/>
      <c r="F3" s="166"/>
      <c r="G3" s="166"/>
      <c r="H3" s="166"/>
      <c r="I3" s="166"/>
      <c r="J3" s="166"/>
      <c r="K3" s="166"/>
      <c r="L3" s="166"/>
      <c r="M3" s="166"/>
      <c r="N3" s="166"/>
      <c r="O3" s="166"/>
      <c r="P3" s="166"/>
      <c r="Q3" s="166"/>
      <c r="R3" s="166"/>
      <c r="S3" s="166"/>
      <c r="T3" s="166"/>
      <c r="U3" s="2" t="s">
        <v>5</v>
      </c>
      <c r="V3" s="4">
        <v>44651</v>
      </c>
    </row>
    <row r="4" spans="2:30" ht="17.399999999999999" customHeight="1" x14ac:dyDescent="0.25">
      <c r="E4" s="164"/>
      <c r="F4" s="166"/>
      <c r="G4" s="166"/>
      <c r="H4" s="166"/>
      <c r="I4" s="166"/>
      <c r="J4" s="166"/>
      <c r="K4" s="166"/>
      <c r="L4" s="166"/>
      <c r="M4" s="166"/>
      <c r="N4" s="166"/>
      <c r="O4" s="166"/>
      <c r="P4" s="166"/>
      <c r="Q4" s="166"/>
      <c r="R4" s="166"/>
      <c r="S4" s="166"/>
      <c r="T4" s="166"/>
      <c r="U4" s="2" t="s">
        <v>6</v>
      </c>
      <c r="V4" s="5" t="s">
        <v>7</v>
      </c>
    </row>
    <row r="6" spans="2:30" x14ac:dyDescent="0.25">
      <c r="B6" s="166" t="s">
        <v>8</v>
      </c>
      <c r="C6" s="166" t="s">
        <v>9</v>
      </c>
      <c r="D6" s="166" t="s">
        <v>10</v>
      </c>
      <c r="E6" s="166" t="s">
        <v>11</v>
      </c>
      <c r="F6" s="166" t="s">
        <v>12</v>
      </c>
      <c r="G6" s="166" t="s">
        <v>13</v>
      </c>
      <c r="H6" s="166" t="s">
        <v>14</v>
      </c>
      <c r="I6" s="167" t="s">
        <v>15</v>
      </c>
      <c r="J6" s="167"/>
      <c r="K6" s="168"/>
      <c r="L6" s="168"/>
      <c r="M6" s="168"/>
      <c r="N6" s="168"/>
      <c r="O6" s="168"/>
      <c r="P6" s="168"/>
      <c r="Q6" s="169"/>
      <c r="R6" s="170" t="s">
        <v>16</v>
      </c>
      <c r="S6" s="171"/>
      <c r="T6" s="171"/>
      <c r="U6" s="171"/>
      <c r="V6" s="171"/>
      <c r="W6" s="171"/>
      <c r="X6" s="171"/>
      <c r="Y6" s="171"/>
      <c r="Z6" s="171"/>
      <c r="AA6" s="171"/>
      <c r="AB6" s="167"/>
      <c r="AC6" s="166" t="s">
        <v>17</v>
      </c>
      <c r="AD6" s="166" t="s">
        <v>18</v>
      </c>
    </row>
    <row r="7" spans="2:30" x14ac:dyDescent="0.25">
      <c r="B7" s="166"/>
      <c r="C7" s="166"/>
      <c r="D7" s="166"/>
      <c r="E7" s="166"/>
      <c r="F7" s="166"/>
      <c r="G7" s="166"/>
      <c r="H7" s="166"/>
      <c r="I7" s="172">
        <v>2020</v>
      </c>
      <c r="J7" s="173"/>
      <c r="K7" s="172">
        <v>2021</v>
      </c>
      <c r="L7" s="173"/>
      <c r="M7" s="174">
        <v>2022</v>
      </c>
      <c r="N7" s="175"/>
      <c r="O7" s="176"/>
      <c r="P7" s="166">
        <v>2023</v>
      </c>
      <c r="Q7" s="166"/>
      <c r="R7" s="174" t="s">
        <v>19</v>
      </c>
      <c r="S7" s="177"/>
      <c r="T7" s="175"/>
      <c r="U7" s="166">
        <v>2020</v>
      </c>
      <c r="V7" s="166"/>
      <c r="W7" s="166">
        <v>2021</v>
      </c>
      <c r="X7" s="166"/>
      <c r="Y7" s="166">
        <v>2022</v>
      </c>
      <c r="Z7" s="166"/>
      <c r="AA7" s="166">
        <v>2023</v>
      </c>
      <c r="AB7" s="166"/>
      <c r="AC7" s="166"/>
      <c r="AD7" s="166"/>
    </row>
    <row r="8" spans="2:30" x14ac:dyDescent="0.25">
      <c r="B8" s="166"/>
      <c r="C8" s="166"/>
      <c r="D8" s="166"/>
      <c r="E8" s="166"/>
      <c r="F8" s="166"/>
      <c r="G8" s="166"/>
      <c r="H8" s="166"/>
      <c r="I8" s="5" t="s">
        <v>20</v>
      </c>
      <c r="J8" s="5" t="s">
        <v>21</v>
      </c>
      <c r="K8" s="5" t="s">
        <v>20</v>
      </c>
      <c r="L8" s="5" t="s">
        <v>21</v>
      </c>
      <c r="M8" s="5" t="s">
        <v>20</v>
      </c>
      <c r="N8" s="5" t="s">
        <v>21</v>
      </c>
      <c r="O8" s="5" t="s">
        <v>21</v>
      </c>
      <c r="P8" s="5" t="s">
        <v>20</v>
      </c>
      <c r="Q8" s="5" t="s">
        <v>21</v>
      </c>
      <c r="R8" s="2" t="s">
        <v>22</v>
      </c>
      <c r="S8" s="178" t="s">
        <v>23</v>
      </c>
      <c r="T8" s="178" t="s">
        <v>24</v>
      </c>
      <c r="U8" s="5" t="s">
        <v>20</v>
      </c>
      <c r="V8" s="5" t="s">
        <v>21</v>
      </c>
      <c r="W8" s="5" t="s">
        <v>20</v>
      </c>
      <c r="X8" s="5" t="s">
        <v>21</v>
      </c>
      <c r="Y8" s="5" t="s">
        <v>20</v>
      </c>
      <c r="Z8" s="5" t="s">
        <v>21</v>
      </c>
      <c r="AA8" s="5" t="s">
        <v>20</v>
      </c>
      <c r="AB8" s="5" t="s">
        <v>21</v>
      </c>
      <c r="AC8" s="166"/>
      <c r="AD8" s="166"/>
    </row>
    <row r="9" spans="2:30" ht="303.60000000000002" x14ac:dyDescent="0.25">
      <c r="B9" s="67">
        <v>1</v>
      </c>
      <c r="C9" s="179" t="s">
        <v>25</v>
      </c>
      <c r="D9" s="180" t="s">
        <v>333</v>
      </c>
      <c r="E9" s="180" t="s">
        <v>334</v>
      </c>
      <c r="F9" s="180" t="s">
        <v>335</v>
      </c>
      <c r="G9" s="67" t="s">
        <v>29</v>
      </c>
      <c r="H9" s="179" t="s">
        <v>336</v>
      </c>
      <c r="I9" s="3">
        <v>4</v>
      </c>
      <c r="J9" s="3">
        <v>4</v>
      </c>
      <c r="K9" s="3">
        <v>4</v>
      </c>
      <c r="L9" s="3">
        <v>4</v>
      </c>
      <c r="M9" s="3">
        <v>4</v>
      </c>
      <c r="N9" s="3">
        <v>3</v>
      </c>
      <c r="O9" s="181">
        <v>1</v>
      </c>
      <c r="P9" s="3">
        <v>4</v>
      </c>
      <c r="Q9" s="3">
        <v>0</v>
      </c>
      <c r="R9" s="178"/>
      <c r="S9" s="3" t="s">
        <v>31</v>
      </c>
      <c r="T9" s="178"/>
      <c r="U9" s="182">
        <v>1933936000</v>
      </c>
      <c r="V9" s="182" t="s">
        <v>337</v>
      </c>
      <c r="W9" s="182">
        <v>3500000000</v>
      </c>
      <c r="X9" s="182">
        <v>397367952</v>
      </c>
      <c r="Y9" s="182">
        <v>1800000000</v>
      </c>
      <c r="Z9" s="182" t="s">
        <v>338</v>
      </c>
      <c r="AA9" s="182">
        <v>0</v>
      </c>
      <c r="AB9" s="182"/>
      <c r="AC9" s="183" t="s">
        <v>339</v>
      </c>
      <c r="AD9" s="184" t="s">
        <v>340</v>
      </c>
    </row>
  </sheetData>
  <mergeCells count="23">
    <mergeCell ref="W7:X7"/>
    <mergeCell ref="Y7:Z7"/>
    <mergeCell ref="AA7:AB7"/>
    <mergeCell ref="I6:P6"/>
    <mergeCell ref="R6:AB6"/>
    <mergeCell ref="AC6:AC8"/>
    <mergeCell ref="AD6:AD8"/>
    <mergeCell ref="I7:J7"/>
    <mergeCell ref="K7:L7"/>
    <mergeCell ref="M7:N7"/>
    <mergeCell ref="P7:Q7"/>
    <mergeCell ref="R7:T7"/>
    <mergeCell ref="U7:V7"/>
    <mergeCell ref="E1:E4"/>
    <mergeCell ref="F1:T1"/>
    <mergeCell ref="F2:T4"/>
    <mergeCell ref="B6:B8"/>
    <mergeCell ref="C6:C8"/>
    <mergeCell ref="D6:D8"/>
    <mergeCell ref="E6:E8"/>
    <mergeCell ref="F6:F8"/>
    <mergeCell ref="G6:G8"/>
    <mergeCell ref="H6:H8"/>
  </mergeCells>
  <pageMargins left="0.7" right="0.7" top="0.75" bottom="0.75" header="0.3" footer="0.3"/>
  <drawing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D13"/>
  <sheetViews>
    <sheetView topLeftCell="E1" zoomScale="90" zoomScaleNormal="90" workbookViewId="0">
      <selection activeCell="K9" sqref="K9"/>
    </sheetView>
  </sheetViews>
  <sheetFormatPr baseColWidth="10" defaultRowHeight="13.8" x14ac:dyDescent="0.25"/>
  <cols>
    <col min="1" max="1" width="1.88671875" style="153" customWidth="1"/>
    <col min="2" max="2" width="5.88671875" style="153" customWidth="1"/>
    <col min="3" max="3" width="28.88671875" style="153" customWidth="1"/>
    <col min="4" max="4" width="44.33203125" style="153" customWidth="1"/>
    <col min="5" max="5" width="35.44140625" style="153" customWidth="1"/>
    <col min="6" max="6" width="14.5546875" style="153" customWidth="1"/>
    <col min="7" max="7" width="13.88671875" style="153" bestFit="1" customWidth="1"/>
    <col min="8" max="8" width="21.44140625" style="153" customWidth="1"/>
    <col min="9" max="9" width="8.6640625" style="134" customWidth="1"/>
    <col min="10" max="10" width="9.88671875" style="134" customWidth="1"/>
    <col min="11" max="11" width="8.33203125" style="134" customWidth="1"/>
    <col min="12" max="12" width="10.109375" style="134" customWidth="1"/>
    <col min="13" max="13" width="8.109375" style="134" customWidth="1"/>
    <col min="14" max="15" width="9.44140625" style="134" customWidth="1"/>
    <col min="16" max="16" width="7.44140625" style="134" customWidth="1"/>
    <col min="17" max="17" width="9.6640625" style="134" customWidth="1"/>
    <col min="18" max="18" width="22.109375" style="153" bestFit="1" customWidth="1"/>
    <col min="19" max="19" width="19.33203125" style="153" bestFit="1" customWidth="1"/>
    <col min="20" max="20" width="12.109375" style="153" bestFit="1" customWidth="1"/>
    <col min="21" max="22" width="14" style="153" customWidth="1"/>
    <col min="23" max="23" width="18.5546875" style="153" customWidth="1"/>
    <col min="24" max="24" width="18.109375" style="153" customWidth="1"/>
    <col min="25" max="25" width="17" style="153" customWidth="1"/>
    <col min="26" max="26" width="16.109375" style="153" customWidth="1"/>
    <col min="27" max="27" width="16.5546875" style="153" customWidth="1"/>
    <col min="28" max="28" width="14" style="153" customWidth="1"/>
    <col min="29" max="29" width="27.88671875" style="153" customWidth="1"/>
    <col min="30" max="30" width="139" style="153" customWidth="1"/>
    <col min="31" max="16384" width="11.5546875" style="153"/>
  </cols>
  <sheetData>
    <row r="1" spans="1:30" ht="19.95" customHeight="1" x14ac:dyDescent="0.25">
      <c r="A1" s="153" t="s">
        <v>318</v>
      </c>
      <c r="E1" s="135"/>
      <c r="F1" s="57" t="s">
        <v>0</v>
      </c>
      <c r="G1" s="57"/>
      <c r="H1" s="57"/>
      <c r="I1" s="57"/>
      <c r="J1" s="57"/>
      <c r="K1" s="57"/>
      <c r="L1" s="57"/>
      <c r="M1" s="57"/>
      <c r="N1" s="57"/>
      <c r="O1" s="57"/>
      <c r="P1" s="57"/>
      <c r="Q1" s="57"/>
      <c r="R1" s="57"/>
      <c r="S1" s="57"/>
      <c r="T1" s="57"/>
      <c r="U1" s="1" t="s">
        <v>1</v>
      </c>
      <c r="V1" s="1" t="s">
        <v>2</v>
      </c>
    </row>
    <row r="2" spans="1:30" ht="19.95" customHeight="1" x14ac:dyDescent="0.25">
      <c r="E2" s="135"/>
      <c r="F2" s="58" t="s">
        <v>3</v>
      </c>
      <c r="G2" s="58"/>
      <c r="H2" s="58"/>
      <c r="I2" s="58"/>
      <c r="J2" s="58"/>
      <c r="K2" s="58"/>
      <c r="L2" s="58"/>
      <c r="M2" s="58"/>
      <c r="N2" s="58"/>
      <c r="O2" s="58"/>
      <c r="P2" s="58"/>
      <c r="Q2" s="58"/>
      <c r="R2" s="58"/>
      <c r="S2" s="58"/>
      <c r="T2" s="58"/>
      <c r="U2" s="2" t="s">
        <v>4</v>
      </c>
      <c r="V2" s="3">
        <v>1</v>
      </c>
    </row>
    <row r="3" spans="1:30" ht="19.95" customHeight="1" x14ac:dyDescent="0.25">
      <c r="E3" s="135"/>
      <c r="F3" s="58"/>
      <c r="G3" s="58"/>
      <c r="H3" s="58"/>
      <c r="I3" s="58"/>
      <c r="J3" s="58"/>
      <c r="K3" s="58"/>
      <c r="L3" s="58"/>
      <c r="M3" s="58"/>
      <c r="N3" s="58"/>
      <c r="O3" s="58"/>
      <c r="P3" s="58"/>
      <c r="Q3" s="58"/>
      <c r="R3" s="58"/>
      <c r="S3" s="58"/>
      <c r="T3" s="58"/>
      <c r="U3" s="2" t="s">
        <v>5</v>
      </c>
      <c r="V3" s="4">
        <v>44651</v>
      </c>
    </row>
    <row r="4" spans="1:30" ht="19.95" customHeight="1" x14ac:dyDescent="0.25">
      <c r="E4" s="135"/>
      <c r="F4" s="58"/>
      <c r="G4" s="58"/>
      <c r="H4" s="58"/>
      <c r="I4" s="58"/>
      <c r="J4" s="58"/>
      <c r="K4" s="58"/>
      <c r="L4" s="58"/>
      <c r="M4" s="58"/>
      <c r="N4" s="58"/>
      <c r="O4" s="58"/>
      <c r="P4" s="58"/>
      <c r="Q4" s="58"/>
      <c r="R4" s="58"/>
      <c r="S4" s="58"/>
      <c r="T4" s="58"/>
      <c r="U4" s="2" t="s">
        <v>6</v>
      </c>
      <c r="V4" s="5" t="s">
        <v>7</v>
      </c>
    </row>
    <row r="6" spans="1:30" x14ac:dyDescent="0.25">
      <c r="B6" s="136" t="s">
        <v>8</v>
      </c>
      <c r="C6" s="136" t="s">
        <v>9</v>
      </c>
      <c r="D6" s="136" t="s">
        <v>10</v>
      </c>
      <c r="E6" s="136" t="s">
        <v>11</v>
      </c>
      <c r="F6" s="136" t="s">
        <v>12</v>
      </c>
      <c r="G6" s="136" t="s">
        <v>13</v>
      </c>
      <c r="H6" s="136" t="s">
        <v>14</v>
      </c>
      <c r="I6" s="137" t="s">
        <v>15</v>
      </c>
      <c r="J6" s="137"/>
      <c r="K6" s="136"/>
      <c r="L6" s="136"/>
      <c r="M6" s="136"/>
      <c r="N6" s="136"/>
      <c r="O6" s="136"/>
      <c r="P6" s="136"/>
      <c r="Q6" s="138"/>
      <c r="R6" s="157" t="s">
        <v>16</v>
      </c>
      <c r="S6" s="158"/>
      <c r="T6" s="158"/>
      <c r="U6" s="158"/>
      <c r="V6" s="158"/>
      <c r="W6" s="158"/>
      <c r="X6" s="158"/>
      <c r="Y6" s="158"/>
      <c r="Z6" s="158"/>
      <c r="AA6" s="158"/>
      <c r="AB6" s="154"/>
      <c r="AC6" s="136" t="s">
        <v>17</v>
      </c>
      <c r="AD6" s="136" t="s">
        <v>18</v>
      </c>
    </row>
    <row r="7" spans="1:30" x14ac:dyDescent="0.25">
      <c r="B7" s="136"/>
      <c r="C7" s="136"/>
      <c r="D7" s="136"/>
      <c r="E7" s="136"/>
      <c r="F7" s="136"/>
      <c r="G7" s="136"/>
      <c r="H7" s="136"/>
      <c r="I7" s="141">
        <v>2020</v>
      </c>
      <c r="J7" s="142"/>
      <c r="K7" s="141">
        <v>2021</v>
      </c>
      <c r="L7" s="142"/>
      <c r="M7" s="139">
        <v>2022</v>
      </c>
      <c r="N7" s="137"/>
      <c r="O7" s="143"/>
      <c r="P7" s="136">
        <v>2023</v>
      </c>
      <c r="Q7" s="136"/>
      <c r="R7" s="139" t="s">
        <v>19</v>
      </c>
      <c r="S7" s="140"/>
      <c r="T7" s="137"/>
      <c r="U7" s="136">
        <v>2020</v>
      </c>
      <c r="V7" s="136"/>
      <c r="W7" s="136">
        <v>2021</v>
      </c>
      <c r="X7" s="136"/>
      <c r="Y7" s="136">
        <v>2022</v>
      </c>
      <c r="Z7" s="136"/>
      <c r="AA7" s="136">
        <v>2023</v>
      </c>
      <c r="AB7" s="136"/>
      <c r="AC7" s="136"/>
      <c r="AD7" s="136"/>
    </row>
    <row r="8" spans="1:30" x14ac:dyDescent="0.25">
      <c r="B8" s="136"/>
      <c r="C8" s="136"/>
      <c r="D8" s="136"/>
      <c r="E8" s="136"/>
      <c r="F8" s="136"/>
      <c r="G8" s="136"/>
      <c r="H8" s="136"/>
      <c r="I8" s="144" t="s">
        <v>20</v>
      </c>
      <c r="J8" s="144" t="s">
        <v>21</v>
      </c>
      <c r="K8" s="144" t="s">
        <v>20</v>
      </c>
      <c r="L8" s="144" t="s">
        <v>21</v>
      </c>
      <c r="M8" s="144" t="s">
        <v>20</v>
      </c>
      <c r="N8" s="144" t="s">
        <v>21</v>
      </c>
      <c r="O8" s="144"/>
      <c r="P8" s="144" t="s">
        <v>20</v>
      </c>
      <c r="Q8" s="144" t="s">
        <v>21</v>
      </c>
      <c r="R8" s="159" t="s">
        <v>22</v>
      </c>
      <c r="S8" s="160" t="s">
        <v>23</v>
      </c>
      <c r="T8" s="160" t="s">
        <v>24</v>
      </c>
      <c r="U8" s="144" t="s">
        <v>20</v>
      </c>
      <c r="V8" s="144" t="s">
        <v>21</v>
      </c>
      <c r="W8" s="144" t="s">
        <v>20</v>
      </c>
      <c r="X8" s="144" t="s">
        <v>21</v>
      </c>
      <c r="Y8" s="144" t="s">
        <v>20</v>
      </c>
      <c r="Z8" s="144" t="s">
        <v>21</v>
      </c>
      <c r="AA8" s="144" t="s">
        <v>20</v>
      </c>
      <c r="AB8" s="144" t="s">
        <v>21</v>
      </c>
      <c r="AC8" s="136"/>
      <c r="AD8" s="136"/>
    </row>
    <row r="9" spans="1:30" ht="276.75" customHeight="1" x14ac:dyDescent="0.25">
      <c r="B9" s="12">
        <v>1</v>
      </c>
      <c r="C9" s="34" t="s">
        <v>25</v>
      </c>
      <c r="D9" s="34" t="s">
        <v>293</v>
      </c>
      <c r="E9" s="34" t="s">
        <v>294</v>
      </c>
      <c r="F9" s="34" t="s">
        <v>295</v>
      </c>
      <c r="G9" s="12" t="s">
        <v>29</v>
      </c>
      <c r="H9" s="34" t="s">
        <v>296</v>
      </c>
      <c r="I9" s="145">
        <v>12</v>
      </c>
      <c r="J9" s="145">
        <v>12</v>
      </c>
      <c r="K9" s="145">
        <v>12</v>
      </c>
      <c r="L9" s="145">
        <v>12</v>
      </c>
      <c r="M9" s="145">
        <v>12</v>
      </c>
      <c r="N9" s="145">
        <v>12</v>
      </c>
      <c r="O9" s="185">
        <v>1</v>
      </c>
      <c r="P9" s="145">
        <v>12</v>
      </c>
      <c r="Q9" s="145"/>
      <c r="R9" s="12" t="s">
        <v>31</v>
      </c>
      <c r="S9" s="12" t="s">
        <v>31</v>
      </c>
      <c r="T9" s="33"/>
      <c r="U9" s="186">
        <v>1500000</v>
      </c>
      <c r="V9" s="186">
        <v>1500000</v>
      </c>
      <c r="W9" s="186">
        <f>4400000+14925000</f>
        <v>19325000</v>
      </c>
      <c r="X9" s="186">
        <f>+W9</f>
        <v>19325000</v>
      </c>
      <c r="Y9" s="186">
        <v>35000000</v>
      </c>
      <c r="Z9" s="186">
        <v>11540000</v>
      </c>
      <c r="AA9" s="187">
        <f>+'[8]PLAN DE ACCION'!S8</f>
        <v>134263366.49000001</v>
      </c>
      <c r="AB9" s="188"/>
      <c r="AC9" s="34" t="s">
        <v>297</v>
      </c>
      <c r="AD9" s="189" t="s">
        <v>415</v>
      </c>
    </row>
    <row r="10" spans="1:30" ht="119.4" customHeight="1" x14ac:dyDescent="0.25">
      <c r="B10" s="12">
        <v>2</v>
      </c>
      <c r="C10" s="37" t="s">
        <v>79</v>
      </c>
      <c r="D10" s="13" t="s">
        <v>93</v>
      </c>
      <c r="E10" s="38" t="s">
        <v>94</v>
      </c>
      <c r="F10" s="32" t="s">
        <v>95</v>
      </c>
      <c r="G10" s="12" t="s">
        <v>29</v>
      </c>
      <c r="H10" s="32" t="s">
        <v>319</v>
      </c>
      <c r="I10" s="145">
        <v>0</v>
      </c>
      <c r="J10" s="145"/>
      <c r="K10" s="145">
        <v>2</v>
      </c>
      <c r="L10" s="145"/>
      <c r="M10" s="145">
        <v>2</v>
      </c>
      <c r="N10" s="145">
        <v>2</v>
      </c>
      <c r="O10" s="185">
        <f t="shared" ref="O10:O12" si="0">N10/M10</f>
        <v>1</v>
      </c>
      <c r="P10" s="145">
        <v>2</v>
      </c>
      <c r="Q10" s="145"/>
      <c r="R10" s="12" t="s">
        <v>31</v>
      </c>
      <c r="S10" s="33"/>
      <c r="T10" s="33"/>
      <c r="U10" s="188">
        <v>0</v>
      </c>
      <c r="V10" s="188"/>
      <c r="W10" s="188">
        <v>0</v>
      </c>
      <c r="X10" s="188"/>
      <c r="Y10" s="188">
        <v>0</v>
      </c>
      <c r="Z10" s="188"/>
      <c r="AA10" s="188">
        <v>0</v>
      </c>
      <c r="AB10" s="188"/>
      <c r="AC10" s="121" t="s">
        <v>97</v>
      </c>
      <c r="AD10" s="189" t="s">
        <v>320</v>
      </c>
    </row>
    <row r="11" spans="1:30" ht="76.95" customHeight="1" x14ac:dyDescent="0.25">
      <c r="B11" s="12">
        <v>3</v>
      </c>
      <c r="C11" s="34" t="s">
        <v>25</v>
      </c>
      <c r="D11" s="13" t="s">
        <v>98</v>
      </c>
      <c r="E11" s="13" t="s">
        <v>99</v>
      </c>
      <c r="F11" s="39" t="s">
        <v>100</v>
      </c>
      <c r="G11" s="12" t="s">
        <v>29</v>
      </c>
      <c r="H11" s="39" t="s">
        <v>101</v>
      </c>
      <c r="I11" s="122">
        <v>0</v>
      </c>
      <c r="J11" s="122"/>
      <c r="K11" s="122">
        <v>4</v>
      </c>
      <c r="L11" s="122"/>
      <c r="M11" s="145">
        <v>4</v>
      </c>
      <c r="N11" s="145">
        <v>4</v>
      </c>
      <c r="O11" s="185">
        <f t="shared" si="0"/>
        <v>1</v>
      </c>
      <c r="P11" s="145">
        <v>4</v>
      </c>
      <c r="Q11" s="145"/>
      <c r="R11" s="12"/>
      <c r="S11" s="12" t="s">
        <v>31</v>
      </c>
      <c r="T11" s="12"/>
      <c r="U11" s="188">
        <v>0</v>
      </c>
      <c r="V11" s="188"/>
      <c r="W11" s="188">
        <v>0</v>
      </c>
      <c r="X11" s="188"/>
      <c r="Y11" s="188">
        <v>0</v>
      </c>
      <c r="Z11" s="188"/>
      <c r="AA11" s="188">
        <v>0</v>
      </c>
      <c r="AB11" s="188"/>
      <c r="AC11" s="121" t="s">
        <v>97</v>
      </c>
      <c r="AD11" s="189" t="s">
        <v>321</v>
      </c>
    </row>
    <row r="12" spans="1:30" ht="139.5" customHeight="1" x14ac:dyDescent="0.25">
      <c r="B12" s="123">
        <v>4</v>
      </c>
      <c r="C12" s="13" t="s">
        <v>102</v>
      </c>
      <c r="D12" s="13" t="s">
        <v>322</v>
      </c>
      <c r="E12" s="13" t="s">
        <v>323</v>
      </c>
      <c r="F12" s="32" t="s">
        <v>324</v>
      </c>
      <c r="G12" s="41" t="s">
        <v>29</v>
      </c>
      <c r="H12" s="32" t="s">
        <v>325</v>
      </c>
      <c r="I12" s="122">
        <v>0</v>
      </c>
      <c r="J12" s="122">
        <v>0</v>
      </c>
      <c r="K12" s="122">
        <v>1</v>
      </c>
      <c r="L12" s="122">
        <v>1</v>
      </c>
      <c r="M12" s="145">
        <v>1</v>
      </c>
      <c r="N12" s="145">
        <v>1</v>
      </c>
      <c r="O12" s="185">
        <f t="shared" si="0"/>
        <v>1</v>
      </c>
      <c r="P12" s="145">
        <v>1</v>
      </c>
      <c r="Q12" s="145">
        <v>0</v>
      </c>
      <c r="R12" s="123" t="s">
        <v>31</v>
      </c>
      <c r="S12" s="32"/>
      <c r="T12" s="123"/>
      <c r="U12" s="190">
        <v>0</v>
      </c>
      <c r="V12" s="190">
        <v>0</v>
      </c>
      <c r="W12" s="190">
        <v>0</v>
      </c>
      <c r="X12" s="190">
        <v>0</v>
      </c>
      <c r="Y12" s="190">
        <v>0</v>
      </c>
      <c r="Z12" s="190">
        <v>0</v>
      </c>
      <c r="AA12" s="190">
        <v>0</v>
      </c>
      <c r="AB12" s="190">
        <v>0</v>
      </c>
      <c r="AC12" s="32" t="s">
        <v>326</v>
      </c>
      <c r="AD12" s="189" t="s">
        <v>327</v>
      </c>
    </row>
    <row r="13" spans="1:30" ht="409.5" customHeight="1" x14ac:dyDescent="0.25">
      <c r="B13" s="124">
        <v>5</v>
      </c>
      <c r="C13" s="34" t="s">
        <v>132</v>
      </c>
      <c r="D13" s="34" t="s">
        <v>328</v>
      </c>
      <c r="E13" s="34" t="s">
        <v>329</v>
      </c>
      <c r="F13" s="34" t="s">
        <v>330</v>
      </c>
      <c r="G13" s="124" t="s">
        <v>29</v>
      </c>
      <c r="H13" s="34" t="s">
        <v>331</v>
      </c>
      <c r="I13" s="125">
        <v>30</v>
      </c>
      <c r="J13" s="125">
        <v>33</v>
      </c>
      <c r="K13" s="125">
        <v>30</v>
      </c>
      <c r="L13" s="125">
        <v>30</v>
      </c>
      <c r="M13" s="145">
        <v>30</v>
      </c>
      <c r="N13" s="145">
        <v>23</v>
      </c>
      <c r="O13" s="185">
        <v>1</v>
      </c>
      <c r="P13" s="145">
        <v>30</v>
      </c>
      <c r="Q13" s="145"/>
      <c r="R13" s="34"/>
      <c r="S13" s="34"/>
      <c r="T13" s="124" t="s">
        <v>31</v>
      </c>
      <c r="U13" s="188">
        <v>60000000</v>
      </c>
      <c r="V13" s="188">
        <v>39216663</v>
      </c>
      <c r="W13" s="188">
        <v>145000000</v>
      </c>
      <c r="X13" s="191">
        <v>144287499.97999999</v>
      </c>
      <c r="Y13" s="188">
        <v>271452800</v>
      </c>
      <c r="Z13" s="188">
        <v>223685832</v>
      </c>
      <c r="AA13" s="188">
        <v>145000000</v>
      </c>
      <c r="AB13" s="188"/>
      <c r="AC13" s="34" t="s">
        <v>332</v>
      </c>
      <c r="AD13" s="192" t="s">
        <v>416</v>
      </c>
    </row>
  </sheetData>
  <mergeCells count="23">
    <mergeCell ref="W7:X7"/>
    <mergeCell ref="Y7:Z7"/>
    <mergeCell ref="AA7:AB7"/>
    <mergeCell ref="I6:P6"/>
    <mergeCell ref="R6:AB6"/>
    <mergeCell ref="AC6:AC8"/>
    <mergeCell ref="AD6:AD8"/>
    <mergeCell ref="I7:J7"/>
    <mergeCell ref="K7:L7"/>
    <mergeCell ref="M7:N7"/>
    <mergeCell ref="P7:Q7"/>
    <mergeCell ref="R7:T7"/>
    <mergeCell ref="U7:V7"/>
    <mergeCell ref="E1:E4"/>
    <mergeCell ref="F1:T1"/>
    <mergeCell ref="F2:T4"/>
    <mergeCell ref="B6:B8"/>
    <mergeCell ref="C6:C8"/>
    <mergeCell ref="D6:D8"/>
    <mergeCell ref="E6:E8"/>
    <mergeCell ref="F6:F8"/>
    <mergeCell ref="G6:G8"/>
    <mergeCell ref="H6:H8"/>
  </mergeCells>
  <pageMargins left="0.7" right="0.7" top="0.75" bottom="0.75" header="0.3" footer="0.3"/>
  <drawing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sheetPr>
  <dimension ref="A1:AH20"/>
  <sheetViews>
    <sheetView zoomScale="80" zoomScaleNormal="80" workbookViewId="0">
      <pane ySplit="8" topLeftCell="A11" activePane="bottomLeft" state="frozen"/>
      <selection pane="bottomLeft" activeCell="M11" sqref="M11"/>
    </sheetView>
  </sheetViews>
  <sheetFormatPr baseColWidth="10" defaultColWidth="11.5546875" defaultRowHeight="13.8" x14ac:dyDescent="0.3"/>
  <cols>
    <col min="1" max="1" width="1.88671875" style="134" customWidth="1"/>
    <col min="2" max="2" width="5.88671875" style="134" customWidth="1"/>
    <col min="3" max="4" width="28.88671875" style="134" customWidth="1"/>
    <col min="5" max="5" width="26.109375" style="134" customWidth="1"/>
    <col min="6" max="6" width="30.5546875" style="134" customWidth="1"/>
    <col min="7" max="8" width="16.109375" style="134" customWidth="1"/>
    <col min="9" max="9" width="8.6640625" style="134" customWidth="1"/>
    <col min="10" max="10" width="9.88671875" style="134" customWidth="1"/>
    <col min="11" max="11" width="8.33203125" style="134" customWidth="1"/>
    <col min="12" max="12" width="10.109375" style="134" customWidth="1"/>
    <col min="13" max="13" width="8.109375" style="134" customWidth="1"/>
    <col min="14" max="17" width="9.44140625" style="134" customWidth="1"/>
    <col min="18" max="18" width="7.44140625" style="134" customWidth="1"/>
    <col min="19" max="19" width="9.6640625" style="134" customWidth="1"/>
    <col min="20" max="20" width="22.109375" style="134" customWidth="1"/>
    <col min="21" max="21" width="19.33203125" style="134" customWidth="1"/>
    <col min="22" max="22" width="12.109375" style="134" customWidth="1"/>
    <col min="23" max="23" width="15" style="134" customWidth="1"/>
    <col min="24" max="24" width="17.5546875" style="134" customWidth="1"/>
    <col min="25" max="25" width="16.44140625" style="134" customWidth="1"/>
    <col min="26" max="26" width="15.5546875" style="134" customWidth="1"/>
    <col min="27" max="27" width="18.33203125" style="134" customWidth="1"/>
    <col min="28" max="29" width="16.88671875" style="134" customWidth="1"/>
    <col min="30" max="30" width="15" style="134" bestFit="1" customWidth="1"/>
    <col min="31" max="31" width="14" style="134" customWidth="1"/>
    <col min="32" max="32" width="27.88671875" style="134" customWidth="1"/>
    <col min="33" max="33" width="97.6640625" style="134" customWidth="1"/>
    <col min="34" max="16384" width="11.5546875" style="134"/>
  </cols>
  <sheetData>
    <row r="1" spans="1:34" ht="19.95" customHeight="1" x14ac:dyDescent="0.3">
      <c r="E1" s="198"/>
      <c r="F1" s="118" t="s">
        <v>0</v>
      </c>
      <c r="G1" s="118"/>
      <c r="H1" s="118"/>
      <c r="I1" s="118"/>
      <c r="J1" s="118"/>
      <c r="K1" s="118"/>
      <c r="L1" s="118"/>
      <c r="M1" s="118"/>
      <c r="N1" s="118"/>
      <c r="O1" s="118"/>
      <c r="P1" s="118"/>
      <c r="Q1" s="118"/>
      <c r="R1" s="118"/>
      <c r="S1" s="118"/>
      <c r="T1" s="118"/>
      <c r="U1" s="118"/>
      <c r="V1" s="118"/>
      <c r="W1" s="5" t="s">
        <v>1</v>
      </c>
      <c r="X1" s="5" t="s">
        <v>2</v>
      </c>
    </row>
    <row r="2" spans="1:34" ht="19.95" customHeight="1" x14ac:dyDescent="0.3">
      <c r="E2" s="198"/>
      <c r="F2" s="58" t="s">
        <v>3</v>
      </c>
      <c r="G2" s="58"/>
      <c r="H2" s="58"/>
      <c r="I2" s="58"/>
      <c r="J2" s="58"/>
      <c r="K2" s="58"/>
      <c r="L2" s="58"/>
      <c r="M2" s="58"/>
      <c r="N2" s="58"/>
      <c r="O2" s="58"/>
      <c r="P2" s="58"/>
      <c r="Q2" s="58"/>
      <c r="R2" s="58"/>
      <c r="S2" s="58"/>
      <c r="T2" s="58"/>
      <c r="U2" s="58"/>
      <c r="V2" s="58"/>
      <c r="W2" s="5" t="s">
        <v>4</v>
      </c>
      <c r="X2" s="3">
        <v>1</v>
      </c>
    </row>
    <row r="3" spans="1:34" ht="19.95" customHeight="1" x14ac:dyDescent="0.3">
      <c r="E3" s="198"/>
      <c r="F3" s="58"/>
      <c r="G3" s="58"/>
      <c r="H3" s="58"/>
      <c r="I3" s="58"/>
      <c r="J3" s="58"/>
      <c r="K3" s="58"/>
      <c r="L3" s="58"/>
      <c r="M3" s="58"/>
      <c r="N3" s="58"/>
      <c r="O3" s="58"/>
      <c r="P3" s="58"/>
      <c r="Q3" s="58"/>
      <c r="R3" s="58"/>
      <c r="S3" s="58"/>
      <c r="T3" s="58"/>
      <c r="U3" s="58"/>
      <c r="V3" s="58"/>
      <c r="W3" s="5" t="s">
        <v>5</v>
      </c>
      <c r="X3" s="4">
        <v>44651</v>
      </c>
    </row>
    <row r="4" spans="1:34" ht="19.95" customHeight="1" x14ac:dyDescent="0.3">
      <c r="E4" s="198"/>
      <c r="F4" s="58"/>
      <c r="G4" s="58"/>
      <c r="H4" s="58"/>
      <c r="I4" s="58"/>
      <c r="J4" s="58"/>
      <c r="K4" s="58"/>
      <c r="L4" s="58"/>
      <c r="M4" s="58"/>
      <c r="N4" s="58"/>
      <c r="O4" s="58"/>
      <c r="P4" s="58"/>
      <c r="Q4" s="58"/>
      <c r="R4" s="58"/>
      <c r="S4" s="58"/>
      <c r="T4" s="58"/>
      <c r="U4" s="58"/>
      <c r="V4" s="58"/>
      <c r="W4" s="5" t="s">
        <v>6</v>
      </c>
      <c r="X4" s="5" t="s">
        <v>7</v>
      </c>
    </row>
    <row r="6" spans="1:34" x14ac:dyDescent="0.3">
      <c r="B6" s="136" t="s">
        <v>8</v>
      </c>
      <c r="C6" s="136" t="s">
        <v>9</v>
      </c>
      <c r="D6" s="136" t="s">
        <v>10</v>
      </c>
      <c r="E6" s="136" t="s">
        <v>11</v>
      </c>
      <c r="F6" s="136" t="s">
        <v>12</v>
      </c>
      <c r="G6" s="136" t="s">
        <v>13</v>
      </c>
      <c r="H6" s="136" t="s">
        <v>14</v>
      </c>
      <c r="I6" s="137" t="s">
        <v>15</v>
      </c>
      <c r="J6" s="137"/>
      <c r="K6" s="136"/>
      <c r="L6" s="136"/>
      <c r="M6" s="136"/>
      <c r="N6" s="136"/>
      <c r="O6" s="136"/>
      <c r="P6" s="136"/>
      <c r="Q6" s="136"/>
      <c r="R6" s="136"/>
      <c r="S6" s="138"/>
      <c r="T6" s="139" t="s">
        <v>16</v>
      </c>
      <c r="U6" s="140"/>
      <c r="V6" s="140"/>
      <c r="W6" s="140"/>
      <c r="X6" s="140"/>
      <c r="Y6" s="140"/>
      <c r="Z6" s="140"/>
      <c r="AA6" s="140"/>
      <c r="AB6" s="140"/>
      <c r="AC6" s="140"/>
      <c r="AD6" s="140"/>
      <c r="AE6" s="137"/>
      <c r="AF6" s="136" t="s">
        <v>17</v>
      </c>
      <c r="AG6" s="136" t="s">
        <v>18</v>
      </c>
    </row>
    <row r="7" spans="1:34" x14ac:dyDescent="0.3">
      <c r="B7" s="136"/>
      <c r="C7" s="136"/>
      <c r="D7" s="136"/>
      <c r="E7" s="136"/>
      <c r="F7" s="136"/>
      <c r="G7" s="136"/>
      <c r="H7" s="136"/>
      <c r="I7" s="141">
        <v>2020</v>
      </c>
      <c r="J7" s="142"/>
      <c r="K7" s="141">
        <v>2021</v>
      </c>
      <c r="L7" s="142"/>
      <c r="M7" s="139">
        <v>2022</v>
      </c>
      <c r="N7" s="137"/>
      <c r="O7" s="143"/>
      <c r="P7" s="143"/>
      <c r="Q7" s="143"/>
      <c r="R7" s="136">
        <v>2023</v>
      </c>
      <c r="S7" s="136"/>
      <c r="T7" s="139" t="s">
        <v>19</v>
      </c>
      <c r="U7" s="140"/>
      <c r="V7" s="137"/>
      <c r="W7" s="136">
        <v>2020</v>
      </c>
      <c r="X7" s="136"/>
      <c r="Y7" s="136">
        <v>2021</v>
      </c>
      <c r="Z7" s="136"/>
      <c r="AA7" s="136">
        <v>2022</v>
      </c>
      <c r="AB7" s="136"/>
      <c r="AC7" s="199" t="s">
        <v>267</v>
      </c>
      <c r="AD7" s="144">
        <v>2023</v>
      </c>
      <c r="AE7" s="144"/>
      <c r="AF7" s="136"/>
      <c r="AG7" s="136"/>
    </row>
    <row r="8" spans="1:34" x14ac:dyDescent="0.3">
      <c r="B8" s="136"/>
      <c r="C8" s="136"/>
      <c r="D8" s="136"/>
      <c r="E8" s="136"/>
      <c r="F8" s="136"/>
      <c r="G8" s="136"/>
      <c r="H8" s="136"/>
      <c r="I8" s="144" t="s">
        <v>20</v>
      </c>
      <c r="J8" s="144" t="s">
        <v>21</v>
      </c>
      <c r="K8" s="144" t="s">
        <v>20</v>
      </c>
      <c r="L8" s="144" t="s">
        <v>21</v>
      </c>
      <c r="M8" s="144" t="s">
        <v>20</v>
      </c>
      <c r="N8" s="144" t="s">
        <v>21</v>
      </c>
      <c r="O8" s="144"/>
      <c r="P8" s="144"/>
      <c r="Q8" s="144"/>
      <c r="R8" s="144" t="s">
        <v>20</v>
      </c>
      <c r="S8" s="144" t="s">
        <v>21</v>
      </c>
      <c r="T8" s="144" t="s">
        <v>22</v>
      </c>
      <c r="U8" s="144" t="s">
        <v>23</v>
      </c>
      <c r="V8" s="144" t="s">
        <v>24</v>
      </c>
      <c r="W8" s="144" t="s">
        <v>20</v>
      </c>
      <c r="X8" s="144" t="s">
        <v>21</v>
      </c>
      <c r="Y8" s="144" t="s">
        <v>20</v>
      </c>
      <c r="Z8" s="144" t="s">
        <v>21</v>
      </c>
      <c r="AA8" s="144" t="s">
        <v>20</v>
      </c>
      <c r="AB8" s="144" t="s">
        <v>21</v>
      </c>
      <c r="AC8" s="199"/>
      <c r="AD8" s="144" t="s">
        <v>20</v>
      </c>
      <c r="AE8" s="144" t="s">
        <v>21</v>
      </c>
      <c r="AF8" s="136"/>
      <c r="AG8" s="136"/>
    </row>
    <row r="9" spans="1:34" ht="318.75" customHeight="1" x14ac:dyDescent="0.3">
      <c r="A9" s="200"/>
      <c r="B9" s="12">
        <v>1</v>
      </c>
      <c r="C9" s="124" t="s">
        <v>25</v>
      </c>
      <c r="D9" s="124" t="s">
        <v>268</v>
      </c>
      <c r="E9" s="124" t="s">
        <v>269</v>
      </c>
      <c r="F9" s="124" t="s">
        <v>270</v>
      </c>
      <c r="G9" s="12" t="s">
        <v>29</v>
      </c>
      <c r="H9" s="124" t="s">
        <v>271</v>
      </c>
      <c r="I9" s="145">
        <v>4</v>
      </c>
      <c r="J9" s="145">
        <v>4</v>
      </c>
      <c r="K9" s="145">
        <f>+'[8]PLAN DE ACCION'!J8</f>
        <v>4</v>
      </c>
      <c r="L9" s="145">
        <v>4</v>
      </c>
      <c r="M9" s="145">
        <f>+'[8]PLAN DE ACCION'!K8</f>
        <v>4</v>
      </c>
      <c r="N9" s="145">
        <v>3</v>
      </c>
      <c r="O9" s="146">
        <v>1</v>
      </c>
      <c r="P9" s="145"/>
      <c r="Q9" s="145"/>
      <c r="R9" s="145">
        <f>+'[8]PLAN DE ACCION'!L8</f>
        <v>4</v>
      </c>
      <c r="S9" s="145"/>
      <c r="T9" s="12"/>
      <c r="U9" s="12" t="s">
        <v>31</v>
      </c>
      <c r="V9" s="12"/>
      <c r="W9" s="201">
        <f>+'[8]PLAN DE ACCION'!P8</f>
        <v>122870000</v>
      </c>
      <c r="X9" s="201">
        <v>103078334</v>
      </c>
      <c r="Y9" s="201">
        <f>+'[8]PLAN DE ACCION'!Q8</f>
        <v>126556100</v>
      </c>
      <c r="Z9" s="201">
        <f>82372167+39240000</f>
        <v>121612167</v>
      </c>
      <c r="AA9" s="201">
        <v>144000000</v>
      </c>
      <c r="AB9" s="201">
        <v>82195000</v>
      </c>
      <c r="AC9" s="202">
        <f>AB9/AA9</f>
        <v>0.57079861111111108</v>
      </c>
      <c r="AD9" s="201">
        <f>+'[8]PLAN DE ACCION'!S8</f>
        <v>134263366.49000001</v>
      </c>
      <c r="AE9" s="145"/>
      <c r="AF9" s="124" t="s">
        <v>272</v>
      </c>
      <c r="AG9" s="148" t="s">
        <v>417</v>
      </c>
      <c r="AH9" s="200"/>
    </row>
    <row r="10" spans="1:34" ht="225" customHeight="1" x14ac:dyDescent="0.3">
      <c r="B10" s="12">
        <v>2</v>
      </c>
      <c r="C10" s="124" t="s">
        <v>25</v>
      </c>
      <c r="D10" s="124" t="s">
        <v>273</v>
      </c>
      <c r="E10" s="124" t="s">
        <v>274</v>
      </c>
      <c r="F10" s="124" t="s">
        <v>275</v>
      </c>
      <c r="G10" s="12" t="s">
        <v>29</v>
      </c>
      <c r="H10" s="124" t="s">
        <v>276</v>
      </c>
      <c r="I10" s="145">
        <v>4</v>
      </c>
      <c r="J10" s="145">
        <v>4</v>
      </c>
      <c r="K10" s="145">
        <v>4</v>
      </c>
      <c r="L10" s="145">
        <v>4</v>
      </c>
      <c r="M10" s="145">
        <v>4</v>
      </c>
      <c r="N10" s="145">
        <v>3</v>
      </c>
      <c r="O10" s="146">
        <v>1</v>
      </c>
      <c r="P10" s="145"/>
      <c r="Q10" s="145"/>
      <c r="R10" s="145">
        <v>4</v>
      </c>
      <c r="S10" s="145"/>
      <c r="T10" s="12"/>
      <c r="U10" s="12"/>
      <c r="V10" s="12" t="s">
        <v>31</v>
      </c>
      <c r="W10" s="201">
        <v>2000000</v>
      </c>
      <c r="X10" s="201">
        <v>2000000</v>
      </c>
      <c r="Y10" s="201">
        <v>5500000</v>
      </c>
      <c r="Z10" s="201">
        <v>5500000</v>
      </c>
      <c r="AA10" s="201">
        <v>5500000</v>
      </c>
      <c r="AB10" s="203">
        <v>4200000</v>
      </c>
      <c r="AC10" s="204">
        <f>+AB10/AA10</f>
        <v>0.76363636363636367</v>
      </c>
      <c r="AD10" s="201">
        <v>1000000</v>
      </c>
      <c r="AE10" s="145"/>
      <c r="AF10" s="124" t="s">
        <v>272</v>
      </c>
      <c r="AG10" s="205" t="s">
        <v>418</v>
      </c>
      <c r="AH10" s="200"/>
    </row>
    <row r="11" spans="1:34" ht="234" customHeight="1" x14ac:dyDescent="0.3">
      <c r="B11" s="12">
        <v>3</v>
      </c>
      <c r="C11" s="124" t="s">
        <v>25</v>
      </c>
      <c r="D11" s="124" t="s">
        <v>277</v>
      </c>
      <c r="E11" s="124" t="s">
        <v>278</v>
      </c>
      <c r="F11" s="126" t="s">
        <v>279</v>
      </c>
      <c r="G11" s="12" t="s">
        <v>29</v>
      </c>
      <c r="H11" s="124" t="s">
        <v>60</v>
      </c>
      <c r="I11" s="145">
        <v>0</v>
      </c>
      <c r="J11" s="145">
        <v>0</v>
      </c>
      <c r="K11" s="145">
        <v>1</v>
      </c>
      <c r="L11" s="145">
        <v>1</v>
      </c>
      <c r="M11" s="145">
        <v>1</v>
      </c>
      <c r="N11" s="145">
        <v>0.3</v>
      </c>
      <c r="O11" s="193">
        <v>0.8</v>
      </c>
      <c r="P11" s="145"/>
      <c r="Q11" s="145"/>
      <c r="R11" s="145">
        <v>1</v>
      </c>
      <c r="S11" s="145"/>
      <c r="T11" s="12"/>
      <c r="U11" s="12"/>
      <c r="V11" s="12" t="s">
        <v>31</v>
      </c>
      <c r="W11" s="201">
        <v>1500000</v>
      </c>
      <c r="X11" s="201">
        <v>1500000</v>
      </c>
      <c r="Y11" s="201">
        <v>4400000</v>
      </c>
      <c r="Z11" s="201">
        <v>4400000</v>
      </c>
      <c r="AA11" s="201">
        <v>4400000</v>
      </c>
      <c r="AB11" s="201">
        <v>2700000</v>
      </c>
      <c r="AC11" s="206">
        <f>AB11/AA11</f>
        <v>0.61363636363636365</v>
      </c>
      <c r="AD11" s="201">
        <v>1000000</v>
      </c>
      <c r="AE11" s="145"/>
      <c r="AF11" s="124" t="s">
        <v>280</v>
      </c>
      <c r="AG11" s="148" t="s">
        <v>281</v>
      </c>
      <c r="AH11" s="200"/>
    </row>
    <row r="12" spans="1:34" ht="259.5" customHeight="1" x14ac:dyDescent="0.3">
      <c r="B12" s="12">
        <v>4</v>
      </c>
      <c r="C12" s="124" t="s">
        <v>25</v>
      </c>
      <c r="D12" s="124" t="s">
        <v>282</v>
      </c>
      <c r="E12" s="124" t="s">
        <v>283</v>
      </c>
      <c r="F12" s="124" t="s">
        <v>284</v>
      </c>
      <c r="G12" s="12" t="s">
        <v>29</v>
      </c>
      <c r="H12" s="124" t="s">
        <v>285</v>
      </c>
      <c r="I12" s="145">
        <v>2</v>
      </c>
      <c r="J12" s="145">
        <v>2</v>
      </c>
      <c r="K12" s="145">
        <v>2</v>
      </c>
      <c r="L12" s="145">
        <v>2</v>
      </c>
      <c r="M12" s="145">
        <v>2</v>
      </c>
      <c r="N12" s="145">
        <v>1</v>
      </c>
      <c r="O12" s="146">
        <v>1</v>
      </c>
      <c r="P12" s="145"/>
      <c r="Q12" s="145"/>
      <c r="R12" s="145">
        <v>2</v>
      </c>
      <c r="S12" s="145"/>
      <c r="T12" s="12" t="s">
        <v>31</v>
      </c>
      <c r="U12" s="12"/>
      <c r="V12" s="12"/>
      <c r="W12" s="201">
        <f>+'[8]PLAN DE ACCION'!P11</f>
        <v>0</v>
      </c>
      <c r="X12" s="201">
        <v>0</v>
      </c>
      <c r="Y12" s="201">
        <f>+'[8]PLAN DE ACCION'!Q11</f>
        <v>0</v>
      </c>
      <c r="Z12" s="201">
        <v>0</v>
      </c>
      <c r="AA12" s="201">
        <f>+'[8]PLAN DE ACCION'!R11</f>
        <v>0</v>
      </c>
      <c r="AB12" s="201">
        <v>0</v>
      </c>
      <c r="AC12" s="202"/>
      <c r="AD12" s="201">
        <f>+'[8]PLAN DE ACCION'!S11</f>
        <v>0</v>
      </c>
      <c r="AE12" s="201"/>
      <c r="AF12" s="124" t="s">
        <v>286</v>
      </c>
      <c r="AG12" s="148" t="s">
        <v>419</v>
      </c>
    </row>
    <row r="13" spans="1:34" ht="181.95" customHeight="1" x14ac:dyDescent="0.3">
      <c r="B13" s="12">
        <v>5</v>
      </c>
      <c r="C13" s="124" t="s">
        <v>25</v>
      </c>
      <c r="D13" s="124" t="s">
        <v>287</v>
      </c>
      <c r="E13" s="124" t="s">
        <v>288</v>
      </c>
      <c r="F13" s="124" t="s">
        <v>289</v>
      </c>
      <c r="G13" s="12" t="s">
        <v>29</v>
      </c>
      <c r="H13" s="124" t="s">
        <v>290</v>
      </c>
      <c r="I13" s="145">
        <v>1</v>
      </c>
      <c r="J13" s="145">
        <v>1</v>
      </c>
      <c r="K13" s="145">
        <v>1</v>
      </c>
      <c r="L13" s="145">
        <v>1</v>
      </c>
      <c r="M13" s="145">
        <v>1</v>
      </c>
      <c r="N13" s="145">
        <v>1</v>
      </c>
      <c r="O13" s="146">
        <v>1</v>
      </c>
      <c r="P13" s="145"/>
      <c r="Q13" s="145"/>
      <c r="R13" s="145">
        <v>1</v>
      </c>
      <c r="S13" s="145"/>
      <c r="T13" s="12"/>
      <c r="U13" s="12" t="s">
        <v>31</v>
      </c>
      <c r="V13" s="12"/>
      <c r="W13" s="201">
        <v>0</v>
      </c>
      <c r="X13" s="201">
        <v>0</v>
      </c>
      <c r="Y13" s="201">
        <v>0</v>
      </c>
      <c r="Z13" s="201">
        <v>0</v>
      </c>
      <c r="AA13" s="201">
        <v>0</v>
      </c>
      <c r="AB13" s="201">
        <v>0</v>
      </c>
      <c r="AC13" s="202"/>
      <c r="AD13" s="201">
        <v>0</v>
      </c>
      <c r="AE13" s="145"/>
      <c r="AF13" s="124" t="s">
        <v>291</v>
      </c>
      <c r="AG13" s="148" t="s">
        <v>292</v>
      </c>
      <c r="AH13" s="200"/>
    </row>
    <row r="14" spans="1:34" ht="409.6" x14ac:dyDescent="0.3">
      <c r="B14" s="12">
        <v>6</v>
      </c>
      <c r="C14" s="124" t="s">
        <v>25</v>
      </c>
      <c r="D14" s="124" t="s">
        <v>293</v>
      </c>
      <c r="E14" s="124" t="s">
        <v>294</v>
      </c>
      <c r="F14" s="124" t="s">
        <v>295</v>
      </c>
      <c r="G14" s="12" t="s">
        <v>29</v>
      </c>
      <c r="H14" s="124" t="s">
        <v>296</v>
      </c>
      <c r="I14" s="145">
        <v>12</v>
      </c>
      <c r="J14" s="145">
        <v>12</v>
      </c>
      <c r="K14" s="145">
        <v>12</v>
      </c>
      <c r="L14" s="145">
        <v>12</v>
      </c>
      <c r="M14" s="145">
        <v>12</v>
      </c>
      <c r="N14" s="145">
        <v>12</v>
      </c>
      <c r="O14" s="146">
        <v>1</v>
      </c>
      <c r="P14" s="145"/>
      <c r="Q14" s="145"/>
      <c r="R14" s="145">
        <v>12</v>
      </c>
      <c r="S14" s="145"/>
      <c r="T14" s="12" t="s">
        <v>31</v>
      </c>
      <c r="U14" s="12" t="s">
        <v>31</v>
      </c>
      <c r="V14" s="12"/>
      <c r="W14" s="201">
        <v>1500000</v>
      </c>
      <c r="X14" s="201">
        <v>1500000</v>
      </c>
      <c r="Y14" s="201">
        <f>4400000+14925000</f>
        <v>19325000</v>
      </c>
      <c r="Z14" s="201">
        <f>+Y14</f>
        <v>19325000</v>
      </c>
      <c r="AA14" s="201">
        <v>33500000</v>
      </c>
      <c r="AB14" s="201">
        <v>11310000</v>
      </c>
      <c r="AC14" s="202">
        <f>AB14/AA14</f>
        <v>0.33761194029850744</v>
      </c>
      <c r="AD14" s="201">
        <f>+'[8]PLAN DE ACCION'!S13</f>
        <v>37131500</v>
      </c>
      <c r="AE14" s="145"/>
      <c r="AF14" s="124" t="s">
        <v>297</v>
      </c>
      <c r="AG14" s="148" t="s">
        <v>298</v>
      </c>
      <c r="AH14" s="200"/>
    </row>
    <row r="15" spans="1:34" ht="183.75" customHeight="1" x14ac:dyDescent="0.3">
      <c r="A15" s="207"/>
      <c r="B15" s="41">
        <v>7</v>
      </c>
      <c r="C15" s="123" t="s">
        <v>25</v>
      </c>
      <c r="D15" s="194" t="s">
        <v>299</v>
      </c>
      <c r="E15" s="194" t="s">
        <v>300</v>
      </c>
      <c r="F15" s="123" t="s">
        <v>301</v>
      </c>
      <c r="G15" s="41" t="s">
        <v>29</v>
      </c>
      <c r="H15" s="123" t="s">
        <v>302</v>
      </c>
      <c r="I15" s="145">
        <v>1</v>
      </c>
      <c r="J15" s="145">
        <v>1</v>
      </c>
      <c r="K15" s="145">
        <v>1</v>
      </c>
      <c r="L15" s="148">
        <v>1</v>
      </c>
      <c r="M15" s="145">
        <v>1</v>
      </c>
      <c r="N15" s="148"/>
      <c r="O15" s="146">
        <v>1</v>
      </c>
      <c r="P15" s="148"/>
      <c r="Q15" s="148"/>
      <c r="R15" s="145">
        <v>1</v>
      </c>
      <c r="S15" s="145"/>
      <c r="T15" s="12"/>
      <c r="U15" s="12" t="s">
        <v>31</v>
      </c>
      <c r="V15" s="12"/>
      <c r="W15" s="201">
        <v>89774933</v>
      </c>
      <c r="X15" s="201">
        <v>89774933</v>
      </c>
      <c r="Y15" s="201">
        <v>122210136</v>
      </c>
      <c r="Z15" s="201">
        <v>122210136</v>
      </c>
      <c r="AA15" s="201">
        <v>126000000</v>
      </c>
      <c r="AB15" s="201">
        <v>76704000</v>
      </c>
      <c r="AC15" s="202"/>
      <c r="AD15" s="201">
        <v>129780000</v>
      </c>
      <c r="AE15" s="145"/>
      <c r="AF15" s="126" t="s">
        <v>303</v>
      </c>
      <c r="AG15" s="148"/>
      <c r="AH15" s="208"/>
    </row>
    <row r="16" spans="1:34" ht="129" customHeight="1" x14ac:dyDescent="0.3">
      <c r="B16" s="119">
        <v>8</v>
      </c>
      <c r="C16" s="195" t="s">
        <v>25</v>
      </c>
      <c r="D16" s="196" t="s">
        <v>304</v>
      </c>
      <c r="E16" s="194" t="s">
        <v>300</v>
      </c>
      <c r="F16" s="123" t="s">
        <v>301</v>
      </c>
      <c r="G16" s="119" t="s">
        <v>29</v>
      </c>
      <c r="H16" s="195" t="s">
        <v>305</v>
      </c>
      <c r="I16" s="209">
        <v>1</v>
      </c>
      <c r="J16" s="209">
        <v>1</v>
      </c>
      <c r="K16" s="209">
        <v>1</v>
      </c>
      <c r="L16" s="210">
        <v>1</v>
      </c>
      <c r="M16" s="209">
        <v>1</v>
      </c>
      <c r="N16" s="148"/>
      <c r="O16" s="146">
        <v>1</v>
      </c>
      <c r="P16" s="210"/>
      <c r="Q16" s="210"/>
      <c r="R16" s="209">
        <v>1</v>
      </c>
      <c r="S16" s="209"/>
      <c r="T16" s="120"/>
      <c r="U16" s="120" t="s">
        <v>31</v>
      </c>
      <c r="V16" s="120"/>
      <c r="W16" s="211">
        <v>34716667</v>
      </c>
      <c r="X16" s="211">
        <v>34716667</v>
      </c>
      <c r="Y16" s="211">
        <v>117900000</v>
      </c>
      <c r="Z16" s="211">
        <v>117900000</v>
      </c>
      <c r="AA16" s="211">
        <v>194250000</v>
      </c>
      <c r="AB16" s="211">
        <v>161850000</v>
      </c>
      <c r="AC16" s="212"/>
      <c r="AD16" s="211">
        <v>200077500</v>
      </c>
      <c r="AE16" s="209"/>
      <c r="AF16" s="197" t="s">
        <v>303</v>
      </c>
      <c r="AG16" s="148"/>
      <c r="AH16" s="213"/>
    </row>
    <row r="17" spans="2:33" ht="125.4" x14ac:dyDescent="0.3">
      <c r="B17" s="41">
        <v>9</v>
      </c>
      <c r="C17" s="126" t="s">
        <v>25</v>
      </c>
      <c r="D17" s="194" t="s">
        <v>306</v>
      </c>
      <c r="E17" s="194" t="s">
        <v>307</v>
      </c>
      <c r="F17" s="123" t="s">
        <v>308</v>
      </c>
      <c r="G17" s="12" t="s">
        <v>29</v>
      </c>
      <c r="H17" s="126" t="s">
        <v>309</v>
      </c>
      <c r="I17" s="145">
        <v>12</v>
      </c>
      <c r="J17" s="145">
        <v>12</v>
      </c>
      <c r="K17" s="145">
        <v>12</v>
      </c>
      <c r="L17" s="148">
        <v>12</v>
      </c>
      <c r="M17" s="145">
        <v>12</v>
      </c>
      <c r="N17" s="148"/>
      <c r="O17" s="146">
        <v>1</v>
      </c>
      <c r="P17" s="148"/>
      <c r="Q17" s="148"/>
      <c r="R17" s="145">
        <v>12</v>
      </c>
      <c r="S17" s="145"/>
      <c r="T17" s="12"/>
      <c r="U17" s="12" t="s">
        <v>31</v>
      </c>
      <c r="V17" s="12"/>
      <c r="W17" s="201">
        <v>0</v>
      </c>
      <c r="X17" s="145"/>
      <c r="Y17" s="201">
        <v>0</v>
      </c>
      <c r="Z17" s="145"/>
      <c r="AA17" s="201">
        <v>0</v>
      </c>
      <c r="AB17" s="145"/>
      <c r="AC17" s="214"/>
      <c r="AD17" s="201">
        <v>0</v>
      </c>
      <c r="AE17" s="145"/>
      <c r="AF17" s="126" t="s">
        <v>303</v>
      </c>
      <c r="AG17" s="148"/>
    </row>
    <row r="18" spans="2:33" ht="145.94999999999999" customHeight="1" x14ac:dyDescent="0.3">
      <c r="B18" s="12">
        <v>10</v>
      </c>
      <c r="C18" s="124" t="s">
        <v>102</v>
      </c>
      <c r="D18" s="124" t="s">
        <v>310</v>
      </c>
      <c r="E18" s="124" t="s">
        <v>311</v>
      </c>
      <c r="F18" s="126" t="s">
        <v>312</v>
      </c>
      <c r="G18" s="12" t="s">
        <v>29</v>
      </c>
      <c r="H18" s="124" t="s">
        <v>313</v>
      </c>
      <c r="I18" s="145">
        <v>17</v>
      </c>
      <c r="J18" s="145">
        <v>17</v>
      </c>
      <c r="K18" s="145">
        <v>17</v>
      </c>
      <c r="L18" s="145">
        <v>17</v>
      </c>
      <c r="M18" s="145">
        <v>17</v>
      </c>
      <c r="N18" s="145">
        <v>17</v>
      </c>
      <c r="O18" s="146">
        <v>1</v>
      </c>
      <c r="P18" s="145"/>
      <c r="Q18" s="145"/>
      <c r="R18" s="145">
        <v>17</v>
      </c>
      <c r="S18" s="145"/>
      <c r="T18" s="12"/>
      <c r="U18" s="12" t="s">
        <v>31</v>
      </c>
      <c r="V18" s="12"/>
      <c r="W18" s="201">
        <v>1500000</v>
      </c>
      <c r="X18" s="201">
        <v>1500000</v>
      </c>
      <c r="Y18" s="201">
        <f>4400000+14925000</f>
        <v>19325000</v>
      </c>
      <c r="Z18" s="201">
        <f>+Y18</f>
        <v>19325000</v>
      </c>
      <c r="AA18" s="203">
        <v>1500000</v>
      </c>
      <c r="AB18" s="201">
        <v>1500000</v>
      </c>
      <c r="AC18" s="202">
        <f>AB18/AA18</f>
        <v>1</v>
      </c>
      <c r="AD18" s="201">
        <v>37131500</v>
      </c>
      <c r="AE18" s="145"/>
      <c r="AF18" s="124" t="s">
        <v>286</v>
      </c>
      <c r="AG18" s="148" t="s">
        <v>420</v>
      </c>
    </row>
    <row r="19" spans="2:33" ht="283.2" customHeight="1" x14ac:dyDescent="0.3">
      <c r="B19" s="12">
        <v>11</v>
      </c>
      <c r="C19" s="124" t="s">
        <v>102</v>
      </c>
      <c r="D19" s="124" t="s">
        <v>314</v>
      </c>
      <c r="E19" s="123" t="s">
        <v>315</v>
      </c>
      <c r="F19" s="124" t="s">
        <v>316</v>
      </c>
      <c r="G19" s="12" t="s">
        <v>29</v>
      </c>
      <c r="H19" s="124" t="s">
        <v>317</v>
      </c>
      <c r="I19" s="145">
        <f>+'[8]PLAN DE ACCION'!I17</f>
        <v>0</v>
      </c>
      <c r="J19" s="145">
        <v>0</v>
      </c>
      <c r="K19" s="145">
        <f>+'[8]PLAN DE ACCION'!J17</f>
        <v>1</v>
      </c>
      <c r="L19" s="145">
        <v>1</v>
      </c>
      <c r="M19" s="145">
        <f>+'[8]PLAN DE ACCION'!K17</f>
        <v>1</v>
      </c>
      <c r="N19" s="145">
        <v>0.7</v>
      </c>
      <c r="O19" s="146">
        <v>1</v>
      </c>
      <c r="P19" s="145"/>
      <c r="Q19" s="145"/>
      <c r="R19" s="145">
        <f>+'[8]PLAN DE ACCION'!L17</f>
        <v>1</v>
      </c>
      <c r="S19" s="145"/>
      <c r="T19" s="12"/>
      <c r="U19" s="12"/>
      <c r="V19" s="12" t="s">
        <v>31</v>
      </c>
      <c r="W19" s="201">
        <f>+'[8]PLAN DE ACCION'!P17</f>
        <v>1500000</v>
      </c>
      <c r="X19" s="201">
        <v>1500000</v>
      </c>
      <c r="Y19" s="201">
        <f>+'[8]PLAN DE ACCION'!Q17</f>
        <v>2200000</v>
      </c>
      <c r="Z19" s="201">
        <v>2200000</v>
      </c>
      <c r="AA19" s="201">
        <v>700000</v>
      </c>
      <c r="AB19" s="201">
        <v>500000</v>
      </c>
      <c r="AC19" s="202">
        <f>AB19/AA19</f>
        <v>0.7142857142857143</v>
      </c>
      <c r="AD19" s="201">
        <f>+'[8]PLAN DE ACCION'!S17</f>
        <v>1000000</v>
      </c>
      <c r="AE19" s="201"/>
      <c r="AF19" s="124" t="s">
        <v>286</v>
      </c>
      <c r="AG19" s="148" t="s">
        <v>421</v>
      </c>
    </row>
    <row r="20" spans="2:33" ht="168.75" customHeight="1" x14ac:dyDescent="0.3">
      <c r="B20" s="12">
        <v>12</v>
      </c>
      <c r="C20" s="124" t="s">
        <v>102</v>
      </c>
      <c r="D20" s="35" t="s">
        <v>103</v>
      </c>
      <c r="E20" s="35" t="s">
        <v>104</v>
      </c>
      <c r="F20" s="35" t="s">
        <v>105</v>
      </c>
      <c r="G20" s="12" t="s">
        <v>29</v>
      </c>
      <c r="H20" s="124" t="s">
        <v>106</v>
      </c>
      <c r="I20" s="145">
        <v>0</v>
      </c>
      <c r="J20" s="145">
        <v>0</v>
      </c>
      <c r="K20" s="145">
        <v>1</v>
      </c>
      <c r="L20" s="145">
        <v>1</v>
      </c>
      <c r="M20" s="145">
        <v>1</v>
      </c>
      <c r="N20" s="145">
        <v>1</v>
      </c>
      <c r="O20" s="146">
        <v>1</v>
      </c>
      <c r="P20" s="145"/>
      <c r="Q20" s="145"/>
      <c r="R20" s="145">
        <v>1</v>
      </c>
      <c r="S20" s="145"/>
      <c r="T20" s="12"/>
      <c r="U20" s="12"/>
      <c r="V20" s="12" t="s">
        <v>31</v>
      </c>
      <c r="W20" s="201">
        <v>2000000</v>
      </c>
      <c r="X20" s="201">
        <v>1900000</v>
      </c>
      <c r="Y20" s="201">
        <v>4400000</v>
      </c>
      <c r="Z20" s="201">
        <v>4400000</v>
      </c>
      <c r="AA20" s="203">
        <f>1200000+1000000</f>
        <v>2200000</v>
      </c>
      <c r="AB20" s="203">
        <v>1500000</v>
      </c>
      <c r="AC20" s="204"/>
      <c r="AD20" s="203">
        <v>1000000</v>
      </c>
      <c r="AE20" s="203"/>
      <c r="AF20" s="41" t="s">
        <v>107</v>
      </c>
      <c r="AG20" s="205" t="s">
        <v>422</v>
      </c>
    </row>
  </sheetData>
  <mergeCells count="22">
    <mergeCell ref="Y7:Z7"/>
    <mergeCell ref="AA7:AB7"/>
    <mergeCell ref="I6:R6"/>
    <mergeCell ref="T6:AE6"/>
    <mergeCell ref="AF6:AF8"/>
    <mergeCell ref="AG6:AG8"/>
    <mergeCell ref="I7:J7"/>
    <mergeCell ref="K7:L7"/>
    <mergeCell ref="M7:N7"/>
    <mergeCell ref="R7:S7"/>
    <mergeCell ref="T7:V7"/>
    <mergeCell ref="W7:X7"/>
    <mergeCell ref="E1:E4"/>
    <mergeCell ref="F1:V1"/>
    <mergeCell ref="F2:V4"/>
    <mergeCell ref="B6:B8"/>
    <mergeCell ref="C6:C8"/>
    <mergeCell ref="D6:D8"/>
    <mergeCell ref="E6:E8"/>
    <mergeCell ref="F6:F8"/>
    <mergeCell ref="G6:G8"/>
    <mergeCell ref="H6:H8"/>
  </mergeCells>
  <pageMargins left="0.7" right="0.7" top="0.75" bottom="0.75" header="0.3" footer="0.3"/>
  <pageSetup paperSize="9" orientation="portrait" horizontalDpi="4294967295" verticalDpi="4294967295"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D10"/>
  <sheetViews>
    <sheetView topLeftCell="A5" zoomScale="70" zoomScaleNormal="70" workbookViewId="0">
      <selection activeCell="O12" sqref="O12"/>
    </sheetView>
  </sheetViews>
  <sheetFormatPr baseColWidth="10" defaultRowHeight="14.4" x14ac:dyDescent="0.3"/>
  <cols>
    <col min="1" max="1" width="1.88671875" customWidth="1"/>
    <col min="2" max="2" width="5.88671875" customWidth="1"/>
    <col min="3" max="3" width="28.88671875" customWidth="1"/>
    <col min="4" max="4" width="44.109375" customWidth="1"/>
    <col min="5" max="5" width="46" customWidth="1"/>
    <col min="6" max="6" width="17" customWidth="1"/>
    <col min="7" max="8" width="16.109375" customWidth="1"/>
    <col min="9" max="9" width="8.6640625" customWidth="1"/>
    <col min="10" max="10" width="9.88671875" customWidth="1"/>
    <col min="11" max="11" width="8.33203125" customWidth="1"/>
    <col min="12" max="12" width="10.109375" customWidth="1"/>
    <col min="13" max="13" width="8.109375" customWidth="1"/>
    <col min="14" max="14" width="9.44140625" customWidth="1"/>
    <col min="15" max="15" width="12.88671875" bestFit="1" customWidth="1"/>
    <col min="16" max="16" width="7.44140625" customWidth="1"/>
    <col min="17" max="17" width="9.6640625" customWidth="1"/>
    <col min="18" max="18" width="22.109375" bestFit="1" customWidth="1"/>
    <col min="19" max="19" width="18.6640625" customWidth="1"/>
    <col min="20" max="20" width="12.109375" bestFit="1" customWidth="1"/>
    <col min="21" max="28" width="14" customWidth="1"/>
    <col min="29" max="29" width="27.88671875" customWidth="1"/>
    <col min="30" max="30" width="28.44140625" customWidth="1"/>
  </cols>
  <sheetData>
    <row r="1" spans="2:30" ht="19.95" customHeight="1" x14ac:dyDescent="0.3">
      <c r="E1" s="56"/>
      <c r="F1" s="57" t="s">
        <v>0</v>
      </c>
      <c r="G1" s="57"/>
      <c r="H1" s="57"/>
      <c r="I1" s="57"/>
      <c r="J1" s="57"/>
      <c r="K1" s="57"/>
      <c r="L1" s="57"/>
      <c r="M1" s="57"/>
      <c r="N1" s="57"/>
      <c r="O1" s="57"/>
      <c r="P1" s="57"/>
      <c r="Q1" s="57"/>
      <c r="R1" s="57"/>
      <c r="S1" s="57"/>
      <c r="T1" s="57"/>
      <c r="U1" s="1" t="s">
        <v>1</v>
      </c>
      <c r="V1" s="1" t="s">
        <v>2</v>
      </c>
    </row>
    <row r="2" spans="2:30" ht="19.95" customHeight="1" x14ac:dyDescent="0.3">
      <c r="E2" s="56"/>
      <c r="F2" s="58" t="s">
        <v>3</v>
      </c>
      <c r="G2" s="58"/>
      <c r="H2" s="58"/>
      <c r="I2" s="58"/>
      <c r="J2" s="58"/>
      <c r="K2" s="58"/>
      <c r="L2" s="58"/>
      <c r="M2" s="58"/>
      <c r="N2" s="58"/>
      <c r="O2" s="58"/>
      <c r="P2" s="58"/>
      <c r="Q2" s="58"/>
      <c r="R2" s="58"/>
      <c r="S2" s="58"/>
      <c r="T2" s="58"/>
      <c r="U2" s="2" t="s">
        <v>4</v>
      </c>
      <c r="V2" s="3">
        <v>1</v>
      </c>
    </row>
    <row r="3" spans="2:30" ht="19.95" customHeight="1" x14ac:dyDescent="0.3">
      <c r="E3" s="56"/>
      <c r="F3" s="58"/>
      <c r="G3" s="58"/>
      <c r="H3" s="58"/>
      <c r="I3" s="58"/>
      <c r="J3" s="58"/>
      <c r="K3" s="58"/>
      <c r="L3" s="58"/>
      <c r="M3" s="58"/>
      <c r="N3" s="58"/>
      <c r="O3" s="58"/>
      <c r="P3" s="58"/>
      <c r="Q3" s="58"/>
      <c r="R3" s="58"/>
      <c r="S3" s="58"/>
      <c r="T3" s="58"/>
      <c r="U3" s="2" t="s">
        <v>5</v>
      </c>
      <c r="V3" s="4">
        <v>44651</v>
      </c>
    </row>
    <row r="4" spans="2:30" ht="19.95" customHeight="1" x14ac:dyDescent="0.3">
      <c r="E4" s="56"/>
      <c r="F4" s="58"/>
      <c r="G4" s="58"/>
      <c r="H4" s="58"/>
      <c r="I4" s="58"/>
      <c r="J4" s="58"/>
      <c r="K4" s="58"/>
      <c r="L4" s="58"/>
      <c r="M4" s="58"/>
      <c r="N4" s="58"/>
      <c r="O4" s="58"/>
      <c r="P4" s="58"/>
      <c r="Q4" s="58"/>
      <c r="R4" s="58"/>
      <c r="S4" s="58"/>
      <c r="T4" s="58"/>
      <c r="U4" s="2" t="s">
        <v>6</v>
      </c>
      <c r="V4" s="5" t="s">
        <v>7</v>
      </c>
    </row>
    <row r="6" spans="2:30" x14ac:dyDescent="0.3">
      <c r="B6" s="46" t="s">
        <v>8</v>
      </c>
      <c r="C6" s="46" t="s">
        <v>9</v>
      </c>
      <c r="D6" s="46" t="s">
        <v>10</v>
      </c>
      <c r="E6" s="46" t="s">
        <v>11</v>
      </c>
      <c r="F6" s="46" t="s">
        <v>12</v>
      </c>
      <c r="G6" s="46" t="s">
        <v>13</v>
      </c>
      <c r="H6" s="46" t="s">
        <v>14</v>
      </c>
      <c r="I6" s="47" t="s">
        <v>15</v>
      </c>
      <c r="J6" s="47"/>
      <c r="K6" s="48"/>
      <c r="L6" s="48"/>
      <c r="M6" s="48"/>
      <c r="N6" s="48"/>
      <c r="O6" s="48"/>
      <c r="P6" s="48"/>
      <c r="Q6" s="7"/>
      <c r="R6" s="49" t="s">
        <v>16</v>
      </c>
      <c r="S6" s="50"/>
      <c r="T6" s="50"/>
      <c r="U6" s="50"/>
      <c r="V6" s="50"/>
      <c r="W6" s="50"/>
      <c r="X6" s="50"/>
      <c r="Y6" s="50"/>
      <c r="Z6" s="50"/>
      <c r="AA6" s="50"/>
      <c r="AB6" s="47"/>
      <c r="AC6" s="46" t="s">
        <v>17</v>
      </c>
      <c r="AD6" s="46" t="s">
        <v>18</v>
      </c>
    </row>
    <row r="7" spans="2:30" x14ac:dyDescent="0.3">
      <c r="B7" s="46"/>
      <c r="C7" s="46"/>
      <c r="D7" s="46"/>
      <c r="E7" s="46"/>
      <c r="F7" s="46"/>
      <c r="G7" s="46"/>
      <c r="H7" s="46"/>
      <c r="I7" s="51">
        <v>2020</v>
      </c>
      <c r="J7" s="52"/>
      <c r="K7" s="51">
        <v>2021</v>
      </c>
      <c r="L7" s="52"/>
      <c r="M7" s="53">
        <v>2022</v>
      </c>
      <c r="N7" s="54"/>
      <c r="O7" s="113" t="s">
        <v>255</v>
      </c>
      <c r="P7" s="46">
        <v>2023</v>
      </c>
      <c r="Q7" s="46"/>
      <c r="R7" s="53" t="s">
        <v>19</v>
      </c>
      <c r="S7" s="55"/>
      <c r="T7" s="54"/>
      <c r="U7" s="46">
        <v>2020</v>
      </c>
      <c r="V7" s="46"/>
      <c r="W7" s="46">
        <v>2021</v>
      </c>
      <c r="X7" s="46"/>
      <c r="Y7" s="46">
        <v>2022</v>
      </c>
      <c r="Z7" s="46"/>
      <c r="AA7" s="46">
        <v>2023</v>
      </c>
      <c r="AB7" s="46"/>
      <c r="AC7" s="46"/>
      <c r="AD7" s="46"/>
    </row>
    <row r="8" spans="2:30" x14ac:dyDescent="0.3">
      <c r="B8" s="46"/>
      <c r="C8" s="46"/>
      <c r="D8" s="46"/>
      <c r="E8" s="46"/>
      <c r="F8" s="46"/>
      <c r="G8" s="46"/>
      <c r="H8" s="46"/>
      <c r="I8" s="9" t="s">
        <v>20</v>
      </c>
      <c r="J8" s="9" t="s">
        <v>21</v>
      </c>
      <c r="K8" s="9" t="s">
        <v>20</v>
      </c>
      <c r="L8" s="9" t="s">
        <v>21</v>
      </c>
      <c r="M8" s="9" t="s">
        <v>20</v>
      </c>
      <c r="N8" s="9" t="s">
        <v>21</v>
      </c>
      <c r="O8" s="114" t="s">
        <v>256</v>
      </c>
      <c r="P8" s="9" t="s">
        <v>20</v>
      </c>
      <c r="Q8" s="9" t="s">
        <v>21</v>
      </c>
      <c r="R8" s="10" t="s">
        <v>22</v>
      </c>
      <c r="S8" s="11" t="s">
        <v>23</v>
      </c>
      <c r="T8" s="11" t="s">
        <v>24</v>
      </c>
      <c r="U8" s="9" t="s">
        <v>20</v>
      </c>
      <c r="V8" s="9" t="s">
        <v>21</v>
      </c>
      <c r="W8" s="9" t="s">
        <v>20</v>
      </c>
      <c r="X8" s="9" t="s">
        <v>21</v>
      </c>
      <c r="Y8" s="9" t="s">
        <v>20</v>
      </c>
      <c r="Z8" s="9" t="s">
        <v>21</v>
      </c>
      <c r="AA8" s="9" t="s">
        <v>20</v>
      </c>
      <c r="AB8" s="9" t="s">
        <v>21</v>
      </c>
      <c r="AC8" s="46"/>
      <c r="AD8" s="46"/>
    </row>
    <row r="9" spans="2:30" ht="316.8" x14ac:dyDescent="0.3">
      <c r="B9" s="18">
        <v>1</v>
      </c>
      <c r="C9" s="19" t="s">
        <v>25</v>
      </c>
      <c r="D9" s="19" t="s">
        <v>257</v>
      </c>
      <c r="E9" s="19" t="s">
        <v>258</v>
      </c>
      <c r="F9" s="19" t="s">
        <v>259</v>
      </c>
      <c r="G9" s="99" t="s">
        <v>29</v>
      </c>
      <c r="H9" s="19" t="s">
        <v>259</v>
      </c>
      <c r="I9" s="14">
        <f>+'[7]PLAN DE ACCION'!I8</f>
        <v>0</v>
      </c>
      <c r="J9" s="14">
        <v>0</v>
      </c>
      <c r="K9" s="14">
        <f>+'[7]PLAN DE ACCION'!J8</f>
        <v>1</v>
      </c>
      <c r="L9" s="14">
        <v>0.7</v>
      </c>
      <c r="M9" s="14">
        <f>+'[7]PLAN DE ACCION'!K8</f>
        <v>1</v>
      </c>
      <c r="N9" s="115">
        <v>1</v>
      </c>
      <c r="O9" s="116">
        <v>1</v>
      </c>
      <c r="P9" s="14">
        <f>+'[7]PLAN DE ACCION'!L8</f>
        <v>1</v>
      </c>
      <c r="Q9" s="15"/>
      <c r="R9" s="69"/>
      <c r="S9" s="18" t="s">
        <v>31</v>
      </c>
      <c r="T9" s="69"/>
      <c r="U9" s="16">
        <f>+'[7]PLAN DE ACCION'!P8</f>
        <v>0</v>
      </c>
      <c r="V9" s="115">
        <v>0</v>
      </c>
      <c r="W9" s="16">
        <f>+'[7]PLAN DE ACCION'!Q8</f>
        <v>0</v>
      </c>
      <c r="X9" s="115">
        <v>0</v>
      </c>
      <c r="Y9" s="16">
        <f>+'[7]PLAN DE ACCION'!R8</f>
        <v>0</v>
      </c>
      <c r="Z9" s="117">
        <v>0</v>
      </c>
      <c r="AA9" s="16">
        <f>+'[7]PLAN DE ACCION'!S8</f>
        <v>0</v>
      </c>
      <c r="AB9" s="15"/>
      <c r="AC9" s="72" t="s">
        <v>260</v>
      </c>
      <c r="AD9" s="30" t="s">
        <v>261</v>
      </c>
    </row>
    <row r="10" spans="2:30" ht="162" customHeight="1" x14ac:dyDescent="0.3">
      <c r="B10" s="18">
        <v>2</v>
      </c>
      <c r="C10" s="19" t="s">
        <v>25</v>
      </c>
      <c r="D10" s="19" t="s">
        <v>262</v>
      </c>
      <c r="E10" s="19" t="s">
        <v>263</v>
      </c>
      <c r="F10" s="19" t="s">
        <v>264</v>
      </c>
      <c r="G10" s="99" t="s">
        <v>29</v>
      </c>
      <c r="H10" s="19" t="s">
        <v>265</v>
      </c>
      <c r="I10" s="14">
        <f>+'[7]PLAN DE ACCION'!I9</f>
        <v>0</v>
      </c>
      <c r="J10" s="14">
        <v>0</v>
      </c>
      <c r="K10" s="14">
        <f>+'[7]PLAN DE ACCION'!J9</f>
        <v>1</v>
      </c>
      <c r="L10" s="14">
        <v>0</v>
      </c>
      <c r="M10" s="14">
        <f>+'[7]PLAN DE ACCION'!K9</f>
        <v>1</v>
      </c>
      <c r="N10" s="115">
        <v>1</v>
      </c>
      <c r="O10" s="116">
        <v>1</v>
      </c>
      <c r="P10" s="14">
        <f>+'[7]PLAN DE ACCION'!L9</f>
        <v>1</v>
      </c>
      <c r="Q10" s="15"/>
      <c r="R10" s="69"/>
      <c r="S10" s="18" t="s">
        <v>31</v>
      </c>
      <c r="T10" s="69"/>
      <c r="U10" s="16">
        <f>+'[7]PLAN DE ACCION'!P9</f>
        <v>0</v>
      </c>
      <c r="V10" s="115">
        <v>0</v>
      </c>
      <c r="W10" s="16">
        <f>+'[7]PLAN DE ACCION'!Q9</f>
        <v>0</v>
      </c>
      <c r="X10" s="115">
        <v>0</v>
      </c>
      <c r="Y10" s="16">
        <f>+'[7]PLAN DE ACCION'!R9</f>
        <v>0</v>
      </c>
      <c r="Z10" s="115">
        <v>0</v>
      </c>
      <c r="AA10" s="16">
        <f>+'[7]PLAN DE ACCION'!S9</f>
        <v>0</v>
      </c>
      <c r="AB10" s="15"/>
      <c r="AC10" s="72" t="s">
        <v>260</v>
      </c>
      <c r="AD10" s="30" t="s">
        <v>266</v>
      </c>
    </row>
  </sheetData>
  <mergeCells count="23">
    <mergeCell ref="W7:X7"/>
    <mergeCell ref="Y7:Z7"/>
    <mergeCell ref="AA7:AB7"/>
    <mergeCell ref="I6:P6"/>
    <mergeCell ref="R6:AB6"/>
    <mergeCell ref="AC6:AC8"/>
    <mergeCell ref="AD6:AD8"/>
    <mergeCell ref="I7:J7"/>
    <mergeCell ref="K7:L7"/>
    <mergeCell ref="M7:N7"/>
    <mergeCell ref="P7:Q7"/>
    <mergeCell ref="R7:T7"/>
    <mergeCell ref="U7:V7"/>
    <mergeCell ref="E1:E4"/>
    <mergeCell ref="F1:T1"/>
    <mergeCell ref="F2:T4"/>
    <mergeCell ref="B6:B8"/>
    <mergeCell ref="C6:C8"/>
    <mergeCell ref="D6:D8"/>
    <mergeCell ref="E6:E8"/>
    <mergeCell ref="F6:F8"/>
    <mergeCell ref="G6:G8"/>
    <mergeCell ref="H6:H8"/>
  </mergeCells>
  <pageMargins left="0.7" right="0.7" top="0.75" bottom="0.75" header="0.3" footer="0.3"/>
  <pageSetup paperSize="9" orientation="portrait" r:id="rId1"/>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E12"/>
  <sheetViews>
    <sheetView topLeftCell="S12" zoomScale="106" zoomScaleNormal="106" workbookViewId="0">
      <selection activeCell="S12" sqref="S12"/>
    </sheetView>
  </sheetViews>
  <sheetFormatPr baseColWidth="10" defaultRowHeight="14.4" x14ac:dyDescent="0.3"/>
  <cols>
    <col min="1" max="1" width="1.88671875" customWidth="1"/>
    <col min="2" max="2" width="5.88671875" customWidth="1"/>
    <col min="3" max="3" width="28.88671875" customWidth="1"/>
    <col min="4" max="4" width="30.88671875" customWidth="1"/>
    <col min="5" max="5" width="35.33203125" customWidth="1"/>
    <col min="6" max="6" width="14.5546875" customWidth="1"/>
    <col min="7" max="7" width="13.88671875" bestFit="1" customWidth="1"/>
    <col min="8" max="8" width="16.109375" customWidth="1"/>
    <col min="9" max="9" width="8.6640625" customWidth="1"/>
    <col min="10" max="10" width="9.88671875" customWidth="1"/>
    <col min="11" max="11" width="8.33203125" customWidth="1"/>
    <col min="12" max="12" width="10.109375" customWidth="1"/>
    <col min="13" max="13" width="8.109375" customWidth="1"/>
    <col min="14" max="15" width="9.44140625" customWidth="1"/>
    <col min="16" max="16" width="7.44140625" customWidth="1"/>
    <col min="17" max="17" width="9.6640625" customWidth="1"/>
    <col min="18" max="18" width="22.109375" bestFit="1" customWidth="1"/>
    <col min="19" max="19" width="19.33203125" bestFit="1" customWidth="1"/>
    <col min="20" max="20" width="12.109375" bestFit="1" customWidth="1"/>
    <col min="21" max="23" width="14.6640625" bestFit="1" customWidth="1"/>
    <col min="24" max="24" width="14" customWidth="1"/>
    <col min="25" max="26" width="14.6640625" bestFit="1" customWidth="1"/>
    <col min="27" max="28" width="14" customWidth="1"/>
    <col min="29" max="29" width="27.88671875" customWidth="1"/>
    <col min="30" max="30" width="17.6640625" customWidth="1"/>
    <col min="31" max="31" width="16.44140625" bestFit="1" customWidth="1"/>
  </cols>
  <sheetData>
    <row r="1" spans="2:31" ht="15.6" x14ac:dyDescent="0.3">
      <c r="E1" s="56"/>
      <c r="F1" s="57" t="s">
        <v>0</v>
      </c>
      <c r="G1" s="57"/>
      <c r="H1" s="57"/>
      <c r="I1" s="57"/>
      <c r="J1" s="57"/>
      <c r="K1" s="57"/>
      <c r="L1" s="57"/>
      <c r="M1" s="57"/>
      <c r="N1" s="57"/>
      <c r="O1" s="57"/>
      <c r="P1" s="57"/>
      <c r="Q1" s="57"/>
      <c r="R1" s="57"/>
      <c r="S1" s="57"/>
      <c r="T1" s="57"/>
      <c r="U1" s="1" t="s">
        <v>1</v>
      </c>
      <c r="V1" s="1" t="s">
        <v>2</v>
      </c>
    </row>
    <row r="2" spans="2:31" x14ac:dyDescent="0.3">
      <c r="E2" s="56"/>
      <c r="F2" s="58" t="s">
        <v>3</v>
      </c>
      <c r="G2" s="58"/>
      <c r="H2" s="58"/>
      <c r="I2" s="58"/>
      <c r="J2" s="58"/>
      <c r="K2" s="58"/>
      <c r="L2" s="58"/>
      <c r="M2" s="58"/>
      <c r="N2" s="58"/>
      <c r="O2" s="58"/>
      <c r="P2" s="58"/>
      <c r="Q2" s="58"/>
      <c r="R2" s="58"/>
      <c r="S2" s="58"/>
      <c r="T2" s="58"/>
      <c r="U2" s="2" t="s">
        <v>4</v>
      </c>
      <c r="V2" s="3">
        <v>1</v>
      </c>
    </row>
    <row r="3" spans="2:31" x14ac:dyDescent="0.3">
      <c r="E3" s="56"/>
      <c r="F3" s="58"/>
      <c r="G3" s="58"/>
      <c r="H3" s="58"/>
      <c r="I3" s="58"/>
      <c r="J3" s="58"/>
      <c r="K3" s="58"/>
      <c r="L3" s="58"/>
      <c r="M3" s="58"/>
      <c r="N3" s="58"/>
      <c r="O3" s="58"/>
      <c r="P3" s="58"/>
      <c r="Q3" s="58"/>
      <c r="R3" s="58"/>
      <c r="S3" s="58"/>
      <c r="T3" s="58"/>
      <c r="U3" s="2" t="s">
        <v>5</v>
      </c>
      <c r="V3" s="4">
        <v>44651</v>
      </c>
    </row>
    <row r="4" spans="2:31" ht="20.399999999999999" customHeight="1" x14ac:dyDescent="0.3">
      <c r="E4" s="56"/>
      <c r="F4" s="58"/>
      <c r="G4" s="58"/>
      <c r="H4" s="58"/>
      <c r="I4" s="58"/>
      <c r="J4" s="58"/>
      <c r="K4" s="58"/>
      <c r="L4" s="58"/>
      <c r="M4" s="58"/>
      <c r="N4" s="58"/>
      <c r="O4" s="58"/>
      <c r="P4" s="58"/>
      <c r="Q4" s="58"/>
      <c r="R4" s="58"/>
      <c r="S4" s="58"/>
      <c r="T4" s="58"/>
      <c r="U4" s="2" t="s">
        <v>6</v>
      </c>
      <c r="V4" s="5" t="s">
        <v>7</v>
      </c>
    </row>
    <row r="6" spans="2:31" x14ac:dyDescent="0.3">
      <c r="B6" s="46" t="s">
        <v>8</v>
      </c>
      <c r="C6" s="46" t="s">
        <v>9</v>
      </c>
      <c r="D6" s="46" t="s">
        <v>10</v>
      </c>
      <c r="E6" s="46" t="s">
        <v>11</v>
      </c>
      <c r="F6" s="46" t="s">
        <v>12</v>
      </c>
      <c r="G6" s="46" t="s">
        <v>13</v>
      </c>
      <c r="H6" s="46" t="s">
        <v>14</v>
      </c>
      <c r="I6" s="47" t="s">
        <v>15</v>
      </c>
      <c r="J6" s="47"/>
      <c r="K6" s="48"/>
      <c r="L6" s="48"/>
      <c r="M6" s="48"/>
      <c r="N6" s="48"/>
      <c r="O6" s="48"/>
      <c r="P6" s="48"/>
      <c r="Q6" s="7"/>
      <c r="R6" s="49" t="s">
        <v>16</v>
      </c>
      <c r="S6" s="50"/>
      <c r="T6" s="50"/>
      <c r="U6" s="50"/>
      <c r="V6" s="50"/>
      <c r="W6" s="50"/>
      <c r="X6" s="50"/>
      <c r="Y6" s="50"/>
      <c r="Z6" s="50"/>
      <c r="AA6" s="50"/>
      <c r="AB6" s="47"/>
      <c r="AC6" s="46" t="s">
        <v>17</v>
      </c>
      <c r="AD6" s="62" t="s">
        <v>165</v>
      </c>
      <c r="AE6" s="62" t="s">
        <v>166</v>
      </c>
    </row>
    <row r="7" spans="2:31" x14ac:dyDescent="0.3">
      <c r="B7" s="46"/>
      <c r="C7" s="46"/>
      <c r="D7" s="46"/>
      <c r="E7" s="46"/>
      <c r="F7" s="46"/>
      <c r="G7" s="46"/>
      <c r="H7" s="46"/>
      <c r="I7" s="51">
        <v>2020</v>
      </c>
      <c r="J7" s="52"/>
      <c r="K7" s="51">
        <v>2021</v>
      </c>
      <c r="L7" s="52"/>
      <c r="M7" s="53">
        <v>2022</v>
      </c>
      <c r="N7" s="54"/>
      <c r="O7" s="8"/>
      <c r="P7" s="46">
        <v>2023</v>
      </c>
      <c r="Q7" s="46"/>
      <c r="R7" s="53" t="s">
        <v>19</v>
      </c>
      <c r="S7" s="55"/>
      <c r="T7" s="54"/>
      <c r="U7" s="46">
        <v>2020</v>
      </c>
      <c r="V7" s="46"/>
      <c r="W7" s="46">
        <v>2021</v>
      </c>
      <c r="X7" s="46"/>
      <c r="Y7" s="46">
        <v>2022</v>
      </c>
      <c r="Z7" s="46"/>
      <c r="AA7" s="46">
        <v>2023</v>
      </c>
      <c r="AB7" s="46"/>
      <c r="AC7" s="46"/>
      <c r="AD7" s="62"/>
      <c r="AE7" s="62"/>
    </row>
    <row r="8" spans="2:31" x14ac:dyDescent="0.3">
      <c r="B8" s="46"/>
      <c r="C8" s="46"/>
      <c r="D8" s="46"/>
      <c r="E8" s="46"/>
      <c r="F8" s="46"/>
      <c r="G8" s="46"/>
      <c r="H8" s="46"/>
      <c r="I8" s="9" t="s">
        <v>20</v>
      </c>
      <c r="J8" s="9" t="s">
        <v>21</v>
      </c>
      <c r="K8" s="9" t="s">
        <v>20</v>
      </c>
      <c r="L8" s="9" t="s">
        <v>21</v>
      </c>
      <c r="M8" s="9" t="s">
        <v>20</v>
      </c>
      <c r="N8" s="9" t="s">
        <v>21</v>
      </c>
      <c r="O8" s="9" t="s">
        <v>21</v>
      </c>
      <c r="P8" s="9" t="s">
        <v>20</v>
      </c>
      <c r="Q8" s="9" t="s">
        <v>21</v>
      </c>
      <c r="R8" s="10" t="s">
        <v>34</v>
      </c>
      <c r="S8" s="11" t="s">
        <v>23</v>
      </c>
      <c r="T8" s="11" t="s">
        <v>24</v>
      </c>
      <c r="U8" s="9" t="s">
        <v>20</v>
      </c>
      <c r="V8" s="9" t="s">
        <v>21</v>
      </c>
      <c r="W8" s="9" t="s">
        <v>20</v>
      </c>
      <c r="X8" s="9" t="s">
        <v>21</v>
      </c>
      <c r="Y8" s="9" t="s">
        <v>20</v>
      </c>
      <c r="Z8" s="9" t="s">
        <v>21</v>
      </c>
      <c r="AA8" s="9" t="s">
        <v>20</v>
      </c>
      <c r="AB8" s="9" t="s">
        <v>21</v>
      </c>
      <c r="AC8" s="46"/>
      <c r="AD8" s="62"/>
      <c r="AE8" s="62"/>
    </row>
    <row r="9" spans="2:31" ht="100.8" x14ac:dyDescent="0.3">
      <c r="B9" s="99">
        <v>1</v>
      </c>
      <c r="C9" s="19" t="s">
        <v>25</v>
      </c>
      <c r="D9" s="20" t="s">
        <v>227</v>
      </c>
      <c r="E9" s="20" t="s">
        <v>228</v>
      </c>
      <c r="F9" s="19" t="s">
        <v>229</v>
      </c>
      <c r="G9" s="18" t="s">
        <v>29</v>
      </c>
      <c r="H9" s="19" t="s">
        <v>230</v>
      </c>
      <c r="I9" s="14">
        <f>+'[6]PLAN DE ACCION'!I8</f>
        <v>0</v>
      </c>
      <c r="J9" s="15"/>
      <c r="K9" s="14">
        <v>500</v>
      </c>
      <c r="L9" s="14">
        <v>500</v>
      </c>
      <c r="M9" s="14">
        <v>500</v>
      </c>
      <c r="N9" s="14">
        <v>2313</v>
      </c>
      <c r="O9" s="128">
        <v>1</v>
      </c>
      <c r="P9" s="14">
        <v>500</v>
      </c>
      <c r="Q9" s="15"/>
      <c r="R9" s="100"/>
      <c r="S9" s="100"/>
      <c r="T9" s="18" t="s">
        <v>31</v>
      </c>
      <c r="U9" s="16">
        <f>+'[6]PLAN DE ACCION'!P8</f>
        <v>0</v>
      </c>
      <c r="V9" s="15"/>
      <c r="W9" s="16">
        <v>84000000</v>
      </c>
      <c r="X9" s="101">
        <v>74990333</v>
      </c>
      <c r="Y9" s="16">
        <v>90000000</v>
      </c>
      <c r="Z9" s="101">
        <v>50334000</v>
      </c>
      <c r="AA9" s="16">
        <v>65000000</v>
      </c>
      <c r="AB9" s="15"/>
      <c r="AC9" s="100" t="s">
        <v>231</v>
      </c>
      <c r="AD9" s="102" t="s">
        <v>232</v>
      </c>
      <c r="AE9" s="17" t="s">
        <v>233</v>
      </c>
    </row>
    <row r="10" spans="2:31" ht="147" customHeight="1" x14ac:dyDescent="0.3">
      <c r="B10" s="103">
        <v>2</v>
      </c>
      <c r="C10" s="89" t="s">
        <v>234</v>
      </c>
      <c r="D10" s="21" t="s">
        <v>235</v>
      </c>
      <c r="E10" s="21" t="s">
        <v>236</v>
      </c>
      <c r="F10" s="89" t="s">
        <v>237</v>
      </c>
      <c r="G10" s="104" t="s">
        <v>29</v>
      </c>
      <c r="H10" s="89" t="s">
        <v>238</v>
      </c>
      <c r="I10" s="14">
        <v>0</v>
      </c>
      <c r="J10" s="15"/>
      <c r="K10" s="97">
        <v>30</v>
      </c>
      <c r="L10" s="97">
        <v>156</v>
      </c>
      <c r="M10" s="97">
        <v>35</v>
      </c>
      <c r="N10" s="97">
        <v>117</v>
      </c>
      <c r="O10" s="128">
        <v>1</v>
      </c>
      <c r="P10" s="97">
        <v>40</v>
      </c>
      <c r="Q10" s="15"/>
      <c r="R10" s="105"/>
      <c r="S10" s="105"/>
      <c r="T10" s="104" t="s">
        <v>31</v>
      </c>
      <c r="U10" s="106">
        <v>284455598</v>
      </c>
      <c r="V10" s="106">
        <v>212238801</v>
      </c>
      <c r="W10" s="106">
        <v>400809656</v>
      </c>
      <c r="X10" s="106" t="s">
        <v>239</v>
      </c>
      <c r="Y10" s="106">
        <v>261578200</v>
      </c>
      <c r="Z10" s="106">
        <v>103060000</v>
      </c>
      <c r="AA10" s="106">
        <f>+'[6]PLAN DE ACCION'!S9</f>
        <v>25200000</v>
      </c>
      <c r="AB10" s="98"/>
      <c r="AC10" s="105" t="s">
        <v>231</v>
      </c>
      <c r="AD10" s="107" t="s">
        <v>240</v>
      </c>
      <c r="AE10" s="107" t="s">
        <v>241</v>
      </c>
    </row>
    <row r="11" spans="2:31" ht="115.2" customHeight="1" x14ac:dyDescent="0.3">
      <c r="B11" s="108">
        <v>3</v>
      </c>
      <c r="C11" s="89" t="s">
        <v>25</v>
      </c>
      <c r="D11" s="89" t="s">
        <v>242</v>
      </c>
      <c r="E11" s="89" t="s">
        <v>242</v>
      </c>
      <c r="F11" s="89" t="s">
        <v>243</v>
      </c>
      <c r="G11" s="108" t="s">
        <v>29</v>
      </c>
      <c r="H11" s="89" t="s">
        <v>244</v>
      </c>
      <c r="I11" s="14">
        <v>1</v>
      </c>
      <c r="J11" s="15"/>
      <c r="K11" s="14">
        <v>1</v>
      </c>
      <c r="L11" s="14">
        <v>1</v>
      </c>
      <c r="M11" s="14">
        <v>1</v>
      </c>
      <c r="N11" s="14">
        <v>1</v>
      </c>
      <c r="O11" s="128">
        <v>1</v>
      </c>
      <c r="P11" s="14">
        <v>1</v>
      </c>
      <c r="Q11" s="15"/>
      <c r="R11" s="108"/>
      <c r="S11" s="109" t="s">
        <v>245</v>
      </c>
      <c r="T11" s="104" t="s">
        <v>31</v>
      </c>
      <c r="U11" s="16" t="s">
        <v>246</v>
      </c>
      <c r="V11" s="110"/>
      <c r="W11" s="16">
        <v>2500000</v>
      </c>
      <c r="X11" s="110">
        <v>2500000</v>
      </c>
      <c r="Y11" s="16">
        <v>3000000</v>
      </c>
      <c r="Z11" s="110">
        <v>3000000</v>
      </c>
      <c r="AA11" s="16">
        <v>4000000</v>
      </c>
      <c r="AB11" s="15"/>
      <c r="AC11" s="111" t="s">
        <v>231</v>
      </c>
      <c r="AD11" s="30" t="s">
        <v>247</v>
      </c>
      <c r="AE11" s="30" t="s">
        <v>248</v>
      </c>
    </row>
    <row r="12" spans="2:31" ht="273.60000000000002" x14ac:dyDescent="0.3">
      <c r="B12" s="108">
        <v>4</v>
      </c>
      <c r="C12" s="89" t="s">
        <v>25</v>
      </c>
      <c r="D12" s="89" t="s">
        <v>249</v>
      </c>
      <c r="E12" s="89" t="s">
        <v>250</v>
      </c>
      <c r="F12" s="89" t="s">
        <v>251</v>
      </c>
      <c r="G12" s="108" t="s">
        <v>29</v>
      </c>
      <c r="H12" s="89" t="s">
        <v>252</v>
      </c>
      <c r="I12" s="14">
        <v>0</v>
      </c>
      <c r="J12" s="15"/>
      <c r="K12" s="14">
        <v>3</v>
      </c>
      <c r="L12" s="14">
        <v>3</v>
      </c>
      <c r="M12" s="14">
        <v>3</v>
      </c>
      <c r="N12" s="14">
        <v>0</v>
      </c>
      <c r="O12" s="128">
        <v>1</v>
      </c>
      <c r="P12" s="14">
        <v>3</v>
      </c>
      <c r="Q12" s="15"/>
      <c r="R12" s="108"/>
      <c r="S12" s="108"/>
      <c r="T12" s="108" t="s">
        <v>31</v>
      </c>
      <c r="U12" s="16">
        <f>+'[6]PLAN DE ACCION'!P11</f>
        <v>5000000</v>
      </c>
      <c r="V12" s="15"/>
      <c r="W12" s="16">
        <f>+'[6]PLAN DE ACCION'!Q11</f>
        <v>5600000</v>
      </c>
      <c r="X12" s="112">
        <v>0</v>
      </c>
      <c r="Y12" s="16">
        <f>+'[6]PLAN DE ACCION'!R11</f>
        <v>6000000</v>
      </c>
      <c r="Z12" s="112">
        <v>3000000</v>
      </c>
      <c r="AA12" s="16">
        <f>+'[6]PLAN DE ACCION'!S11</f>
        <v>6500000</v>
      </c>
      <c r="AB12" s="15"/>
      <c r="AC12" s="111" t="s">
        <v>231</v>
      </c>
      <c r="AD12" s="40" t="s">
        <v>253</v>
      </c>
      <c r="AE12" s="36" t="s">
        <v>254</v>
      </c>
    </row>
  </sheetData>
  <mergeCells count="24">
    <mergeCell ref="U7:V7"/>
    <mergeCell ref="W7:X7"/>
    <mergeCell ref="Y7:Z7"/>
    <mergeCell ref="AA7:AB7"/>
    <mergeCell ref="I6:P6"/>
    <mergeCell ref="R6:AB6"/>
    <mergeCell ref="AC6:AC8"/>
    <mergeCell ref="AD6:AD8"/>
    <mergeCell ref="AE6:AE8"/>
    <mergeCell ref="I7:J7"/>
    <mergeCell ref="K7:L7"/>
    <mergeCell ref="M7:N7"/>
    <mergeCell ref="P7:Q7"/>
    <mergeCell ref="R7:T7"/>
    <mergeCell ref="E1:E4"/>
    <mergeCell ref="F1:T1"/>
    <mergeCell ref="F2:T4"/>
    <mergeCell ref="B6:B8"/>
    <mergeCell ref="C6:C8"/>
    <mergeCell ref="D6:D8"/>
    <mergeCell ref="E6:E8"/>
    <mergeCell ref="F6:F8"/>
    <mergeCell ref="G6:G8"/>
    <mergeCell ref="H6:H8"/>
  </mergeCells>
  <pageMargins left="0.7" right="0.7" top="0.75" bottom="0.75" header="0.3" footer="0.3"/>
  <pageSetup paperSize="9" orientation="portrait" horizontalDpi="0" verticalDpi="0" r:id="rId1"/>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D11"/>
  <sheetViews>
    <sheetView topLeftCell="A10" zoomScale="80" zoomScaleNormal="80" workbookViewId="0">
      <selection activeCell="O11" sqref="O11"/>
    </sheetView>
  </sheetViews>
  <sheetFormatPr baseColWidth="10" defaultRowHeight="13.8" x14ac:dyDescent="0.3"/>
  <cols>
    <col min="1" max="1" width="1.88671875" style="215" customWidth="1"/>
    <col min="2" max="2" width="5.88671875" style="215" customWidth="1"/>
    <col min="3" max="3" width="28.88671875" style="215" customWidth="1"/>
    <col min="4" max="4" width="21" style="215" customWidth="1"/>
    <col min="5" max="5" width="26.6640625" style="215" customWidth="1"/>
    <col min="6" max="6" width="14.5546875" style="215" customWidth="1"/>
    <col min="7" max="7" width="13.88671875" style="215" bestFit="1" customWidth="1"/>
    <col min="8" max="8" width="16.109375" style="215" customWidth="1"/>
    <col min="9" max="9" width="8.6640625" style="215" customWidth="1"/>
    <col min="10" max="10" width="9.88671875" style="215" customWidth="1"/>
    <col min="11" max="11" width="8.33203125" style="215" customWidth="1"/>
    <col min="12" max="12" width="10.109375" style="215" customWidth="1"/>
    <col min="13" max="13" width="8.109375" style="215" customWidth="1"/>
    <col min="14" max="15" width="9.44140625" style="215" customWidth="1"/>
    <col min="16" max="16" width="7.44140625" style="215" customWidth="1"/>
    <col min="17" max="17" width="9.6640625" style="215" customWidth="1"/>
    <col min="18" max="18" width="22.109375" style="215" customWidth="1"/>
    <col min="19" max="19" width="18.88671875" style="215" bestFit="1" customWidth="1"/>
    <col min="20" max="20" width="11.6640625" style="215" bestFit="1" customWidth="1"/>
    <col min="21" max="28" width="14" style="215" customWidth="1"/>
    <col min="29" max="29" width="41.6640625" style="215" customWidth="1"/>
    <col min="30" max="30" width="192.6640625" style="215" customWidth="1"/>
    <col min="31" max="16384" width="11.5546875" style="215"/>
  </cols>
  <sheetData>
    <row r="1" spans="2:30" ht="19.95" customHeight="1" x14ac:dyDescent="0.3">
      <c r="E1" s="216"/>
      <c r="F1" s="217" t="s">
        <v>0</v>
      </c>
      <c r="G1" s="217"/>
      <c r="H1" s="217"/>
      <c r="I1" s="217"/>
      <c r="J1" s="217"/>
      <c r="K1" s="217"/>
      <c r="L1" s="217"/>
      <c r="M1" s="217"/>
      <c r="N1" s="217"/>
      <c r="O1" s="217"/>
      <c r="P1" s="217"/>
      <c r="Q1" s="217"/>
      <c r="R1" s="217"/>
      <c r="S1" s="217"/>
      <c r="T1" s="217"/>
      <c r="U1" s="218" t="s">
        <v>1</v>
      </c>
      <c r="V1" s="218" t="s">
        <v>2</v>
      </c>
    </row>
    <row r="2" spans="2:30" ht="19.95" customHeight="1" x14ac:dyDescent="0.3">
      <c r="E2" s="216"/>
      <c r="F2" s="219" t="s">
        <v>3</v>
      </c>
      <c r="G2" s="219"/>
      <c r="H2" s="219"/>
      <c r="I2" s="219"/>
      <c r="J2" s="219"/>
      <c r="K2" s="219"/>
      <c r="L2" s="219"/>
      <c r="M2" s="219"/>
      <c r="N2" s="219"/>
      <c r="O2" s="219"/>
      <c r="P2" s="219"/>
      <c r="Q2" s="219"/>
      <c r="R2" s="219"/>
      <c r="S2" s="219"/>
      <c r="T2" s="219"/>
      <c r="U2" s="218" t="s">
        <v>4</v>
      </c>
      <c r="V2" s="220">
        <v>1</v>
      </c>
    </row>
    <row r="3" spans="2:30" ht="19.95" customHeight="1" x14ac:dyDescent="0.3">
      <c r="E3" s="216"/>
      <c r="F3" s="219"/>
      <c r="G3" s="219"/>
      <c r="H3" s="219"/>
      <c r="I3" s="219"/>
      <c r="J3" s="219"/>
      <c r="K3" s="219"/>
      <c r="L3" s="219"/>
      <c r="M3" s="219"/>
      <c r="N3" s="219"/>
      <c r="O3" s="219"/>
      <c r="P3" s="219"/>
      <c r="Q3" s="219"/>
      <c r="R3" s="219"/>
      <c r="S3" s="219"/>
      <c r="T3" s="219"/>
      <c r="U3" s="218" t="s">
        <v>5</v>
      </c>
      <c r="V3" s="221">
        <v>44651</v>
      </c>
    </row>
    <row r="4" spans="2:30" ht="19.95" customHeight="1" x14ac:dyDescent="0.3">
      <c r="E4" s="216"/>
      <c r="F4" s="219"/>
      <c r="G4" s="219"/>
      <c r="H4" s="219"/>
      <c r="I4" s="219"/>
      <c r="J4" s="219"/>
      <c r="K4" s="219"/>
      <c r="L4" s="219"/>
      <c r="M4" s="219"/>
      <c r="N4" s="219"/>
      <c r="O4" s="219"/>
      <c r="P4" s="219"/>
      <c r="Q4" s="219"/>
      <c r="R4" s="219"/>
      <c r="S4" s="219"/>
      <c r="T4" s="219"/>
      <c r="U4" s="218" t="s">
        <v>6</v>
      </c>
      <c r="V4" s="218" t="s">
        <v>7</v>
      </c>
    </row>
    <row r="6" spans="2:30" x14ac:dyDescent="0.3">
      <c r="B6" s="222" t="s">
        <v>8</v>
      </c>
      <c r="C6" s="222" t="s">
        <v>9</v>
      </c>
      <c r="D6" s="222" t="s">
        <v>10</v>
      </c>
      <c r="E6" s="222" t="s">
        <v>11</v>
      </c>
      <c r="F6" s="222" t="s">
        <v>12</v>
      </c>
      <c r="G6" s="222" t="s">
        <v>13</v>
      </c>
      <c r="H6" s="222" t="s">
        <v>14</v>
      </c>
      <c r="I6" s="223" t="s">
        <v>15</v>
      </c>
      <c r="J6" s="223"/>
      <c r="K6" s="222"/>
      <c r="L6" s="222"/>
      <c r="M6" s="222"/>
      <c r="N6" s="222"/>
      <c r="O6" s="222"/>
      <c r="P6" s="222"/>
      <c r="Q6" s="224"/>
      <c r="R6" s="225" t="s">
        <v>16</v>
      </c>
      <c r="S6" s="226"/>
      <c r="T6" s="226"/>
      <c r="U6" s="226"/>
      <c r="V6" s="226"/>
      <c r="W6" s="226"/>
      <c r="X6" s="226"/>
      <c r="Y6" s="226"/>
      <c r="Z6" s="226"/>
      <c r="AA6" s="226"/>
      <c r="AB6" s="223"/>
      <c r="AC6" s="222" t="s">
        <v>17</v>
      </c>
      <c r="AD6" s="222" t="s">
        <v>18</v>
      </c>
    </row>
    <row r="7" spans="2:30" x14ac:dyDescent="0.3">
      <c r="B7" s="222"/>
      <c r="C7" s="222"/>
      <c r="D7" s="222"/>
      <c r="E7" s="222"/>
      <c r="F7" s="222"/>
      <c r="G7" s="222"/>
      <c r="H7" s="222"/>
      <c r="I7" s="227">
        <v>2020</v>
      </c>
      <c r="J7" s="228"/>
      <c r="K7" s="227">
        <v>2021</v>
      </c>
      <c r="L7" s="228"/>
      <c r="M7" s="225">
        <v>2022</v>
      </c>
      <c r="N7" s="223"/>
      <c r="O7" s="242"/>
      <c r="P7" s="222">
        <v>2023</v>
      </c>
      <c r="Q7" s="222"/>
      <c r="R7" s="225" t="s">
        <v>19</v>
      </c>
      <c r="S7" s="226"/>
      <c r="T7" s="223"/>
      <c r="U7" s="222">
        <v>2020</v>
      </c>
      <c r="V7" s="222"/>
      <c r="W7" s="222">
        <v>2021</v>
      </c>
      <c r="X7" s="222"/>
      <c r="Y7" s="222">
        <v>2022</v>
      </c>
      <c r="Z7" s="222"/>
      <c r="AA7" s="222">
        <v>2023</v>
      </c>
      <c r="AB7" s="222"/>
      <c r="AC7" s="222"/>
      <c r="AD7" s="222"/>
    </row>
    <row r="8" spans="2:30" x14ac:dyDescent="0.3">
      <c r="B8" s="222"/>
      <c r="C8" s="222"/>
      <c r="D8" s="222"/>
      <c r="E8" s="222"/>
      <c r="F8" s="222"/>
      <c r="G8" s="222"/>
      <c r="H8" s="222"/>
      <c r="I8" s="229" t="s">
        <v>20</v>
      </c>
      <c r="J8" s="229" t="s">
        <v>21</v>
      </c>
      <c r="K8" s="229" t="s">
        <v>20</v>
      </c>
      <c r="L8" s="229" t="s">
        <v>21</v>
      </c>
      <c r="M8" s="229" t="s">
        <v>20</v>
      </c>
      <c r="N8" s="229" t="s">
        <v>21</v>
      </c>
      <c r="O8" s="229" t="s">
        <v>21</v>
      </c>
      <c r="P8" s="229" t="s">
        <v>20</v>
      </c>
      <c r="Q8" s="229" t="s">
        <v>21</v>
      </c>
      <c r="R8" s="229" t="s">
        <v>22</v>
      </c>
      <c r="S8" s="229" t="s">
        <v>23</v>
      </c>
      <c r="T8" s="229" t="s">
        <v>24</v>
      </c>
      <c r="U8" s="229" t="s">
        <v>20</v>
      </c>
      <c r="V8" s="229" t="s">
        <v>21</v>
      </c>
      <c r="W8" s="229" t="s">
        <v>20</v>
      </c>
      <c r="X8" s="229" t="s">
        <v>21</v>
      </c>
      <c r="Y8" s="229" t="s">
        <v>20</v>
      </c>
      <c r="Z8" s="229" t="s">
        <v>21</v>
      </c>
      <c r="AA8" s="229" t="s">
        <v>20</v>
      </c>
      <c r="AB8" s="229" t="s">
        <v>21</v>
      </c>
      <c r="AC8" s="222"/>
      <c r="AD8" s="222"/>
    </row>
    <row r="9" spans="2:30" ht="253.2" customHeight="1" x14ac:dyDescent="0.3">
      <c r="B9" s="230">
        <v>1</v>
      </c>
      <c r="C9" s="231" t="s">
        <v>79</v>
      </c>
      <c r="D9" s="232" t="s">
        <v>80</v>
      </c>
      <c r="E9" s="232" t="s">
        <v>81</v>
      </c>
      <c r="F9" s="232" t="s">
        <v>82</v>
      </c>
      <c r="G9" s="232" t="s">
        <v>29</v>
      </c>
      <c r="H9" s="233" t="s">
        <v>83</v>
      </c>
      <c r="I9" s="234">
        <f>+'[5]PLAN DE ACCION'!I8</f>
        <v>0</v>
      </c>
      <c r="J9" s="234"/>
      <c r="K9" s="234">
        <f>+'[5]PLAN DE ACCION'!J8</f>
        <v>1</v>
      </c>
      <c r="L9" s="234">
        <v>3</v>
      </c>
      <c r="M9" s="234">
        <f>+'[5]PLAN DE ACCION'!K8</f>
        <v>0</v>
      </c>
      <c r="N9" s="234"/>
      <c r="O9" s="132">
        <v>1</v>
      </c>
      <c r="P9" s="234">
        <f>+'[5]PLAN DE ACCION'!L8</f>
        <v>0</v>
      </c>
      <c r="Q9" s="234"/>
      <c r="R9" s="235" t="s">
        <v>222</v>
      </c>
      <c r="S9" s="234"/>
      <c r="T9" s="230" t="s">
        <v>31</v>
      </c>
      <c r="U9" s="236">
        <f>+'[5]PLAN DE ACCION'!P8:P10</f>
        <v>0</v>
      </c>
      <c r="V9" s="236"/>
      <c r="W9" s="237">
        <v>28500000</v>
      </c>
      <c r="X9" s="236"/>
      <c r="Y9" s="238" t="s">
        <v>223</v>
      </c>
      <c r="Z9" s="236"/>
      <c r="AA9" s="238" t="s">
        <v>224</v>
      </c>
      <c r="AB9" s="236"/>
      <c r="AC9" s="232" t="s">
        <v>84</v>
      </c>
      <c r="AD9" s="235" t="s">
        <v>423</v>
      </c>
    </row>
    <row r="10" spans="2:30" ht="116.4" customHeight="1" x14ac:dyDescent="0.3">
      <c r="B10" s="230">
        <v>2</v>
      </c>
      <c r="C10" s="231" t="s">
        <v>79</v>
      </c>
      <c r="D10" s="232" t="s">
        <v>85</v>
      </c>
      <c r="E10" s="230" t="s">
        <v>86</v>
      </c>
      <c r="F10" s="232" t="s">
        <v>87</v>
      </c>
      <c r="G10" s="232" t="s">
        <v>38</v>
      </c>
      <c r="H10" s="231" t="s">
        <v>87</v>
      </c>
      <c r="I10" s="234">
        <f>+'[5]PLAN DE ACCION'!I9</f>
        <v>0</v>
      </c>
      <c r="J10" s="234"/>
      <c r="K10" s="234">
        <f>+'[5]PLAN DE ACCION'!J9</f>
        <v>0</v>
      </c>
      <c r="L10" s="234"/>
      <c r="M10" s="234">
        <f>+'[5]PLAN DE ACCION'!K9</f>
        <v>2</v>
      </c>
      <c r="N10" s="235">
        <v>2</v>
      </c>
      <c r="O10" s="132">
        <v>1</v>
      </c>
      <c r="P10" s="234">
        <f>+'[5]PLAN DE ACCION'!L9</f>
        <v>2</v>
      </c>
      <c r="Q10" s="234"/>
      <c r="R10" s="234"/>
      <c r="S10" s="234"/>
      <c r="T10" s="230" t="s">
        <v>31</v>
      </c>
      <c r="U10" s="239"/>
      <c r="V10" s="239"/>
      <c r="W10" s="238"/>
      <c r="X10" s="239"/>
      <c r="Y10" s="238"/>
      <c r="Z10" s="239"/>
      <c r="AA10" s="238"/>
      <c r="AB10" s="239"/>
      <c r="AC10" s="232" t="s">
        <v>88</v>
      </c>
      <c r="AD10" s="235" t="s">
        <v>225</v>
      </c>
    </row>
    <row r="11" spans="2:30" ht="137.4" customHeight="1" x14ac:dyDescent="0.3">
      <c r="B11" s="240">
        <v>3</v>
      </c>
      <c r="C11" s="231" t="s">
        <v>79</v>
      </c>
      <c r="D11" s="233" t="s">
        <v>89</v>
      </c>
      <c r="E11" s="233" t="s">
        <v>90</v>
      </c>
      <c r="F11" s="233" t="s">
        <v>91</v>
      </c>
      <c r="G11" s="230" t="s">
        <v>29</v>
      </c>
      <c r="H11" s="231" t="s">
        <v>92</v>
      </c>
      <c r="I11" s="234">
        <f>+'[5]PLAN DE ACCION'!I10</f>
        <v>0</v>
      </c>
      <c r="J11" s="234"/>
      <c r="K11" s="234">
        <f>+'[5]PLAN DE ACCION'!J10</f>
        <v>1</v>
      </c>
      <c r="L11" s="234"/>
      <c r="M11" s="234">
        <f>+'[5]PLAN DE ACCION'!K10</f>
        <v>1</v>
      </c>
      <c r="N11" s="234">
        <v>1</v>
      </c>
      <c r="O11" s="132">
        <v>1</v>
      </c>
      <c r="P11" s="234">
        <f>+'[5]PLAN DE ACCION'!L10</f>
        <v>1</v>
      </c>
      <c r="Q11" s="234"/>
      <c r="R11" s="234"/>
      <c r="S11" s="234"/>
      <c r="T11" s="230" t="s">
        <v>31</v>
      </c>
      <c r="U11" s="241"/>
      <c r="V11" s="241"/>
      <c r="W11" s="238"/>
      <c r="X11" s="241"/>
      <c r="Y11" s="238"/>
      <c r="Z11" s="241"/>
      <c r="AA11" s="238"/>
      <c r="AB11" s="241"/>
      <c r="AC11" s="232" t="s">
        <v>84</v>
      </c>
      <c r="AD11" s="235" t="s">
        <v>226</v>
      </c>
    </row>
  </sheetData>
  <mergeCells count="31">
    <mergeCell ref="AB9:AB11"/>
    <mergeCell ref="W7:X7"/>
    <mergeCell ref="Y7:Z7"/>
    <mergeCell ref="AA7:AB7"/>
    <mergeCell ref="U9:U11"/>
    <mergeCell ref="V9:V11"/>
    <mergeCell ref="W9:W11"/>
    <mergeCell ref="X9:X11"/>
    <mergeCell ref="Y9:Y11"/>
    <mergeCell ref="Z9:Z11"/>
    <mergeCell ref="AA9:AA11"/>
    <mergeCell ref="I6:P6"/>
    <mergeCell ref="R6:AB6"/>
    <mergeCell ref="AC6:AC8"/>
    <mergeCell ref="AD6:AD8"/>
    <mergeCell ref="I7:J7"/>
    <mergeCell ref="K7:L7"/>
    <mergeCell ref="M7:N7"/>
    <mergeCell ref="P7:Q7"/>
    <mergeCell ref="R7:T7"/>
    <mergeCell ref="U7:V7"/>
    <mergeCell ref="E1:E4"/>
    <mergeCell ref="F1:T1"/>
    <mergeCell ref="F2:T4"/>
    <mergeCell ref="B6:B8"/>
    <mergeCell ref="C6:C8"/>
    <mergeCell ref="D6:D8"/>
    <mergeCell ref="E6:E8"/>
    <mergeCell ref="F6:F8"/>
    <mergeCell ref="G6:G8"/>
    <mergeCell ref="H6:H8"/>
  </mergeCells>
  <pageMargins left="0.7" right="0.7" top="0.75" bottom="0.75" header="0.3" footer="0.3"/>
  <pageSetup paperSize="9" orientation="portrait" horizontalDpi="4294967295" verticalDpi="4294967295"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16</vt:i4>
      </vt:variant>
    </vt:vector>
  </HeadingPairs>
  <TitlesOfParts>
    <vt:vector size="16" baseType="lpstr">
      <vt:lpstr>Sec Turismo, Ind y Com</vt:lpstr>
      <vt:lpstr>Sec TIC</vt:lpstr>
      <vt:lpstr>Sec Salud</vt:lpstr>
      <vt:lpstr>Sec Representación Judicial</vt:lpstr>
      <vt:lpstr>Oficina Privada</vt:lpstr>
      <vt:lpstr>Sec Planeación</vt:lpstr>
      <vt:lpstr>Sec Jurídica y contratación</vt:lpstr>
      <vt:lpstr>Sec Interior</vt:lpstr>
      <vt:lpstr>Sec Aguas e Infra</vt:lpstr>
      <vt:lpstr>Sec Hacienda</vt:lpstr>
      <vt:lpstr>Sec Familia</vt:lpstr>
      <vt:lpstr>Sec Educación</vt:lpstr>
      <vt:lpstr>Sec Administrativa</vt:lpstr>
      <vt:lpstr>Sec Cultura </vt:lpstr>
      <vt:lpstr>Sec Agricultura</vt: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2022-12-06T19:55:52Z</dcterms:modified>
</cp:coreProperties>
</file>