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1"/>
  <workbookPr/>
  <mc:AlternateContent xmlns:mc="http://schemas.openxmlformats.org/markup-compatibility/2006">
    <mc:Choice Requires="x15">
      <x15ac:absPath xmlns:x15ac="http://schemas.microsoft.com/office/spreadsheetml/2010/11/ac" url="C:\Users\AUXFAMILIA30\Desktop\Luzma 2019\Temas Oficina\Consejo de Politica social\Mayo - discapacidad\"/>
    </mc:Choice>
  </mc:AlternateContent>
  <xr:revisionPtr revIDLastSave="0" documentId="13_ncr:1_{5B16D6BE-9F93-4C57-BD06-AE9CAF1EFC73}" xr6:coauthVersionLast="36" xr6:coauthVersionMax="36" xr10:uidLastSave="{00000000-0000-0000-0000-000000000000}"/>
  <bookViews>
    <workbookView xWindow="0" yWindow="0" windowWidth="23040" windowHeight="8196" tabRatio="414" xr2:uid="{00000000-000D-0000-FFFF-FFFF00000000}"/>
  </bookViews>
  <sheets>
    <sheet name="PLAN DECENAL PC DISCAPACIDAD" sheetId="1" r:id="rId1"/>
    <sheet name="Hoja1" sheetId="2" r:id="rId2"/>
  </sheets>
  <externalReferences>
    <externalReference r:id="rId3"/>
  </externalReferences>
  <definedNames>
    <definedName name="_xlnm.Print_Titles" localSheetId="0">'PLAN DECENAL PC DISCAPACIDAD'!$1:$3</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04" i="1" l="1"/>
  <c r="Y58" i="1"/>
  <c r="V122" i="1"/>
  <c r="M4" i="1"/>
  <c r="M130" i="1"/>
  <c r="M28" i="1"/>
  <c r="M16" i="1"/>
  <c r="M17" i="1"/>
  <c r="M6" i="1"/>
  <c r="M81" i="1"/>
  <c r="M143" i="1"/>
  <c r="M121" i="1"/>
  <c r="M104" i="1"/>
  <c r="M86" i="1"/>
  <c r="M78" i="1"/>
  <c r="M11" i="1"/>
  <c r="M158" i="1"/>
  <c r="M151" i="1"/>
  <c r="M106" i="1"/>
  <c r="M34" i="1"/>
  <c r="M21" i="1"/>
  <c r="M20" i="1"/>
  <c r="M19" i="1"/>
  <c r="M7" i="1"/>
  <c r="M160" i="1"/>
  <c r="M157" i="1"/>
  <c r="M156" i="1"/>
  <c r="M155" i="1"/>
  <c r="M148" i="1"/>
  <c r="M146" i="1"/>
  <c r="M145" i="1"/>
  <c r="M142" i="1"/>
  <c r="M141" i="1"/>
  <c r="M137" i="1"/>
  <c r="M136" i="1"/>
  <c r="M135" i="1"/>
  <c r="M133" i="1"/>
  <c r="M132" i="1"/>
  <c r="M131" i="1"/>
  <c r="M129" i="1"/>
  <c r="M128" i="1"/>
  <c r="M125" i="1"/>
  <c r="M123" i="1"/>
  <c r="M120" i="1"/>
  <c r="M117" i="1"/>
  <c r="M116" i="1"/>
  <c r="M114" i="1"/>
  <c r="M113" i="1"/>
  <c r="M112" i="1"/>
  <c r="M108" i="1"/>
  <c r="M107" i="1"/>
  <c r="M101" i="1"/>
  <c r="M99" i="1"/>
  <c r="M98" i="1"/>
  <c r="M97" i="1"/>
  <c r="M94" i="1"/>
  <c r="M92" i="1"/>
  <c r="M89" i="1"/>
  <c r="M85" i="1"/>
  <c r="M80" i="1"/>
  <c r="M77" i="1"/>
  <c r="M66" i="1"/>
  <c r="M63" i="1"/>
  <c r="M61" i="1"/>
  <c r="M59" i="1"/>
  <c r="M58" i="1"/>
  <c r="M56" i="1"/>
  <c r="M54" i="1"/>
  <c r="M47" i="1"/>
  <c r="M46" i="1"/>
  <c r="M45" i="1"/>
  <c r="M44" i="1"/>
  <c r="M42" i="1"/>
  <c r="M40" i="1"/>
  <c r="M39" i="1"/>
  <c r="M37" i="1"/>
  <c r="M36" i="1"/>
  <c r="M35" i="1"/>
  <c r="M32" i="1"/>
  <c r="M31" i="1"/>
  <c r="M30" i="1"/>
  <c r="M24" i="1"/>
  <c r="M22" i="1"/>
  <c r="M13" i="1"/>
  <c r="M10" i="1"/>
  <c r="M9" i="1"/>
  <c r="M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WINDOWS</author>
  </authors>
  <commentList>
    <comment ref="AF4" authorId="0" shapeId="0" xr:uid="{00000000-0006-0000-0000-000001000000}">
      <text>
        <r>
          <rPr>
            <b/>
            <sz val="9"/>
            <color indexed="81"/>
            <rFont val="Tahoma"/>
            <family val="2"/>
          </rPr>
          <t>CALARCA, $2000000. FILANDIA, $1800000. TEBAIDA, Recurso Humano. QUIMBAYA, $2400000. SALENTO, Recursos de gestión.</t>
        </r>
      </text>
    </comment>
  </commentList>
</comments>
</file>

<file path=xl/sharedStrings.xml><?xml version="1.0" encoding="utf-8"?>
<sst xmlns="http://schemas.openxmlformats.org/spreadsheetml/2006/main" count="1879" uniqueCount="1293">
  <si>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</si>
  <si>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</si>
  <si>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</si>
  <si>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</si>
  <si>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</si>
  <si>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</si>
  <si>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</si>
  <si>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</si>
  <si>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</si>
  <si>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</si>
  <si>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</si>
  <si>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</si>
  <si>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</si>
  <si>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</si>
  <si>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</si>
  <si>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</si>
  <si>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Numero de Sitios Virtuales públicos operando</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</si>
  <si>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</si>
  <si>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</si>
  <si>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</si>
  <si>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</si>
  <si>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</si>
  <si>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</si>
  <si>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</si>
  <si>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</si>
  <si>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</si>
  <si>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</si>
  <si>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</si>
  <si>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</si>
  <si>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</si>
  <si>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</si>
  <si>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</si>
  <si>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</si>
  <si>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</si>
  <si>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</si>
  <si>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</si>
  <si>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</si>
  <si>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</si>
  <si>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</si>
  <si>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</si>
  <si>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</si>
  <si>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</si>
  <si>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</si>
  <si>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</si>
  <si>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</si>
  <si>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</si>
  <si>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</si>
  <si>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</si>
  <si>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</si>
  <si>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</si>
  <si>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</si>
  <si>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</si>
  <si>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</si>
  <si>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</si>
  <si>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</si>
  <si>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Numero de Campañas para la disminución de la Homofobia y la descriminación por enfoque étnico y condición especil.</t>
  </si>
  <si>
    <t>Campañas para disminuir la homofobia y la discriminación por sexo, género o condición</t>
  </si>
  <si>
    <t>Numero de Campañas en contra de la homfobia y la discriminación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</si>
  <si>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</si>
  <si>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</si>
  <si>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</si>
  <si>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</si>
  <si>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</si>
  <si>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</si>
  <si>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</si>
  <si>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</si>
  <si>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</si>
  <si>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</si>
  <si>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</si>
  <si>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</si>
  <si>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</si>
  <si>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</si>
  <si>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</si>
  <si>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</si>
  <si>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</si>
  <si>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</si>
  <si>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</si>
  <si>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</si>
  <si>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</si>
  <si>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</si>
  <si>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</si>
  <si>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</si>
  <si>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</si>
  <si>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</si>
  <si>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</si>
  <si>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</si>
  <si>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</si>
  <si>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</si>
  <si>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</si>
  <si>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Numero de Espacios y Escenarios Culturales adecuados con criterios de accesibilidad en el Departamento del Quindío.</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</si>
  <si>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</si>
  <si>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</si>
  <si>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</si>
  <si>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</si>
  <si>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</si>
  <si>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</si>
  <si>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</si>
  <si>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</si>
  <si>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</si>
  <si>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</si>
  <si>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</si>
  <si>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</si>
  <si>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</si>
  <si>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</si>
  <si>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</si>
  <si>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</si>
  <si>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</si>
  <si>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</si>
  <si>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</si>
  <si>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</si>
  <si>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</si>
  <si>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</si>
  <si>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</si>
  <si>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</si>
  <si>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</si>
  <si>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</si>
  <si>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Numero de Gestores formados y vinculados a procesos culturales en los 12 municipios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</si>
  <si>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</si>
  <si>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</si>
  <si>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</si>
  <si>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</si>
  <si>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</si>
  <si>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</si>
  <si>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</si>
  <si>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</si>
  <si>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</si>
  <si>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Numero de Escenarios Deportivos y Recreativos adecuados con criterios de accesibilidad en el Departamento del Quindío</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</si>
  <si>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</si>
  <si>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</si>
  <si>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</si>
  <si>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</si>
  <si>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</si>
  <si>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</si>
  <si>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</si>
  <si>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</si>
  <si>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</si>
  <si>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</si>
  <si>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</si>
  <si>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</si>
  <si>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</si>
  <si>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</si>
  <si>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</si>
  <si>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</si>
  <si>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</si>
  <si>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</si>
  <si>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</si>
  <si>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</si>
  <si>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</si>
  <si>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</si>
  <si>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</si>
  <si>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</si>
  <si>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</si>
  <si>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</si>
  <si>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</si>
  <si>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</si>
  <si>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</si>
  <si>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</si>
  <si>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</si>
  <si>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</si>
  <si>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</si>
  <si>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</si>
  <si>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</si>
  <si>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</si>
  <si>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</si>
  <si>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</si>
  <si>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</si>
  <si>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</si>
  <si>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</si>
  <si>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</si>
  <si>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</si>
  <si>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</si>
  <si>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Numero de Campañas ejecutadas en Trabajo Decente y Digno</t>
  </si>
  <si>
    <t>Trabajo digno y decente</t>
  </si>
  <si>
    <t>Creación de microempresas asociativas para las personas con discapacidad, cuidadores y sus familias</t>
  </si>
  <si>
    <t>Reporte de las microempresas asociativas y actas de creación y de los apoyos ofrecidos</t>
  </si>
  <si>
    <t>Numero de Microempresas Asociativas creadas y apoyadas conformadas por PCD, Cuidadores y Familias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</si>
  <si>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</si>
  <si>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</si>
  <si>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</si>
  <si>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</si>
  <si>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</si>
  <si>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</si>
  <si>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</si>
  <si>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</si>
  <si>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</si>
  <si>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</si>
  <si>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</si>
  <si>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</si>
  <si>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</si>
  <si>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</si>
  <si>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</si>
  <si>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</si>
  <si>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</si>
  <si>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</si>
  <si>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</si>
  <si>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</si>
  <si>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</si>
  <si>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</si>
  <si>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</si>
  <si>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</si>
  <si>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</si>
  <si>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</si>
  <si>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</si>
  <si>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</si>
  <si>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</si>
  <si>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</si>
  <si>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</si>
  <si>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Numero de ESE con ruta de atención integral en salud  implementando la estrategia RBC en el Departamento del Quindío</t>
  </si>
  <si>
    <t>Diseño e implementación de un programa de Rehabilitación Basada en Comunidad</t>
  </si>
  <si>
    <t>Reporte de los 12 municipios de la operacionalización de la estrategia RBC</t>
  </si>
  <si>
    <t>Numero de municipios con Estrategia RBC operando</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</si>
  <si>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</si>
  <si>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</si>
  <si>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</si>
  <si>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</si>
  <si>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Numero de Municipios con programas municipales de fomento y protección de patrones alimentarios para NNA con Discapacidad</t>
  </si>
  <si>
    <t>Fortalecer las condiciones nutricionales para NNA en CD</t>
  </si>
  <si>
    <t>Desarrollar procesos de investigación para determinar las causas de los diferentes tipos de discapacidad</t>
  </si>
  <si>
    <t>Investigaciones realizadas</t>
  </si>
  <si>
    <t>Numero de Investigaciones realizadas para detección temprana</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</si>
  <si>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</si>
  <si>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</si>
  <si>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</si>
  <si>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</si>
  <si>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</si>
  <si>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</si>
  <si>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</si>
  <si>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</si>
  <si>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</si>
  <si>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</si>
  <si>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</si>
  <si>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</si>
  <si>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</si>
  <si>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</si>
  <si>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</si>
  <si>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</si>
  <si>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</si>
  <si>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</si>
  <si>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</si>
  <si>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</si>
  <si>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</si>
  <si>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</si>
  <si>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</si>
  <si>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</si>
  <si>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</si>
  <si>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</si>
  <si>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</si>
  <si>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</si>
  <si>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</si>
  <si>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</si>
  <si>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</si>
  <si>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</si>
  <si>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</si>
  <si>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</si>
  <si>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</si>
  <si>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</si>
  <si>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</si>
  <si>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</si>
  <si>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</si>
  <si>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</si>
  <si>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</si>
  <si>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Numero de Investigaciones en Prevalencia de la Discapacidad realizadas.</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</si>
  <si>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</si>
  <si>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</si>
  <si>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</si>
  <si>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</si>
  <si>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</si>
  <si>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</si>
  <si>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40% ESE, 15%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</si>
  <si>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</si>
  <si>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</si>
  <si>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</si>
  <si>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</si>
  <si>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</si>
  <si>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</si>
  <si>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</si>
  <si>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</si>
  <si>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</si>
  <si>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</si>
  <si>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</si>
  <si>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</si>
  <si>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</si>
  <si>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</si>
  <si>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</si>
  <si>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</si>
  <si>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</si>
  <si>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</si>
  <si>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</si>
  <si>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</si>
  <si>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</si>
  <si>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</si>
  <si>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</si>
  <si>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Numero de Instituciones Educativas con Programa de actividades deportivas, culturales y recreativas  bajo la estrategia RBC </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</si>
  <si>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</si>
  <si>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</si>
  <si>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</si>
  <si>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</si>
  <si>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</si>
  <si>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</si>
  <si>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</si>
  <si>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</si>
  <si>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</si>
  <si>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</si>
  <si>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</si>
  <si>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</si>
  <si>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</si>
  <si>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</si>
  <si>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</si>
  <si>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</si>
  <si>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</si>
  <si>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</si>
  <si>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</si>
  <si>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</si>
  <si>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Numero de metodologías flexibles implementadas en los 12 muncipios del Departamento</t>
  </si>
  <si>
    <t>Fortalecer programas de adaptación curricular y los modelos de enseñanza  ya existentes para facilitar el aprendizaje y permanencia en la educación de las personas con discapacidad.</t>
  </si>
  <si>
    <t>Proyectos pedagogicos implementados, actas, informes técnicos</t>
  </si>
  <si>
    <t>Numero de Proyectos Pedagógicos bajo modelos flexibles que faciliten el aprendizaje y permanencia de Niños y Niñas con Discapacidad en el Departamento del Quindío.</t>
  </si>
  <si>
    <t>Promover la accesibilidad a la educación superior</t>
  </si>
  <si>
    <t>Reporte de cobertura por parte de las IES y de la secretaría de educación departamental</t>
  </si>
  <si>
    <t>1 P.P x debajo de la Tasa Nacional</t>
  </si>
  <si>
    <t>0.3P.P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</si>
  <si>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</si>
  <si>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</si>
  <si>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</si>
  <si>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</si>
  <si>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Numero de Instituciones Educativas capacitadas y formadas en Educación Inclusiva</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</si>
  <si>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</si>
  <si>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</si>
  <si>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</si>
  <si>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</si>
  <si>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</si>
  <si>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</si>
  <si>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</si>
  <si>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Numero de municipios con estrategia RBC como instrumento de participación implementado y mantenido</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</si>
  <si>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</si>
  <si>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</si>
  <si>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</si>
  <si>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</si>
  <si>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</si>
  <si>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</si>
  <si>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</si>
  <si>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</si>
  <si>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</si>
  <si>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</si>
  <si>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</si>
  <si>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</si>
  <si>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Numero de Comités Departamental y Municipales en funcionamiento y fortalecidos.</t>
  </si>
  <si>
    <t>Fortalecimiento de los Comités Municipales y Departamental de Discapacidad</t>
  </si>
  <si>
    <t>Línea 3.3 Capacidad sin Límites desde la Participación.</t>
  </si>
  <si>
    <t>Promoción y fortalecimiento de organizaciones de personas con discapacidad y sus familias</t>
  </si>
  <si>
    <t xml:space="preserve">Número de organizaciones conformadas y fortalecidas  trababando con y para PCD,  cuidadores y sus familias </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</si>
  <si>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</si>
  <si>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</si>
  <si>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</si>
  <si>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Red de apoyo la discapacidad fortalecida y funcionando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</si>
  <si>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</si>
  <si>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</si>
  <si>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</si>
  <si>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</si>
  <si>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Numero de Conmemoraciones realizadas</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</si>
  <si>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</si>
  <si>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</si>
  <si>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</si>
  <si>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</si>
  <si>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</si>
  <si>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</si>
  <si>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 xml:space="preserve">3%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</si>
  <si>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</si>
  <si>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</si>
  <si>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</si>
  <si>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</si>
  <si>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</si>
  <si>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</si>
  <si>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</si>
  <si>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</si>
  <si>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</si>
  <si>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</si>
  <si>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</si>
  <si>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</si>
  <si>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</si>
  <si>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</si>
  <si>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</si>
  <si>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</si>
  <si>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</si>
  <si>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</si>
  <si>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</si>
  <si>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</si>
  <si>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</si>
  <si>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</si>
  <si>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Programa implementado a PCD Víctimas del Conflicto Armado en el Departamento del Quindío.</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</si>
  <si>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</si>
  <si>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</si>
  <si>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</si>
  <si>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</si>
  <si>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</si>
  <si>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</si>
  <si>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</si>
  <si>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</si>
  <si>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Sistema de monitoreo y seguimiento a las Denuncias operando</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</si>
  <si>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</si>
  <si>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</si>
  <si>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</si>
  <si>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Numero de Municipios con Programa de promoción, prevención y atención para la erradicación del maltrato, la explotación y el abuso sexual implementado.</t>
  </si>
  <si>
    <t>Estrategia para la erradicación del maltrato , la expoltación y el abuso sexual de PCD</t>
  </si>
  <si>
    <t>Programa para la protección de las mujeres gestantes</t>
  </si>
  <si>
    <t>Registro de participantes y reporte de los informes de protección</t>
  </si>
  <si>
    <t>0.3</t>
  </si>
  <si>
    <t>Numero de Programas implementados para la protección de las mujeres gestantes en el Departamento del Quindío.</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</si>
  <si>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</si>
  <si>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</si>
  <si>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</si>
  <si>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</si>
  <si>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</si>
  <si>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</si>
  <si>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</si>
  <si>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</si>
  <si>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</si>
  <si>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</si>
  <si>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</si>
  <si>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</si>
  <si>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</si>
  <si>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</si>
  <si>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</si>
  <si>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</si>
  <si>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</si>
  <si>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</si>
  <si>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</si>
  <si>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</si>
  <si>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</si>
  <si>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</si>
  <si>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</si>
  <si>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</si>
  <si>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</si>
  <si>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</si>
  <si>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</si>
  <si>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</si>
  <si>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</si>
  <si>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 de Funcionarios de Empresa Privada formados en Legislación y Normatividad de Discapacidad</t>
  </si>
  <si>
    <t>Realizar seminarios, talleres donde se socializa la normatividad.</t>
  </si>
  <si>
    <t>% de Servidores Públicos formados en Legislación y Normatividad de Discapacidad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</si>
  <si>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</si>
  <si>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</si>
  <si>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</si>
  <si>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</si>
  <si>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</si>
  <si>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</si>
  <si>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</si>
  <si>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</si>
  <si>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</si>
  <si>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</si>
  <si>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</si>
  <si>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</si>
  <si>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</si>
  <si>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 adapta la Política Pública de Discapacidad, leyes de discapacidad y demás políticas publicas existentes en un sistema que tenga el acceso a los libros en braille, macro tipo, hablados y/o electrónicos.</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</si>
  <si>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</si>
  <si>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</si>
  <si>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</si>
  <si>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Numero de Municipios con Sistema de acceso a la información y la comunicación para la utilización de las diferentes técnicas de lenguajes alternativos operando</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</si>
  <si>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</si>
  <si>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</si>
  <si>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</si>
  <si>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</si>
  <si>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</si>
  <si>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</si>
  <si>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Tasa de Instituciones Públicas y Privadas con Software y Hardware para PCD operando</t>
  </si>
  <si>
    <t>Secretaría de Salud, Alcaldías, Secretaría de Familia., Comités Municipales</t>
  </si>
  <si>
    <t>Implementar programas de formación en el lenguaje en los diferentes ciclos vitales con discapacidad visual y auditiva.</t>
  </si>
  <si>
    <t>Registros actualizados de interpretes certificados</t>
  </si>
  <si>
    <t xml:space="preserve">Interpretes certificados en Lenguaje de Señas en el Departamento del Quindío </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</si>
  <si>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</si>
  <si>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</si>
  <si>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</si>
  <si>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</si>
  <si>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</si>
  <si>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Subcomité de Discapacidad con acciones articuladas operando permanentemente</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</si>
  <si>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</si>
  <si>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</si>
  <si>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</si>
  <si>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</si>
  <si>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</si>
  <si>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</si>
  <si>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</si>
  <si>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</si>
  <si>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</si>
  <si>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</si>
  <si>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</si>
  <si>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Conformar un comité de gestión para realizar convenios de cooperación internacional</t>
  </si>
  <si>
    <t>Proyectos y convenios firmados</t>
  </si>
  <si>
    <t>Numero de Proyectos y Convenios de Cooperación ejecutados</t>
  </si>
  <si>
    <t>Diseñar y construir de manera concertada la malla de oferta institucional con los diferentes actores</t>
  </si>
  <si>
    <t>Documento técnico con la oferta institucional</t>
  </si>
  <si>
    <t>Oferta Institucional diseñada e implementada</t>
  </si>
  <si>
    <t>Crear y promover la ruta de atención de la oferta institucional pública y privada en los 3 niveles de Gobierno</t>
  </si>
  <si>
    <t>Realizar la actualización de la información de forma periodica</t>
  </si>
  <si>
    <t>Realizar el RLCPD en los 12 municipios del departamento</t>
  </si>
  <si>
    <t>Sistema RLCPDoperando</t>
  </si>
  <si>
    <t>Numero de Municipios con RLCPD Operando permanentemente</t>
  </si>
  <si>
    <t>Garantizar parametros de cobertura y oportunidad en el Registro de Localización y Caracterización de PCD</t>
  </si>
  <si>
    <t xml:space="preserve">Línea 1.1. Capacidad sin Límites a través de  la  Gestión administrativa
</t>
  </si>
  <si>
    <t>Eje 1: 
Transformación de 
lo público</t>
  </si>
  <si>
    <t>LÍNEAS DE ACCIÓN</t>
  </si>
  <si>
    <t>EJES ESTRATÉGICOS</t>
  </si>
  <si>
    <t>Armonización</t>
  </si>
  <si>
    <t xml:space="preserve">Cobertura Educativa  </t>
  </si>
  <si>
    <t>Educación inclusiva con acceso y permanencia para poblaciones vulnerables - diferenciales</t>
  </si>
  <si>
    <t>Diseñar e implementar un plan para la caracterización y atención de la población en condiciones especiales y excepcionales del departamento</t>
  </si>
  <si>
    <t>Construcción de paz y reconciliación en el Quindío</t>
  </si>
  <si>
    <t>Plan de Acción Territorial para las Víctimas del Conflicto</t>
  </si>
  <si>
    <t>Apoyar la articulación para la atención integral de las víctimas del conflicto por enfoque diferencial en  los 12 municipios del departamento</t>
  </si>
  <si>
    <t>Salud Pública para un Quindío saludable y posible</t>
  </si>
  <si>
    <t>Promoción social y gestión diferencial de poblaciones vulnerables.</t>
  </si>
  <si>
    <t>Fortalecer en los doce (12) municipios del departamento los  comités municipales de discapacidad</t>
  </si>
  <si>
    <t>Promoción y  Protección  de la Familia</t>
  </si>
  <si>
    <t xml:space="preserve">Capacidad sin limites. </t>
  </si>
  <si>
    <t>Revisar, ajustar  e implementar   la política pública departamental de discapacidad  "Capacidad sin limites",</t>
  </si>
  <si>
    <t>Gestión Territorial</t>
  </si>
  <si>
    <t xml:space="preserve">Los instrumentos  de planificación como  ruta para el cumplimiento de la gestión pública  </t>
  </si>
  <si>
    <t xml:space="preserve">Diseñar e implementar la  Fábrica de Proyectos de Inversión en el Departamento del Quindío </t>
  </si>
  <si>
    <t>Modernización tecnológica y Administrativa</t>
  </si>
  <si>
    <t xml:space="preserve">Realizar un (1) estudio de modernización administrativa en el departamento </t>
  </si>
  <si>
    <t>Sexualidad, derechos sexuales y reproductivos</t>
  </si>
  <si>
    <t>Lograr que ocho (8) municipios del departamento operen el sistema de vigilancia en salud pública de la violencia intrafamiliar.</t>
  </si>
  <si>
    <t>Vincular cuatro mil ochocientos (4.800) mujeres gestantes al programa de control prenatal antes de la semana 12 de edad gestacional.</t>
  </si>
  <si>
    <t xml:space="preserve">Quindío departamento de derechos  de niñas, niños y adolescentes </t>
  </si>
  <si>
    <t xml:space="preserve">Implementar una  estrategia  de prevención y atención de la erradicación del abuso, explotación sexual comercial, trabajo infantil y peores formas de trabajo, y actividades delictivas. </t>
  </si>
  <si>
    <t xml:space="preserve">Apoyar en los doce (12) municipios la articulación institucional para la prevención a las violaciones DDHH  e infracciones al DIH </t>
  </si>
  <si>
    <t>Protección y Garantías de no Repetición</t>
  </si>
  <si>
    <t>Poder Ciudadano</t>
  </si>
  <si>
    <t>Quindío Si, a la participación</t>
  </si>
  <si>
    <t>Desarrollar estrategias tendientes a promover la participación ciudadana en el departamento</t>
  </si>
  <si>
    <t>Calidad Educativa</t>
  </si>
  <si>
    <t>Educación, Ambientes Escolares y Cultura para la Paz</t>
  </si>
  <si>
    <t xml:space="preserve">Dotar cincuenta y cuatro (54) instituciones educativas con material didáctico, mobiliario escolar y/o infraestructura tecnológica  </t>
  </si>
  <si>
    <t>Infraestructura Sostenible para la Paz</t>
  </si>
  <si>
    <t>Mejora de la Infraestructura  Social del Departamento del Quindío</t>
  </si>
  <si>
    <t>Mantener, mejorar y/o rehabilitar la Infraestructura de cuarenta y ocho (48) instituciones educativas en el departamento del Quindío.</t>
  </si>
  <si>
    <t>Si Recreación y actividad física para ti</t>
  </si>
  <si>
    <t>Actividad física, hábitos y estilos de vida saludables</t>
  </si>
  <si>
    <t xml:space="preserve">implementar un (1) programa que permita ejecutar proyectos  de actividad física para la promoción de hábitos y estilos de vida saludables </t>
  </si>
  <si>
    <t>Canalizar acciones de promoción de la salud en el desarrollo de la política Nacional de sexualidad, derechos sexuales y reproductivos</t>
  </si>
  <si>
    <t>Salud en el entorno laboral</t>
  </si>
  <si>
    <t>Fomentar en 8 municipios un programa de cultura preventiva en el trabajo formal e informal y entornos laborales saludables.</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</si>
  <si>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</si>
  <si>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</si>
  <si>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</si>
  <si>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Apoyo al deporte asociado</t>
  </si>
  <si>
    <t>Ligas deportivas del departamento del Quindío</t>
  </si>
  <si>
    <t xml:space="preserve">Apoyar  y fortalecer veintitrés (23) ligas deportivas   </t>
  </si>
  <si>
    <t>apoyar  a veinte  (20) deportistas en nivel de talento, de proyección y de altos logros con el programa de incentivos económicos a deportistas.</t>
  </si>
  <si>
    <t>Apoyar la construcción, mejoramiento y/o  rehabilitación de la infraestructura de doce (12) escenarios deportivos y/o recreativos en el departamento del Quindío</t>
  </si>
  <si>
    <t>Cultura, Arte y educación para la Paz</t>
  </si>
  <si>
    <t>Arte para todos</t>
  </si>
  <si>
    <t>Apoyar  treinta (30) proyectos y/o actividades de formación, difusión, circulación, creación e investigación, planeación y de espacios para el disfrute de las artes</t>
  </si>
  <si>
    <t>Apoyar  ciento veinte (120) proyectos del programa de concertación cultural del departamento</t>
  </si>
  <si>
    <t>Genero, Poblaciones vulnerables y con enfoque diferencial</t>
  </si>
  <si>
    <t>Mujeres constructoras de Familia y de paz.</t>
  </si>
  <si>
    <t>Revisar, ajustar  e  implementar  la política publica de equidad de género para la  mujer del departamento</t>
  </si>
  <si>
    <t>Mejora de la Infraestructura Vial del Departamento del Quindío</t>
  </si>
  <si>
    <t>Mantener, mejorar y/o rehabilitar ciento treinta (130) km de vías del Departamento para la implementación del Plan Vial Departamental.</t>
  </si>
  <si>
    <t>Apoyar la construcción y  el mejoramiento de mil (1000) viviendas urbana y rural priorizada en el departamento del Quindío.</t>
  </si>
  <si>
    <t xml:space="preserve">Actualizar y fortalecer  las directrices   del Modelo de Ocupación del Territorio   en el Departamento del Quindío </t>
  </si>
  <si>
    <t>Fortalecer el programa de  infraestructura tecnológica de la  Administración Departamental (hadware, aplicativos, redes, y capacitación)</t>
  </si>
  <si>
    <t>Implementar un (1) programa de fortalecimiento de las veedurías ciudadanas del departamento</t>
  </si>
  <si>
    <t>Veedurías y Rendición de Cuentas</t>
  </si>
  <si>
    <t>Quindío Transparente y Legal</t>
  </si>
  <si>
    <t>Sostener 83 Unidades Primarias Generadoras de Datos (UPGD) que integran el sistema de Vigilancia en Salud Publica.</t>
  </si>
  <si>
    <t>Vigilancia en salud publica y del laboratorio departamental.</t>
  </si>
  <si>
    <t xml:space="preserve">Implementar  5  programas de participación social en salud, orientados a promover los derechos de las poblaciones vulnerables y diferenciales, acorde a las políticas públicas </t>
  </si>
  <si>
    <t>Implementar  un modelo intersectorial  de atención  integral  y entornos protectores (hogar,  educativo, salud, espacio público e institucionales)   implementado.</t>
  </si>
  <si>
    <t>Niños y Niñas en entornos Protectores-semillas infantiles-</t>
  </si>
  <si>
    <t>Atención Integral a la Primera Infancia</t>
  </si>
  <si>
    <t>Quindío departamento de derechos  de niñas, niños y adolescentes</t>
  </si>
  <si>
    <t>Apoyar a doce (12) unidades de emprendimiento para jóvenes emprendedores.</t>
  </si>
  <si>
    <t>Gestionar y ejecutar (3) proyectos para mejorar la competitividad del Quindío como destino turístico</t>
  </si>
  <si>
    <t>Fortalecimiento de la oferta de productos y atractivos turísticos</t>
  </si>
  <si>
    <t>Quindío Potencia Turística de Naturaleza y Diversión</t>
  </si>
  <si>
    <t>Implementar la estrategia  denominada "Cuatro por cuatro" para la promoción de la alimentación saludable</t>
  </si>
  <si>
    <t>Estilos de vida saludable y condiciones no-transmisibles</t>
  </si>
  <si>
    <t xml:space="preserve">Reorientar el Observatorio económico a un enfoque humano con variables sociales, economicas y de seguridad humana en el Departamento del Quindío  </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</si>
  <si>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</si>
  <si>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</si>
  <si>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</si>
  <si>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</si>
  <si>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</si>
  <si>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</si>
  <si>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</si>
  <si>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</si>
  <si>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</si>
  <si>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</si>
  <si>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</si>
  <si>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</si>
  <si>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No se cuenta con Interprete de Lenguaje de Señas en cada ESE puesto que la poblacion demandante es atendida a traves del centro de relevo, estrategia del Ministerio de las Tecnologia de la informacion y las comunicaciones en el cual a traves de comunicación virtual se brinda atención de interprete. </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</si>
  <si>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</si>
  <si>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</si>
  <si>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</si>
  <si>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</si>
  <si>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</si>
  <si>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</si>
  <si>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</si>
  <si>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</si>
  <si>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</si>
  <si>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</si>
  <si>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</si>
  <si>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</si>
  <si>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</si>
  <si>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</si>
  <si>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</si>
  <si>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</si>
  <si>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</si>
  <si>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</si>
  <si>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</si>
  <si>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</si>
  <si>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</si>
  <si>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</si>
  <si>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</si>
  <si>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</si>
  <si>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73                                                                                     190 </t>
  </si>
  <si>
    <t>*Educación inclusiva con acceso y permanencia para poblaciones vulnerables - diferenciales.           *Capacidad sin limites</t>
  </si>
  <si>
    <t>*Cobertura Educativa                   *Promoción y  Protección  de la Familia</t>
  </si>
  <si>
    <t>Desarrollar e implementar una (1) estrategía de comunicaciones.                   +Revisar, ajustar  e implementar   la política pública departamental de discapacidad  "Capacidad sin limites"</t>
  </si>
  <si>
    <t>288            190</t>
  </si>
  <si>
    <t>*Modernización tecnológica y Administrativa         * Capacidad sin limites</t>
  </si>
  <si>
    <t>*Gestión Territorial *Promoción y  Protección  de la Familia</t>
  </si>
  <si>
    <t>Revisar, ajustar  e implementar   la política pública departamental de discapacidad  "Capacidad sin limites",                  *Fortalecer en los doce (12) municipios del departamento los  comités municipales de discapacidad</t>
  </si>
  <si>
    <t>190                         157</t>
  </si>
  <si>
    <t>Capacidad sin limites.                                   *Promoción social y gestión diferencial de poblaciones vulnerables.</t>
  </si>
  <si>
    <t>Promoción y  Protección  de la Familia                                 *Salud Pública para un Quindío saludable y posible</t>
  </si>
  <si>
    <t xml:space="preserve">$143.050.667     $49.880.000 </t>
  </si>
  <si>
    <t>Revisar, ajustar  e implementar   la política pública departamental de discapacidad  "Capacidad sin limites" *Revisar, ajustar  e  implementar  la política publica de equidad de género para la  mujer del departamento</t>
  </si>
  <si>
    <t>190           197</t>
  </si>
  <si>
    <t>Capacidad sin limites.                                              *Mujeres constructoras de Familia y de paz.</t>
  </si>
  <si>
    <t>Promoción y  Protección  de la Familia                                 *Genero, Poblaciones vulnerables y con enfoque diferencial</t>
  </si>
  <si>
    <t>Apoyar en los doce (12) municipios la articulación institucional para la prevención a las violaciones DDHH  e infracciones al DIH                *Revisar, ajustar  e implementar   la política pública departamental de discapacidad  "Capacidad sin limites",                  *Fortalecer en los doce (12) municipios del departamento los  comités municipales de discapacidad</t>
  </si>
  <si>
    <t>232                  190                 157</t>
  </si>
  <si>
    <t>*Capacidad sin limites.                                   *Promoción social y gestión diferencial de poblaciones vulnerables.</t>
  </si>
  <si>
    <t>Protección y Garantías de no Repetición *Capacidad sin limites.                                   *Promoción social y gestión diferencial de poblaciones vulnerables.</t>
  </si>
  <si>
    <t>Construcción de paz y reconciliación en el Quindío *Promoción y  Protección  de la Familia                                 *Salud Pública para un Quindío saludable y posible</t>
  </si>
  <si>
    <t>Desarrollar estrategias tendientes a promover la participación ciudadana en el departamento *Revisar, ajustar  e implementar   la política pública departamental de discapacidad  "Capacidad sin limites",</t>
  </si>
  <si>
    <t>250          190</t>
  </si>
  <si>
    <t xml:space="preserve">Quindío Si, a la participación                               *Capacidad sin limites.   </t>
  </si>
  <si>
    <t xml:space="preserve">Construcción de paz y reconciliación en el Quindío                          </t>
  </si>
  <si>
    <t xml:space="preserve">Poder Ciudadano *Promoción y  Protección  de la Familia        </t>
  </si>
  <si>
    <t>fortalecer  organismos comunales en los  12 municipios del departamento en el mejoramiento organizacional y participativo  *Revisar, ajustar  e implementar   la política pública departamental de discapacidad  "Capacidad sin limites",</t>
  </si>
  <si>
    <t>255         190</t>
  </si>
  <si>
    <t xml:space="preserve">Comunales comprometidos con el Desarrollo *Capacidad sin limites.   </t>
  </si>
  <si>
    <t xml:space="preserve">Poder Ciudadano *Promoción y  Protección  de la Familia  </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</si>
  <si>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</si>
  <si>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</si>
  <si>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</si>
  <si>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</si>
  <si>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</si>
  <si>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 xml:space="preserve">190                                                                                                                                                         
157
    </t>
  </si>
  <si>
    <t>Revisar, ajustar  e implementar   la política pública departamental de discapacidad  "Capacidad sin limites",                                    
*Fortalecer en los doce (12) municipios del departamento los  comités municipales de discapacidad</t>
  </si>
  <si>
    <t>190                                                                                                                                                                                                                                             
157</t>
  </si>
  <si>
    <t>Revisar, ajustar  e implementar   la política pública departamental de discapacidad  "Capacidad sin limites",                                                                                                 
 *Fortalecer en los doce (12) municipios del dep</t>
  </si>
  <si>
    <t>190                                                                                                                                               
157</t>
  </si>
  <si>
    <t xml:space="preserve">Capacidad sin limites.                                            </t>
  </si>
  <si>
    <t>Capacidad sin limites.                                                              
Promoción social y gestión diferencial de poblaciones vulnerables.</t>
  </si>
  <si>
    <t>Promoción y  Protección  de la Familia                                                                                                                                
*Salud Pública para un Quindío saludable y posible</t>
  </si>
  <si>
    <t>Promoción social y gestión diferenccial de poblaciones vulnerables.</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</si>
  <si>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</si>
  <si>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</si>
  <si>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190             
157</t>
  </si>
  <si>
    <t>Promoción y  Protección  de la Familia.                                                      
*Salud Pública para un Quindío saludable y posible</t>
  </si>
  <si>
    <t xml:space="preserve">Revisar, ajustar  e implementar   la política pública departamental de discapacidad  "Capacidad sin limites",                                                   
*    Fortalecer en los doce (12) municipios del dep                                                                              
</t>
  </si>
  <si>
    <t>190                              
157</t>
  </si>
  <si>
    <t>Capacidad sin limites.                                                            
*Promoción social y gestión diferencial de poblaciones vulnerables.</t>
  </si>
  <si>
    <t xml:space="preserve">Revisar, ajustar  e implementar   la política pública departamental de discapacidad  "Capacidad sin limites",                                                 
  *Fortalecer en los doce (12) municipios del dep                                                                              
</t>
  </si>
  <si>
    <t xml:space="preserve">Revisar, ajustar  e implementar   la política pública departamental de discapacidad  "Capacidad sin limites",                            
*   Fortalecer en los doce (12) municipios del dep                                                                              
</t>
  </si>
  <si>
    <t>190                  
43</t>
  </si>
  <si>
    <t xml:space="preserve">Revisar, ajustar  e implementar   la política pública departamental de discapacidad  "Capacidad sin limites",                                                              
*     Apoyar a doce (12) unidades de emprendimiento para jóvenes emprendedores                             </t>
  </si>
  <si>
    <t>Capacidad sin limites.                                                                          
* Hacia el emprendimiento,empresarismo.asociatividad y generacionnde empleo en el Departamento.</t>
  </si>
  <si>
    <t>Promoción y  Protección  de la Familia                                        
* Quindio rural, inteligente,competitivo y empresarial.</t>
  </si>
  <si>
    <t xml:space="preserve">Apoyar a doce (12) unidades de emprendimiento para jóvenes emprendedores.                      
*Revisar, ajustar  e implementar   la política pública departamental de discapacidad  "Capacidad sin limites",  </t>
  </si>
  <si>
    <t xml:space="preserve">43                             
190                    </t>
  </si>
  <si>
    <t xml:space="preserve">* Hacia el Emprendimiento, Empresarismo, asociatividad y generación de empleo en el Departamento del Quindío                                                        
* Capacidad sin limites </t>
  </si>
  <si>
    <t xml:space="preserve">Quindío rural, inteligente, competitivo y empresarial                                   
*Promoción y  Protección  de la Familia                                      
</t>
  </si>
  <si>
    <t xml:space="preserve">*Revisar, ajustar  e implementar   la política pública departamental de discapacidad  "Capacidad sin limites",                            
*    Apoyar   doce (12) Unidades de emprendimiento de grupos poblacionales con enfoque diferencial.                                                              </t>
  </si>
  <si>
    <t>45                                                    
190</t>
  </si>
  <si>
    <t>Hacia el Emprendimiento, Empresarismo, asociatividad y generación de empleo en el Departamento del Quindío                                     
* Capacidad sin limites</t>
  </si>
  <si>
    <t xml:space="preserve">Apoyar   doce (12) Unidades de emprendimiento de grupos poblacionales con enfoque diferencial.                                       
*    Revisar, ajustar  e implementar   la política pública departamental de discapacidad  "Capacidad sin limites",    </t>
  </si>
  <si>
    <t xml:space="preserve">Hacia el Emprendimiento, Empresarismo, asociatividad y generación de empleo en el Departamento del QuindíoL113:N116                             
* Capacidad sin limits </t>
  </si>
  <si>
    <t>45                                                 
190</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</si>
  <si>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</si>
  <si>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</si>
  <si>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</si>
  <si>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</si>
  <si>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*Diseñar e implementar un plan para la caracterización y atención de la población en condiciones especiales y excepcionales del departamento.                                    *Revisar, ajustar  e implementar   la política pública departamental de discapacidad  "Capacidad sin limites",                         </t>
  </si>
  <si>
    <t xml:space="preserve">ESTRATEGIA PROPUESTA </t>
  </si>
  <si>
    <t xml:space="preserve">NOMBRE DEL INDICADOR </t>
  </si>
  <si>
    <t>META ACUMULATIVA 2018</t>
  </si>
  <si>
    <t xml:space="preserve">ACCIONES PROPUESTAS </t>
  </si>
  <si>
    <t>RESPONSABLE</t>
  </si>
  <si>
    <t xml:space="preserve">PROGRAMA </t>
  </si>
  <si>
    <t>SUB PROGRAMA</t>
  </si>
  <si>
    <t xml:space="preserve">NUMERO DE META </t>
  </si>
  <si>
    <t>META</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</si>
  <si>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</si>
  <si>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</si>
  <si>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</si>
  <si>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</si>
  <si>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</si>
  <si>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</si>
  <si>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</si>
  <si>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Preparados para la paz                  </t>
  </si>
  <si>
    <t xml:space="preserve">Implementar plan de acción de Derechos Humanos articulado interinstitucionalmente, de  protección de los Derechos Humanos DDHH y la Paz en los doce (12) municipios del departamento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</si>
  <si>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</si>
  <si>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</si>
  <si>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</si>
  <si>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202                                                                                                                                                                                                       
204</t>
  </si>
  <si>
    <t>Deporte  Asociado</t>
  </si>
  <si>
    <t>Juegos  Intercolegiados</t>
  </si>
  <si>
    <t xml:space="preserve">Desarollar (4) juegos intercolegiados  en sus diferentes fases </t>
  </si>
  <si>
    <t>Deporte,recreacion,actividad, fisica en los Municipios del Departamento del Quindio.</t>
  </si>
  <si>
    <t>Implementacion y apoyo a los proyectos deportivos, recreativos y actividad fisicac en los  Municipios del Departamento del Quindio.</t>
  </si>
  <si>
    <t>Se trasfiere recusrsos  de ley a municipios según la normatividad  vigente de Iva telelfonia  movil donde el 3% es obligatoria inversion en promover el deporte en personas con discacidad.</t>
  </si>
  <si>
    <t>190                                                                                                                                                                                                                                                                    
206</t>
  </si>
  <si>
    <t xml:space="preserve">Revisar, ajustar  e implementar   la política pública departamental de discapacidad  "Capacidad sin limites",                                                                                                                                    
 * Asesorar los (12) municipios del departamento del Quindio asesorados mediante solicitud de caracter tecnic, administrativos,y financiero para las escuelas deportivas, segun los requerimientos.  </t>
  </si>
  <si>
    <t>Capacidad sin limites.                                                                                                                                            
* Deporte formativo,deporte social comunitario y juegos tradicionales.</t>
  </si>
  <si>
    <t>*Promoción y  Protección  de la Familia                                                                                                                           
*Apoyo deporte asociado</t>
  </si>
  <si>
    <t xml:space="preserve">Quindío Si, a la participación                               *Capacidad sin limites.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</si>
  <si>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</si>
  <si>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</si>
  <si>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</si>
  <si>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</si>
  <si>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</si>
  <si>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</si>
  <si>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</si>
  <si>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</si>
  <si>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</si>
  <si>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</si>
  <si>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</si>
  <si>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</si>
  <si>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</si>
  <si>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</si>
  <si>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</si>
  <si>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</si>
  <si>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</si>
  <si>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</si>
  <si>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</si>
  <si>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Se elaboró guia de atencion para pesronas con discapacidad desde el abordaje para la prestacion del servicio de salud. Se inicia procesos para identificar las lineas de apoyo referente a la atnecion virtual de personas con discapacidad.                            
* El municipio de Genova en  La oficina del regimen subsidiado constantemente realiza cruce de base de datos verificando la población que no tenga afiliación a salud y se realiza apoyo y gestión para la obtención de citas o lo requerido por el personal de salud.</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</si>
  <si>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</si>
  <si>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</si>
  <si>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</si>
  <si>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</si>
  <si>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</si>
  <si>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</si>
  <si>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t>250                        
190</t>
  </si>
  <si>
    <t>250                        
 190</t>
  </si>
  <si>
    <t>250                      
 190</t>
  </si>
  <si>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</si>
  <si>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</si>
  <si>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</si>
  <si>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de las notarías. ARMENIA 118, CALARCA 120, BUENAVISTA 42, CIRCASIA 48, MONTENEGRO 24, QUIMBAYA 64. 416 personas certificadas a septiembre del 2017.                                                                                     
*  El municipio de Buenavista ha capacitado a  20 personas como interprete  certificados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</si>
  <si>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Sistema creado y operando  que tenga el acceso a los libros en braille, macro tipo, hablados y/o electrónicos.</t>
  </si>
  <si>
    <t>Formar el total de los niños con discapcidad desde la edad inicial en los sistemas de lectoescritura</t>
  </si>
  <si>
    <t xml:space="preserve"> se solicitó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publica</t>
  </si>
  <si>
    <t>Ejecutada a traves de la dirección de Adulto Mayor y Discapacidad a traves de capacitación en rutas de atención y ley 1618, la cual garantiza el cumplimiento de los derechos de las PCD. Se oficiará a las entidades como defensoria del pueblo, personeria y demas entidades que birndan el servicio.                                                                  
* Desde el ICBF, Desde el ICBF Se adelantan procesos de restableciento de derechos  a favor de  los NNA con Discapacidad a travéz de modalidades de externado medio tiempo y tiempo completo, hogar gestor y Hogar Sustituto. en las intituciones de INFAC, DAVIDA, Fundación Quindiana de Atención Integral,  Hogar Gestor  y CONFUTURO  a 511  NNA.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</si>
  <si>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</si>
  <si>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</si>
  <si>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</si>
  <si>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</si>
  <si>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</si>
  <si>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 *Promoción social y gestión diferencial de poblaciones vulnerables.</t>
  </si>
  <si>
    <t>*Fortalecer en los doce (12) municipios del departamento los  comités municipales de discapacidad</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</si>
  <si>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</si>
  <si>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</si>
  <si>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</si>
  <si>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 xml:space="preserve">                                           
*Salud Pública para un Quindío saludable y posible</t>
  </si>
  <si>
    <t xml:space="preserve">                                                       
* Promoción social y gestión diferencial de poblaciones vulnerables.</t>
  </si>
  <si>
    <t xml:space="preserve">                                                                                               
 *Fortalecer en los doce (12) municipios del dep</t>
  </si>
  <si>
    <t xml:space="preserve">                               *Salud Pública para un Quindío saludable y posible</t>
  </si>
  <si>
    <t xml:space="preserve">                                *Promoción social y gestión diferencial de poblaciones vulnerables.</t>
  </si>
  <si>
    <t xml:space="preserve">                 *Fortalecer en los doce (12) municipios del departamento los  comités municipales de discapacidad</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</si>
  <si>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</si>
  <si>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ACTUALIZACIÓN DEL REGISTRO DE DISCAPACIDAD DEL QUINDÍO. Para el año 2017 se han realizado  7   capacitaciones para crear nuevas unidades generadoras de datos en los  Municipios del Departamento el resultado es la vinculacion en el proceso  los Hospitales de Cordoba, Buenavista, Filandia, Genova, Montenegro  y Circasia, Administraciones Municipales Calarca, Salento, Armenia, Circasia, Montenegro, es importante resaltar que los 12 Municipios en las Alcaldias se encuentran operando las UGDs. Por otra parte se han realizado5 capacitaciones en herramienta cubo, a los enlaces de discapacidad, organizaciones y comunidad en general que requieran el manejo de la información. Se lleva acabo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</si>
  <si>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Se realizaró de Foro de Inclusión laboral a cargo de Mintrabajo y Secretaria de Familia, organizaciones que lideran procesos en pro de las PCD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</si>
  <si>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*Salud Pública para un Quindío saludable y posible</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</si>
  <si>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</si>
  <si>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</si>
  <si>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</si>
  <si>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</si>
  <si>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</si>
  <si>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</si>
  <si>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tienen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Segunda Henao y San Rafael de Calarca, Mercadoctenía y la Inst Policarpa Salavarrieta de Quimbaya, La Mariela de Pijao, Colegio fundadores en Montenegro, Colegio Tecnologíco de Calarca                                                                                   
* desde el municipio de Buenavista  se esta adecuandon  la infraestructura para el sistema braile .                                                                    
* El municipio de Salento  atraves de  difusion mediante perifoneo, volantes y redes sociales para la optimizacion de los puntos de vive digital de la PCD </t>
  </si>
  <si>
    <t xml:space="preserve"> Diseño por parte de la Secretaría de Familia de taller de sensibilización a medio sde comunicación.</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</si>
  <si>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</si>
  <si>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</si>
  <si>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</si>
  <si>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</si>
  <si>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</si>
  <si>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</si>
  <si>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</si>
  <si>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</si>
  <si>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</si>
  <si>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</si>
  <si>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</si>
  <si>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</si>
  <si>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</si>
  <si>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154 - 190</t>
  </si>
  <si>
    <t xml:space="preserve">Promoción social y gestión diferencial de poblaciones vulnerables. - Capacidad sin limites. </t>
  </si>
  <si>
    <t xml:space="preserve">Implementar  5  programas de participación social en salud, orientados a promover los derechos de las poblaciones vulnerables y diferenciales, acorde a las políticas públicas - Capacidad sin limites. </t>
  </si>
  <si>
    <t xml:space="preserve">                                *Salud Pública para un Quindío saludable y posible</t>
  </si>
  <si>
    <t xml:space="preserve">                            *Promoción social y gestión diferencial de poblaciones vulnerables.</t>
  </si>
  <si>
    <t xml:space="preserve">                                                                                                
 *Fortalecer en los doce (12) municipios del departamento los  comités municipales de discapacidad                                                 
</t>
  </si>
  <si>
    <t xml:space="preserve">                                                
157                                  
</t>
  </si>
  <si>
    <t xml:space="preserve">                                                                                                                              
*Salud Pública para un Quindío saludable y posible</t>
  </si>
  <si>
    <t xml:space="preserve">                                           
*Promoción social y gestión diferencial de poblaciones vulnerables.</t>
  </si>
  <si>
    <t xml:space="preserve">
157
</t>
  </si>
  <si>
    <t xml:space="preserve">                                        
*Fortalecer en los doce (12) municipios del departamento los  comités municipales de discapacidad</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</si>
  <si>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</si>
  <si>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2017 FÍSICA A DICIEMBRE 2017</t>
  </si>
  <si>
    <t>LOGROS  ALCANZADOS 2017</t>
  </si>
  <si>
    <t>META FÍSICA 2018</t>
  </si>
  <si>
    <t>META PRESUPUESTAL 2018</t>
  </si>
  <si>
    <t>PRIORIZADA</t>
  </si>
  <si>
    <t>PERMANENTE</t>
  </si>
  <si>
    <t>2018-2020</t>
  </si>
  <si>
    <t>2019-2020</t>
  </si>
  <si>
    <t>2018-2019</t>
  </si>
  <si>
    <t>LOGROS A ALCANZAR 2018 (Descripción)</t>
  </si>
  <si>
    <t>Alcanzar un numero de registros de personas con discapacidad de 32.004 registro</t>
  </si>
  <si>
    <t>Realizar  asistencia, acompañamiento y seguimiento  a las 12 secretaria tecnicas de ls Comites Municipales de discapacidad para ampliar la cobertura de registro en el Departamento del Quindio.</t>
  </si>
  <si>
    <t>Realizar mesa de trabajo y jornada de capacitacion en centro de relevo y herramientas tecnologicas de personas sordas</t>
  </si>
  <si>
    <t>Capacitar los 11 equipos de las ESEs de plan de intervecniones colectivas para implementar y/o fortalecer la estrategia de Rehabilitacion Basada en la Comunidad. Realizar gestion de casos del 5% de la poblacion registrada en por lo menos 3 compnenetes de la RBC</t>
  </si>
  <si>
    <t>Capacitar en concepto de discapacidad, tipos de discapacidad a los funcionarios de las 12 administraciones Municipales y administracion departamental.</t>
  </si>
  <si>
    <t>Capacitar a las madres FAMI y Comunitarias de los 12 Municipios en el concepto de discapacidad, Tipos de discaapcidad, prevencion y abordaje y manejo de la discapacidad</t>
  </si>
  <si>
    <t xml:space="preserve">Capacitar enmanejo y utilizacion  de centro de relevo e interpretacion en linea  a las ESEs e IPS publicas </t>
  </si>
  <si>
    <t>Capacitar a los Funcionarios de as IPS publicas en el concepto de discapacidad, tipos de discapacidad, manejo y abordaje de la discaapcidad. Capacitacion en normatividad vigente en salud a los SIAU de las IPS y ESES del departamento.</t>
  </si>
  <si>
    <t xml:space="preserve">Capacitacion en  prevencio, abordaje y manej0 de la discapacidad dirigido a funcionarios de las IPS publicas </t>
  </si>
  <si>
    <t>Sociliazar la Resolucion 1904 de 2017 con los SIAU- Equipo de plande intervecniones Colectivas- Aosciacion de Usuarios de las EAPBS- ICBF</t>
  </si>
  <si>
    <t>Realizar seguimiento a las ESES y EAPBS para verificar el acceso y accesibilidad a los ervicios de salud</t>
  </si>
  <si>
    <t>Capacitar a los equipos de plan de intervenciones colectivasen la estrategia de rehabilitacion basada en la comunidad y establecer la ruta de atencion desde los 5 componenetes de la RBC</t>
  </si>
  <si>
    <t>Oficina del  SAC realizando los tramites correpondientes con las EAPBS frente a las quejas intepustas por las persoans con discaapcidad referente a la atencion en salud de las persoans con discaapcida</t>
  </si>
  <si>
    <t>Capacitacion a madres FAMI  de los 12 Municipios en prevencion y deteccion temprana de la discapacidad</t>
  </si>
  <si>
    <t>verificar la atencion en saliud por parte de la EAPB con a red prestadora de servicios de salud</t>
  </si>
  <si>
    <t>Capacitar en discapacidad y tipos de discapacidad a los funcionarios publicos de las 12 administraciones Municipales y Dep</t>
  </si>
  <si>
    <t>La Secretaría de Cultura está en proceso de adelantar las convocatorias que permiten la financiación de proyectos artiticos y culturales que están abiertas a todos los grupos poblacionales y etareos del departamento. No es posible establecer proyecciones a la fecha, teniendo en cuenta que la mayoría de recursos de esta dependencia se disponen a las convocatorias públicas a todos los grupos existentes.</t>
  </si>
  <si>
    <t>Para la vigencia 2018 se continúa con la Primaría Artisitca en 12 instituciones educativas de 6 municipios del departamento del Quindío donde se desarrollan procesos artistico y culturales, además de las escuelas de formación abiertas a todos los grupos poblacionales y etareos y cuya participación de PCD dependerá del avance de los procesos.</t>
  </si>
  <si>
    <t>No es posible establecer proyecciones a la fecha, teniendo en cuenta que la mayoría de recursos de esta dependencia se disponen a las convocatorias públicas a todos los grupos existentes. Estas convocatorias son. Concertación y Estímulos e IVA Telefonía Móvil.</t>
  </si>
  <si>
    <t xml:space="preserve">Articular con los comites de discapacidad el plan de accion a ejecutar en cada municipio . Realizacion de actividades recreativas con grupos  regulares  y no regulares con la poblacion con discapacidad </t>
  </si>
  <si>
    <t>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t>
  </si>
  <si>
    <t>Los juegos superate  brindan  espacios de sana competencia e inclusion a los deportistas con discapacidad  que se encuentran vinculados a los colegios del  departamento . Para su participacion deben realizar el proceso de inscipcion con el colegio en la plataforma de coldeportes .</t>
  </si>
  <si>
    <t xml:space="preserve">Fortalecer los procesos de deportivos de los municipios del departamento del Quindio . Los recursos son entregados a los entes municipales  una vez se supla la formulacion del proyecto y la incorporacion de los recursos al presupuesto del municipio. </t>
  </si>
  <si>
    <t xml:space="preserve">La Secretaria De Educación Departamental, actualmente se encuentra con el proceso de licitación pública en la página del SECOP con el fin de contar con la contratación de un operador, el cual realizara la asignación  del personal profesional  para la atención de la población con discapacidad, con capacidades y/o talentos excepcionales, que se encuentran matriculados en las instituciones educativas de los 11 municipios no certificados del departamento del Quindío: es así que por medio del operador se contara con 37 Profesionales de apoyo pedagógico para brindar estrategias pedagógicas a docentes de aula y apoyar la ejecución del PIAR para estudiantes con discapacidad.  3 profesionales en psicología para el apoyo en gestión y convivencia en el aula.                          10 intérpretes de lengua de señas colombiana.  3 modelos lingüísticos, siendo estos últimos (interpretes LSC, y modelos lingüísticos)  los encargados de brindar el apoyo a los estudiantes que se tienen identificados y caracterizados con discapacidad auditiva. Capacitación y formaciones dirigidas a los docentes de apoyo adscritos a la planta de personal de la Secretaría de Educación Departamental y a los docentes de apoyo que se contrataran 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Promover procesos de vinculación interinstitucional, a través de alianzas con Instituciones públicas o privadas (SENA – Cajas de Compensación Familiar, entre otros), que ofrezcan apoyo en el fortalecimiento de los aprendizajes significativos, en proyectos de habilitación para la vida a estudiantes con discapacidad, capacidades o talentos excepcionales, así como a toda la comunidad educativa. Instituciones educativas las cuales se encuentran focalizadas para la asignación de 37 docentes de apoyo del operador: Río Verde Bajo, Baudilio Montoya, Antonio Nariño, Instituto Calarcá, Jesús María Morales, Segundo Henao, Jhon F. Kenedy, Tecnológico, Robledo, San Bernardo, San José, Sagrado Corazón De Jesús, San Vicente De Paul, Instituto Génova, Ciudadela Jesús María Córdoba, Instituto Pijao, La Mariela, Luis Granada Mejía, Santa Teresita, Instituto Quimbaya, Instituto Quimbaya  (Seres Maravillosos), Naranjal, Simón Bolívar, Mercadotecnia María Inmaculada, Policarpa Salavarrieta, Boquía, Liceo Quindío, Pedacito De Cielo, Gabriela Mistral, Jesús Maestro, General Santander, Luis Eduardo Calvo.
Instituciones educativas las cuales se encuentran focalizadas para la asignación de 10 Interpretes de LSC, Luis Arango, Instituto Calarcá, Fundadores, Segundo Henao.
Instituciones educativas las cuales se encuentran focalizadas para la asignación de 3 modelos lingüísticos, los Fundadores, Ciudadela Jesús María, Mercadotecnia
</t>
  </si>
  <si>
    <t xml:space="preserve">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t>
  </si>
  <si>
    <t xml:space="preserve">La Secretaria De Educación Departamental, actualmente se encuentra con el proceso de licitación pública en la página del SECOP con el fin de contar con la contratación de un operador, el cual realizara la asignación  del personal profesional  para la atención de la población con discapacidad, con capacidades y/o talentos excepcionales, que se encuentran matriculados en las instituciones educativas de los 11 municipios no certificados del departamento del Quindío: es así que por medio del operador se contara con 37 Profesionales de apoyo pedagógico para brindar estrategias pedagógicas a docentes de aula y apoyar la ejecución del PIAR para estudiantes con discapacidad.  3 profesionales en psicología para el apoyo en gestión y convivencia en el aula.                          10 intérpretes de lengua de señas colombiana.  3 modelos lingüísticos, siendo estos últimos (interpretes LSC, y modelos lingüísticos)  los encargados de brindar el apoyo a los estudiantes que se tienen identificados y caracterizados con discapacidad auditiva. Capacitación y formaciones dirigidas a los docentes de apoyo adscritos a la planta de personal de la Secretaría de Educación Departamental y a los docentes de apoyo que se contrataran 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Promover procesos de vinculación interinstitucional, a través de alianzas con Instituciones públicas o privadas (SENA – Cajas de Compensación Familiar, entre otros), que ofrezcan apoyo en el fortalecimiento de los aprendizajes significativos, en proyectos de habilitación para la vida a estudiantes con discapacidad, capacidades o talentos excepcionales, así como a toda la comunidad educativa. Instituciones educativas las cuales se encuentran focalizadas para la asignación de 37 docentes de apoyo del operador: Río Verde Bajo, Baudilio Montoya, Antonio Nariño, Instituto Calarcá, Jesús María Morales, Segundo Henao, Jhon F. Kenedy, Tecnológico, Robledo, San Bernardo, San José, Sagrado Corazón De Jesús, San Vicente De Paul, Instituto Génova, Ciudadela Jesús María Córdoba, Instituto Pijao, La Mariela, Luis Granada Mejía, Santa Teresita, Instituto Quimbaya, Instituto Quimbaya  (Seres Maravillosos), Naranjal, Simón Bolívar, Mercadotecnia María Inmaculada, Policarpa Salavarrieta, Boquía, Liceo Quindío, Pedacito De Cielo, Gabriela Mistral, Jesús Maestro, General Santander, Luis Eduardo Calvo.
Instituciones educativas las cuales se encuentran focalizadas para la asignación de 10 Interpretes de LSC, Luis Arango, Instituto Calarcá, Fundadores, Segundo Henao.
Instituciones educativas las cuales se encuentran focalizadas para la asignación de 3 modelos lingüísticos, los Fundadores, Ciudadela Jesús María, Mercadotecnia
</t>
  </si>
  <si>
    <t>Se fortalecera los once comites de discapacidad frente a control social y veedurias como instancias de participación. 
Fortalecimiento a personas con discapacidad y madres cuidadoras de los once municipios.</t>
  </si>
  <si>
    <t>Apoyo al BIP-Q , con convocatorias mas personalizadas con cada una de las asociaciones y organizaciones comunitarias del departamento</t>
  </si>
  <si>
    <t xml:space="preserve">Desarrollar mesa de trabajo con Casa delegada del Quindío. </t>
  </si>
  <si>
    <t>Continuar con el seguimiento cumplimiento ley 1618 de 2013, Art. 14 y las normas ICONTEC, Acceso y Accesibilidad, incorporado en POT, EOT, PLANES ETC,  PcD, mediante visitas y/o comunicados a las entidades territoriales.</t>
  </si>
  <si>
    <t>12 visitas y/o  comunicados desde Planeación Departamental para entidades publicas para el cumplimiento de adaptación de páginas web institucionales PcD (Ley 1618/2012 Art. 16.</t>
  </si>
  <si>
    <t>Revision del estado del Observatorio de Discapacidad y definicion de la ruta de trabajo para establecer el objetivo y las actividades en las que se va a enfocar</t>
  </si>
  <si>
    <t xml:space="preserve">Desarrollar mesa de trabajo con demas actores </t>
  </si>
  <si>
    <t>Invitación a participar en Show Room a emprendedoeres en situación de discapacidad, con el fin de promover la venta de sus productos por parte de la población en situación de dispacacidad</t>
  </si>
  <si>
    <t>Fortalecer los prototipos de productos, evaluarlos en los mercados y convertirlos en un proyecto de vida, que les permita generar ingresos estables y autosostenibles para los emprendedores y sus familias. Esta acción se adelantará en los Municipios de Quimbaya, Calarcá, Filandia, Barcelon. Montenegro y Armenia</t>
  </si>
  <si>
    <t>Taller de diseño de producto, de costeo, de herramientas tecnológicas, herramientas de comercialización, fuentes de financiación, aspectos jurídicos y aspectos contables básicos, para personals en situación de discapacidad.</t>
  </si>
  <si>
    <t>Desde el ICBF, Desde el ICBF Se adelantan procesos de restableciento de derechos  a favor de  los NNA con Discapacidad a travéz de modalidades de externado medio tiempo y tiempo completo, hogar gestor y Hogar Sustituto. en las intituciones de INFAC, DAVIDA, Fundación Quindiana de Atención Integral,  Hogar Gestor  y CONFUTURO  a 511  NNA.</t>
  </si>
  <si>
    <t>$1.456.561.271.2</t>
  </si>
  <si>
    <t>Realizar seguimiento a la Circular 010 y 016 del Minsterio de Salud y Proteccion Social a  las EAPBS.          Reaqlizar gestion de caso en los 11 Municipios del Depatamento en minimo 3 compnenetes de la RBC desde el Plan de intervecnion colectivas al 5% de la poblacion registrada</t>
  </si>
  <si>
    <t xml:space="preserve">Apoyar la Implementación de programas para la creación de empresas asociativas </t>
  </si>
  <si>
    <t xml:space="preserve">Promover  y  fortalecer la creación de organizaciones que trabajan con y para las personas con discapacidad y sus familias 
</t>
  </si>
  <si>
    <t xml:space="preserve">Apoyar la Formación a líderes y al Comité Departamental de Discapacidad en gestión y formulación de proyectos
</t>
  </si>
  <si>
    <t>Apoyar la Implementación de  una estrategia gerencial integral  que permita la funcionalidad y operatividad del Comité Departamental de Discapacidad, como la asesoría a los comités municipales de discapacidad en su fortalecimiento y sostenimiento</t>
  </si>
  <si>
    <t>Se adelantaran acciones de apoyo puntual en temas de mercadeo y ventas, contable, financiero, jurídico, mejoramiento de imagen publicitaria, imagen corporativa, aspectos técnicos de producción, administración, proceso de formalización y legalización, prototipado y diseño de producto .       Secretaría de Familia Apoyar la Formación de la población con discapacidad, cuidadores , cuidadoras y sus familias, en talleres de formación en maderas, pintura, muralismo, escultura y artes plasticas, etc, con el fin de realizar inclusion social y mejoramiento de su calidad de vida.</t>
  </si>
  <si>
    <t>Apoyo  al  seguimiento del  plan de acción, presupuesto e indicadores de la  política pública de discapacidad</t>
  </si>
  <si>
    <t xml:space="preserve">Diseñar , construir  y difundir  de manera concertada la malla de oferta institucional con los diferentes actores
</t>
  </si>
  <si>
    <t xml:space="preserve">Apoyar la elaboración ,seguimiento y evaluacion de los planes de accion de los municipios y depto de la Politica Publica de discapacidad.
</t>
  </si>
  <si>
    <t>Servicio permanente de untérpretes de lengua de señas en servicios de urgencia y de información pública.</t>
  </si>
  <si>
    <t>Seguimiento a las EAPBS y redprestarora de servicios de salud en la atencion, y oportunidad en la prestacion de servicios de salud de las persoans con discapacidad         Secretaría de Familia Acompañamiento a  las personas con discapacidad,  familias y comunidad en la implementación del programa RBC</t>
  </si>
  <si>
    <t>Realizar  capacitaciones en agentes comunitarios en RBC</t>
  </si>
  <si>
    <t>Conformación y fortalecimiento a las redes de apoyo de la estrategia RBC</t>
  </si>
  <si>
    <t>Continúa la estructura administrativa propuesta para la Dirección de Adulto Mayor y Discapacidad</t>
  </si>
  <si>
    <t>Se cuenta con un coordinador de la Política desde la Dirección de Adulto Mayor y Discapacidad</t>
  </si>
  <si>
    <t>Desde la Secretaría de Familia y la Dirección de Adulto Mayor y Discapacidad se realizará la articulación pertinente para promover en los municipios y entidades publicas y privadas interesadas para acceder a la formación sobre herramientas de comunicación con la población con discapacidad auditiva</t>
  </si>
  <si>
    <t>Gestión con entidades</t>
  </si>
  <si>
    <t>Desde la Secretaría de Familia y la Dirección de Adulto Mayor y Discapacidad se está realizando el diseño de un taller práctico para los medios de comunicación del dpto</t>
  </si>
  <si>
    <t>Desde la Secretaría de Familia y la Dirección de Adulto Mayor y Discapacidad se realizará la  articulación con la oficina de comunicaciones para adelantar campañas durante el 2018</t>
  </si>
  <si>
    <t>Desde la Secretaría de Familia y la Dirección de Adulto Mayor y Discapacidad  se brindará a las organizaciones que lo requieran asesoría y apoyo en temas comunicacionales</t>
  </si>
  <si>
    <t>Desde la Secretaría de Familia y la Dirección de Adulto Mayor y Discapacidad  realizará acercamientos con empresas privadas con continuar con talleres prácticos sobre los derechos de las personas con discapacidad, abordaje de las mismas y empleabilidad</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</si>
  <si>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</si>
  <si>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Desde la Secretaría de Familia y la Dirección de Adulto Mayor se relizará mesa de trabajo con entidades de justicia para retomar los compromisos de 2017 y realizar articulación interinstitucional</t>
  </si>
  <si>
    <t>Gestión con entidades - presupuesto de eventos de la Dirección de Adulto Mayor y Discapacidad</t>
  </si>
  <si>
    <t>Desde la Secretaría de Familia y la Dirección de Adulto Mayor y Discapacidad se realizará mesa de trabajo con representantes para definir qué tipo de evento  se adelantará en el 2018.</t>
  </si>
  <si>
    <t>Por definir</t>
  </si>
  <si>
    <t>Secretaría de Salud realizó elección de representante de la asociación de usuarios para el comité departamental de discapacidad</t>
  </si>
  <si>
    <t>Desde la Secretaría de Familia y la Dirección de Adulto Mayor y Discapacidad se brinda asesoría sobre todo lo concerniente a la política pública de Discapacidad, además Apoyar la Formación a líderes y al Comité Departamental de Discapacidad en gestión y formulación de proyectos</t>
  </si>
  <si>
    <t>Se activó en el mes de marzo veeduría que estará al tanto de los temas de salud y discapacidad</t>
  </si>
  <si>
    <t>Desde la Secretaría de Familia y la Dirección de Adulto Mayor y Discapacidad se continuará con el acercamiento y sensiblización a empresarios para la empleabilidad de personas con discapacidad</t>
  </si>
  <si>
    <t>Desde la Secretaría de Familia y  la Dirección de Adulto Mayor y Discapacidad  se realizaran campañas, incluyendo los imaginarios</t>
  </si>
  <si>
    <t>La Secretaría de Familia y la Dirección de Adulto Mayor y Discapacidad adelantará campañas durante el 2018</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</si>
  <si>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</si>
  <si>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un emcuentro Departamental de Lideres LGTBI CON ACTIVIDADES DE SENCIBILIZACIÓN DE LA NO DISCRIMINACIÓN EN LA LEY 17 52 Y ACTIVIDADES CULTURALES CON LOS GRUPOS DE LGBTI EN DANZAS Y CANTO </t>
  </si>
  <si>
    <t xml:space="preserve">Continuar proceso de capcitación y formación en procesos de vinculación laboral, fomento a la aplicación de la Ley 361 de 1997 Clopatosky, para que las empresas propiecien la vinculación de personas en situación de discapacidad.                                   Secretaría de agricultura:vamos a capacitar a la poblacion como lideres ambientales para que se apropien de proceso con la comunidad y implementen cambios de cultura ambiental </t>
  </si>
  <si>
    <t>Apoyar con un plan de mercadeo a las unidades productivas de las personas con discapacidad.                      Secretaría de agricultura: se pretende generar capacitacion a la comunidad con el fin de generar conocimiento en emprendiminto rural</t>
  </si>
  <si>
    <t>Apoyar la articulación par la atencion integral de las victimas en  los 12 municipios del departamento.                    Capacitar a las mesas  de participacion de victimas de los 12 municipios el tema de protocolo de participacion.
Realizar jornadas de prevencion de derechos humanos a las mesas  de participacion efectiva de victimas de los 12 municipios del departamento.</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</si>
  <si>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                          SECRETARÍA DEL INTERIOR Apoyar en los doce (12) municipios la articulación institucional para la prevención a las violaciones DDHH  e infracciones al DIH                *Revisar, ajustar  e implementar   la política pública departamental de discapacidad  "Capacidad sin limites",                  *Fortalecer en los doce (12) municipios del departamento los  comités municipales de discapacidad</t>
  </si>
  <si>
    <t xml:space="preserve">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    JORNADAS DE CAPACITACION PARA LA PREVENCION Y SENSIBILIZACION DE LOS DERECHOS HUMANOS EN LOS 12 MUNICIPIOS DEL DEPARTAMENTO. </t>
  </si>
  <si>
    <t>5000000 Y 500000</t>
  </si>
  <si>
    <t xml:space="preserve">Implementar plan de acción de Derechos Humanos articulado interinstitucionalmente, de  protección de los Derechos Humanos DDHH y la Paz en los doce (12) municipios del departamento.                       Realizar acompañamiento a los comites de ddhh los 12 municipios en la formulacion del plan de DDHH. </t>
  </si>
  <si>
    <t xml:space="preserve">OBSERVACIONES </t>
  </si>
  <si>
    <t xml:space="preserve">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t>
  </si>
  <si>
    <t xml:space="preserve">apoyar procesos asociativos en los Municipios de Buenavista y Montenegro, con personas en situación de discpacidad, en aspectos del desarrollo de su plan de negocios, fuentes de financiación con crédito de fomento, formación de proyección de ventas, costeo de sus productos, fijación de precios, canales de distribución, margen de utilidad, mecanismos de promoción de sus productos, imagen publicitaria, aspectos jurídicos, contabilidad básica.          Secretaría de agricultura,  capacitar a la poblacion como lideres ambientales para que se apropien de proceso con la comunidad y implementen cambios de cultura ambiental </t>
  </si>
  <si>
    <t>este indicador no correponde teniendo en cuenta que la secretaria de salud no es quien certifica los interpretes, ni los capacita esta funcion correponde a INSOR - FEANASCOL- desde la secretaria se apoya para desarrollar acciones que permita una atencion adecuada a la poblacion, se apoyara desde centro de relevo</t>
  </si>
  <si>
    <t>dentro de las visitas de asistencia tecnica y seguimiento a las EPS e IPS se esta promocionanado el centro de relevo para que hagan uso de las herramientas tecnologicas para facilitar el acceso a los servicios de salud- se recomienda revisar con grupo de habilitacion que acciones estan adelantando ellos en este tema</t>
  </si>
  <si>
    <t>este indicador corresponde a educacion</t>
  </si>
  <si>
    <t xml:space="preserve">no corresponde a salud </t>
  </si>
  <si>
    <t>SE caapcita y forma agentes comunitarios en RBC a las 11 IPS publicas del departamento excepto armenia, equipo PIC</t>
  </si>
  <si>
    <t>Capacitacion Funcionarios Alcaldia Municipal de Quimbaya 26 personas, Salento 9 personas</t>
  </si>
  <si>
    <t>Se socializo RES 1904 con SIAU de IPS Publicas y Privadas, EAPBS del departamento</t>
  </si>
  <si>
    <t xml:space="preserve">Apoyar la elaboración de diagnósticos comunitarios sobre la situación de personas con discapacidad en comunidades focalizadas.        Secretaría de salud,  Realizar gestion de caso en los 11 Municipios del  Departamento en minimo 3 componentes de la RBC desde el Plan de intervención colectivas al 5% de la poblacion registrada  </t>
  </si>
  <si>
    <t>Se capacita a los equipos PIC de los 11 Municipios para realizar la gestion de casos en minimo 3 componentes de la RBC</t>
  </si>
  <si>
    <t>Se caapcitaron los equipos PIC en RBC</t>
  </si>
  <si>
    <t>las acciones realizadas por SAC para la eliminacion de barreras y grantizar el acceso a los servicios de salud es permanente.</t>
  </si>
  <si>
    <t>Quimbaya 26 personas- Salento 9 personas</t>
  </si>
  <si>
    <t>Capacitacion madres FAMI  Y COMUNITARIAS en los siguientes municipios : HOGAR COMUNITARIO Calarca:29 personas , Cordoba, Pijao , Genova y Barcelona 16 personas, Buenavista :3 personas, HOGARES FAMI Génova:4 , Pijao :3.</t>
  </si>
  <si>
    <t xml:space="preserve">Se realizo Capacitaciones a Profesionales y Auxiliares de la Salud de las ESEs e IPS Publicas del Departamento del  Quindío en Detección temprana, manejo y atención de las personas con Discapacidad  en los municipios de Calarca,Filandia, Armenia,La Tebaida, Quimbaya,Circasia, Salento, Pijao, Cordoba, Génova,Buenavista  con un total de 387 personas  </t>
  </si>
  <si>
    <t xml:space="preserve">La Secretaria De Educación Departamental, actualmente se encuentra con el proceso de licitación pública en la página del SECOP con el fin de contar con la contratación de un operador, el cual realizara la asignación  del personal profesional  para la atención de la población con discapacidad, con capacidades y/o talentos excepcionales, que se encuentran matriculados en las instituciones educativas de los 11 municipios no certificados del departamento del Quindío: es así que por medio del operador se contara con 37 Profesionales de apoyo pedagógico para brindar estrategias pedagógicas a docentes de aula y apoyar la ejecución del PIAR para estudiantes con discapacidad.  3 profesionales en psicología para el apoyo en gestión y convivencia en el aula.                          10 intérpretes de lengua de señas colombiana.  3 modelos lingüísticos, siendo estos últimos (interpretes LSC, y modelos lingüísticos)  los encargados de brindar el apoyo a los estudiantes que se tienen identificados y caracterizados con discapacidad auditiva. Capacitación y formaciones dirigidas a los docentes de apoyo adscritos a la planta de personal de la Secretaría de Educación Departamental y a los docentes de apoyo que se contrataran 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t>
  </si>
  <si>
    <t>Promover procesos de vinculación interinstitucional, a través de alianzas con Instituciones públicas o privadas (SENA – Cajas de Compensación Familiar, entre otros), que ofrezcan apoyo en el fortalecimiento de los aprendizajes significativos, en proyectos de habilitación para la vida a estudiantes con discapacidad, capacidades o talentos excepcionales, así como a toda la comunidad educativa.</t>
  </si>
  <si>
    <t>Actualmente la secretaria de educacion se encuentra brindando la atencion, acompañamiento  con el personal de apoyo pedagogico en 35 Instituciones educativas de  54 que presenta el deparetamento    del Quindio. Entre ellos 2 profesionales tiflologos.                                         Capacitación y formaciones dirigidas a los docentes de apoyo adscritos a la planta de personal de la Secretaría de Educación Departamental y a los docentes de aula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Promover procesos de vinculación interinstitucional, a través de alianza con Institucion públicas  SENA, se ha empezado acciones en el fortalecimiento de los aprendizajes significativos, en proyectos de habilitación para la vida a estudiantes con discapacidad, capacidades o talentos excepcionales, así como a toda la comunidad educativa.</t>
  </si>
  <si>
    <t>La Secretaria De Educación Departamental, actualmente se encuentra iniciando la ejecucion del contrato 969 del 2018, con el fin de contar con la contratación de prestacion de servicios con un operador, el cual realizara la asignación  del personal profesional de apoyo pedagogico para complementar el personal, para la atención de la población con discapacidad, con capacidades y/o talentos excepcionales, que se encuentran matriculados en las instituciones educativas de los 11 municipios no certificados del departamento del Quindío: es así que por medio del operador se contara con 37 Profesionales de apoyo pedagógico para brindar estrategias pedagógicas a docentes de aula y apoyar la ejecución del PIAR para estudiantes con discapacidad.  3 profesionales en psicología para el apoyo en gestión y convivencia en el aula.                          10 intérpretes de lengua de señas colombiana.  3 modelos lingüísticos, siendo estos últimos (interpretes LSC, y modelos lingüísticos)  los encargados de brindar el apoyo a los estudiantes que se tienen identificados y caracterizados con discapacidad auditiva.</t>
  </si>
  <si>
    <t>Capapcitar asociacion de usuarios de EAPBS, Servicios de informacion y  atencion de Ususarios ( SIAU)  - IPS- ICBF en deberes y derechos en Salud.Capacitación y formaciones dirigidas a los docentes de apoyo adscritos a la planta de personal de la Secretaría de Educación Departamental y a los docentes de apoyo que se contrataran 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Desarrollar un (1) taller formativo en pautas de crianza y temas de educación inclusiva basados en el actual decreto 1421 del 2017 y su normatividad para padres de familia (escuela de padres), cada 2 meses, en cada una de las instituciones educativas del departamento del Quindío, a las cuales se le asigne los profesionales de apoyo por medio del operador y los docentes de apoyo adscritos a la planta de personal de la Secretaría de Educación Departamental..</t>
  </si>
  <si>
    <t>La SED del Quindio, aclara que durante el primer trimestre se han realizando acciones en una (1)  de las instituciones educativas del municipio de calarca, en el sentido poder fomentar un aula multigrado para personas con discapacidad auditiva.</t>
  </si>
  <si>
    <t>Se aclara que esta accion se estara, ejecutando despues del periodo de vacaciones.</t>
  </si>
  <si>
    <t xml:space="preserve">El Sena,        • 20 personas inscritas a formación titulada con discapacidad auditiva y cognitiva  en Auxiliar de Cultivo de Flores Ornamentales próximo a iniciar.
• Conformación de un grupo de 20 personas con discapacidad visual para la realización de un técnico en ventas y servicio en convenio con AGORA
</t>
  </si>
  <si>
    <t xml:space="preserve">a iniciar en el segundo semestre del 2018 </t>
  </si>
  <si>
    <t>implementar dotacion de software para dificultades de aprendizaje, para Instituciones educativas en las que se evidencia una mayor poblacion con discapacidad cognitiva.</t>
  </si>
  <si>
    <t xml:space="preserve">pendiente </t>
  </si>
  <si>
    <t>Como estrategia del acceso y permanencia, se ha logrado implementar en 35 instituciones educativas, la implementacion del PIAR y el DUA, por medio de las docentes de apoyo que se encuentran en vinculadas a la SED.</t>
  </si>
  <si>
    <t>El Sena,    Contamos con las tecnologías necesarias para la atención de las personas con discapacidad, entre ellas : equipos de cómputo con programas de lector de pantalla tanto en las oficinas como en los ambientes de aprendizaje,  impresoras braille, diademas, grabadoras tipo periodista  etc.</t>
  </si>
  <si>
    <t xml:space="preserve">tecnologías que estan a la disposición de los estudiantes </t>
  </si>
  <si>
    <t>la resolución 1726 de 2014 Política  institucional para la atención de las persona con discapacidad, el Sena ha podido garantizar el acceso y permanencia  de las personas con discapacidad, brindando el apoyo y las herramientas necesarias en los procesos de ingreso y continuidad de las formaciones</t>
  </si>
  <si>
    <t xml:space="preserve">el Sena  brinda la atención permanente </t>
  </si>
  <si>
    <t xml:space="preserve">La Universidad  del quindío, esta brindando        las siguientes carreras: LIC. Lenguas modernas.
 LIC. Educación física y deportes.
 Artes visuales.
 Trabajo social.
 Comunicación social, periodismo.
 Licenciatura en Biología.
Lic. Ciencias sociales.
 Instrumentación en electrónica. 
 Ingeniería civil. 
 Ingeniería de sistemas.
 Filosofía
Maestría en  administración de negocios.
 Maestría en biología.
</t>
  </si>
  <si>
    <t xml:space="preserve">de forma permanente </t>
  </si>
  <si>
    <t xml:space="preserve">La Secretaria De Educación Departamental, actualmente se encuentra con el proceso de licitación pública en la página del SECOP con el fin de contar con la contratación de un operador, el cual realizara la asignación  del personal profesional  para la atención de la población con discapacidad, con capacidades y/o talentos excepcionales, que se encuentran matriculados en las instituciones educativas de los 11 municipios no certificados del departamento del Quindío: es así que por medio del operador se contara con 37 Profesionales de apoyo pedagógico para brindar estrategias pedagógicas a docentes de aula y apoyar la ejecución del PIAR para estudiantes con discapacidad.  3 profesionales en psicología para el apoyo en gestión y convivencia en el aula.                          10 intérpretes de lengua de señas colombiana.  3 modelos lingüísticos, siendo estos últimos (interpretes LSC, y modelos lingüísticos)  los encargados de brindar el apoyo a los estudiantes que se tienen identificados y caracterizados con discapacidad auditiva. Capacitación y formaciones dirigidas a los docentes de apoyo adscritos a la planta de personal de la Secretaría de Educación Departamental y a los docentes de apoyo que se contrataran 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Promover procesos de vinculación interinstitucional, a través de alianzas con Instituciones públicas o privadas (SENA – Cajas de Compensación Familiar, entre otros), que ofrezcan apoyo en el fortalecimiento de los aprendizajes significativos, en proyectos de habilitación para la vida a estudiantes con discapacidad, capacidades o talentos excepcionales, así como a toda la comunidad educativa.
                                                                                            El Sena en convenio con el INSOR y con el INCI ha desarrollado un documento con los lineamientos para la atención de los aprendices sordos y ciegos respectivamente en los ambientes de aprendizaje, implementando estrategias innovadoras  y ajustes razonables  a nivel académico.                La univercidad   del quindío esta brindando la siguiente  atención,    Charlas en aula de sensibilización, sobre educación inclusiva
Entrevistas a estudiantes en condición de discapacidad.
 visita a centros tutoriales.
 Reuniones con guías lectores e intérpretes de Lengua de Señas.
Reuniones con funcionarios del INCI y con funcionarios del INSOR
Reuniones y talleres con estudiantes sordos e invidentes y baja visión.
Talleres y cierres de semestre con estudiantes sordos y oyentes.
 Asesorías del INCI para accesibilidad en la página de la Uniquindío.
 </t>
  </si>
  <si>
    <t xml:space="preserve">Por medio del contrato de prestacion de serviciosN ° 969 de 2018, el operador  proporcionara personal de apoyo pedagogico para realizar y cumplir actividades y acciones que se emiten en el decreto 1421 de 2017.     el Sena esta implementando el lineamiento.    La UNiquindío   da atención  permanente </t>
  </si>
  <si>
    <t xml:space="preserve">La Univercidad del Quindío, Videos institucionales con grupos poblacionales.
 Celebración semana internacional del Sordo.
 Talleres capacitación en LSC a funcionarios de la Universidad del Quindío y la asociación de padres.
 Charlas de inclusión dirigidas a estudiantes, docente y directores de programa.
Realización de video clips y material multimedia, himnos y otros en LSC.
 Proyecto Impresora Braille.
 </t>
  </si>
  <si>
    <t xml:space="preserve">la UNIQUINDÍO esta implemtando estas acciones </t>
  </si>
  <si>
    <t xml:space="preserve">La UNIQUINDÍO,  Aulas y auditorios de la universidad. 
 Videos y audios y otros recurso tecnológicos
 Folletos, plegables y material impreso sobre inclusión y adaptaciones curriculares.
 Docentes  Y personal interdisciplinario de apoyo.t
 Presupuesto para la contratación de guías lectores e intérpretes de LSC.
 </t>
  </si>
  <si>
    <t xml:space="preserve">todos estos elementos estan en disposición de los estudiantes </t>
  </si>
  <si>
    <t xml:space="preserve">La Secretaria de Aguas e Infraestructura ha intervenido (15) Instituciones Educativas del Departamento; con actividades de mantenimiento, mejoramiento y estudios para construccion nueva.  
Municipio de Calarca (Rafael Uribe Uribe- San Jose- La Bella(Baudilio Montoya) - Puerto Rico (Jesus Ma Morales), 
Municipio de Genova: (2 sedes -Instituto Genova- Cedral (San Vicente de Paul) 
Municipio de Pijao (1 sede María Auxiliadora (instituto Pijao)
Municipio de Salento ( 1 sede Llanogrande)
ha contratado estudios para nueva obra: 
Municipios de Buenavista (1 sede Rio verde bajo (Jesus Ma Morales)
Municipio de Montenegro(2 sedes Marco Fidel Suarez- Fundadores) 
Municipio de Quimbaya (1 sede instituto Quimbaya) 
Municipio de La Tebaida (Instituto Antonio Narino)
Municipio de Circasia (Francisco Londono (Luis Edo Calvo) y el Colegio Libre).    </t>
  </si>
  <si>
    <t xml:space="preserve">Realización parcial de un taller de protocolo de participación, dirigido a la mesa municipal de  víctimas de Armenia </t>
  </si>
  <si>
    <t>La capacitación no se pudo finalizar, ya que la mesa, argumentaba sobre la poca metodología que presentaba el capacitador sobre el tema</t>
  </si>
  <si>
    <t xml:space="preserve">La Secretaría del Interior,  a través de la dirección de Protección a los derechos y atención a la población
Se enecuentra en el proceso de solicitar a cada municipio que convoque a las diferentes organizaciones, consejos y/o comites relacionados.    </t>
  </si>
  <si>
    <t xml:space="preserve">Capacitación en DDHH y ley 1257/auto 092/ protocolo de participación, dirigido a: 
Mujeres víctima del conflicto en los municipios de Córdoba y Calarcá con la participación de personas con discapacidad.    
</t>
  </si>
  <si>
    <t xml:space="preserve">Capacitación en DDHH y ley 1257/auto 092/ protocolo de participación, dirigido a: 
Mujeres víctima del conflicto  con la participación de personas con discapacidad.    
</t>
  </si>
  <si>
    <t xml:space="preserve">Para este primer trimestre de la vigencia 2018 los doce (12) municipios han creado su comité y algunos de estos cuentan con Plan de trabajo para esta vigencia; entre cuales se cuentan: Armenia, La Tebaida, Circasia, Córdoba, Pijao.    
Es de aclarar que algunas metas no tienen avance financiero, pero cuenta con gestiones realizadas, esto se debe a que muchos procesos son financiados con más de dos proyectos   de inversión lo que genera que las cuentas se causen primero en unos rubros y al agotar estos, sigan con los otros.   
</t>
  </si>
  <si>
    <t xml:space="preserve">Capacitación en los Comités Municipales de Discapacidad en cuanto Control Social y Veedurías.
Articulación de los comités municipales en el Departamental, para conocer experiencias en los temas de control social.
Se realizará capacitación a los cuatro (4) veedurías existentes en el departamento, que están conformadas por población en condición de discapacidad, desarrollando los siguientes temas:
- Normatividad política pública departamental.
- Mecanismos de participación ciudadana y protección.
- Acción de tutela y derecho de petición.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</si>
  <si>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Encuentro de experiencias de los comites de discapacidad de los once  municipios (excepto Armenia).                                                  La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</si>
  <si>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El departamento no maneja  Presupuesto Participativo para la Juantas de Acción Comunal (JAC)</t>
  </si>
  <si>
    <t>Se programa realizar reunion con el Delegado del Ministerio de las TIC´s para el Departamento del Quindío, con el fin de precisar el funcionamiento de los sitios virtuales públicos operando (PVD).</t>
  </si>
  <si>
    <t>En conjunto con Secretaria de Familia y Planeación se desarrollo mesa de Trabajo con la Dirección TIC´s  Secretaria Administrativa. Con el fin de buscar alternativas para mejorar la pagina de la Gobernación del Quindío.</t>
  </si>
  <si>
    <t xml:space="preserve">Una primera revisión realizada al Observatorio Nacional de Discapacidad que se encuentra a cargo del Ministerio de Salud, permitió evidenciar que el seguimiento de la información estadística se basa en tres elementos principales:                                                                                                                                                                                                                                    1. Porcentaje de personas con discapacidad
2. Porcentaje de personas con discapacidad según el nivel de escolaridad
3. Porcentaje de personas con discapacidad afiliadas al sistema de seguridad social en salud.
</t>
  </si>
  <si>
    <t>Por lo anterior, para iniciar de forma responsable la creación del Observatorio de Discapacidad del departamento, se requiere la definición de aspectos fundamentales que permitan garantizar su funcionamiento y permanencia en el tiempo, estos se relaciones con los recursos físicos, financieros y humanos.</t>
  </si>
  <si>
    <t>No se planeo para este primer trimestre realizar las visitas y/o comunicados.</t>
  </si>
  <si>
    <t>Pendiente</t>
  </si>
  <si>
    <t xml:space="preserve">Secretaría de Infraestructura Este presupuesto es el que tenemos para cumplir esta meta en general, incluyendo la contrataciòn; puesto que somos una secretaria que no puede  enfocarse en un solo sector; ya que las obras que realizamos son para la comunidad en general. Se tiene proyectado hacer construccion, mantenimiento y mejoramiento de escenarios deportivos.                                                   La  promotora de vivienda,   para la vigencia 2018 esta proyectado la construcción y/o mejoramiento de 3 escenarios deportivos. </t>
  </si>
  <si>
    <t>2400000000  y $550,000,000</t>
  </si>
  <si>
    <t>Secretaría de Infraestructura, Se realizo la intervencion de 4 escenarios deportivos ubicados en los municipios de Calarca, Circasia, Filandia Y Tigreros</t>
  </si>
  <si>
    <t>Secretaría de infraestructura,  Estos son los mejoramientos y mantenimientos realizados en el primer trimestre de escenarios deportivos; cabe anotar que para estas intervenciones que son de mantenimiento y mejoramiento. Es de resaltar que para las obras nuevas  que estan en proceso en la Secretaria se esta teniendo en cuenta  todo el tema de accesibilidad para la  PPDd.                                  En el primer trimestre del año 2018, proviquindio no ha iniciado ejecución de ningun mejoramiento de escenarios deprotivos, ya que estos se realizan mediante la suscripción de convenios con los diferentes Municipios del Departamento y por la ley de garantias electorales no se pueden suscribir los convenios en epoca electoral.</t>
  </si>
  <si>
    <t xml:space="preserve">Secretaría de Infraestructura,  Este presupuesto es el que tenemos para cumplir esta meta en general, incluyendo la contrataciòn puesto que somos una secretaria que no puede  enfocarse en un solo sector; ya que las obras que realizamos son para la comunidad en general. Se realizan obras de  mantenimiento, mejoramiento de instituciones educativas. Estas obras son priorizadas por la Secretaria de Educacion.                   La Promotora de vivienda,  Se tienen proyectados para la vigencia 2018, la construcción y/o mejoramiento de 3 equipamentos publicos colectivos. </t>
  </si>
  <si>
    <t>4150000000  y $388,000,000</t>
  </si>
  <si>
    <t>Estos son los mejoramientos y mantenimientos realizados en el primer trimestre en las instituciones educativas; cabe anotar que para estas intervenciones solo fueron de mantenimiento y mejoramiento.  Es de resaltar que para las obras nuevas  que estan en proceso en la Secretaria se esta teniendo en cuenta  todo el tema de accesibilidad para la  PPDd.                           En el primer trimestre del año 2018, proviquindio no ha iniciado ejecución de ningun mejoramiento de equipamentos publicos colectivos, debido a que estos se realizan mediante la suscripción de convenios con los diferentes Municipios del Departamento y por la ley de garantias electorales no se pueden suscribir los convenios en epoca electoral.</t>
  </si>
  <si>
    <t>Se tiene proyectado para la vigencia 2018, el mejoramiento y/o construcción de 250 unidades de vivienda urbana y rural.</t>
  </si>
  <si>
    <t>En el primer trimestre del año 2018, proviquindio no ha iniciado ejecución de ningun mejoramiento y/o construcción de vivienda, debido a que estos se realizan mediante la suscripción de convenios con los diferentes Municipios del Departamento y por la ley de garantias electorales no se pueden suscribir los convenios en epoca electoral.</t>
  </si>
  <si>
    <t>$550,000,000</t>
  </si>
  <si>
    <t>no es competencia del IDTQ esta meta pertenece a la direccion vial adscrita a la secretaria de infraestructura departamental, la construccion y regulacion de los vehiculos con accesibilidad pertenece al ministerio de transporte.</t>
  </si>
  <si>
    <t>el IDTQ en su misionalidad de reunirse con las empresas de transporte y la poblacion de la jurisdiccion que le compete, hace charlas de seguridad vial en las cuales incluye el tema referente a discapacidad y se sensibiliza a las personas sobre este acompañamiento.</t>
  </si>
  <si>
    <t>Es de anotar que dentro de la población a atender, se encuentra un 20% de jóvenes en situación de discapacidad,70% mujeres, de las cuales la mitad son mujeres cabeza de hogar y el 10% son personas adultos mayores.</t>
  </si>
  <si>
    <t xml:space="preserve">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otras.         Secretaría de Turismo,              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UN PROYECTO PRODUCTIVO (MORA) FORMULADO
12 UNIDADES CARACTERIZADAS Y APOYADAS MEDIANTE ASESORÍA
29 EMPRENDIMIENTOS APOYADOS MEDIANTE LA APERTURA DE NUEVOS MERCADOS (SHOE ROMM)
10 EMPRESARIOS ARTESANOS APOYADOS MEDINTE EXPOARTESANAL 
3 EMPRENDIMIENTOS ORIENTADOS Y CAPACITADOS EN IMAGEN PUBLICITARIA Y CATALOGO DE PRODUCTOS 
7 CAPACITACIONES A EMPRENDIMIENTOS EN TEMAS DE IDENTIFICACION DE IDEAS DE NEGOCIOS 
</t>
  </si>
  <si>
    <t>Desde la Secretaría de Familia y la Dirección de Adulto Mayor y Discapacidad se está a la espera información desde la Secretaría de Turismo, Industria y Comercio para el convenio de fortalecmiento productivo para el año 2018.                     Secretaría de Turismo apoyo a procesos asociativos en los Municipios de Buenavista y Montenegro, con personas en situación de discpacidad, en aspectos del desarrollo de su plan de negocios, fuentes de financiación con crédito de fomento, formación de proyección de ventas, costeo de sus productos, fijación de precios, canales de distribución, margen de utilidad, mecanismos de promoción de sus productos, imagen publicitaria, aspectos jurídicos, contabilidad básica</t>
  </si>
  <si>
    <t>NO ES COMPETENCIA DE LA SECRETARÍA  DE TURISMO REALIZAR SEGUIMIENTO A LAS INSTITUCIONES DEL DEPARTAMENTO</t>
  </si>
  <si>
    <t>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6 CAPACITACIONES REALIZADAS EN MATERIA LABORAL A APROXIMADAMENTE 90 PERSONAS IMPACTADAS
745 COLOCACIONES GESTIONADAS PARA EL CONVENIO J74. (446 PUBLICAS Y PRIVADAS 299)
785 PERSONAS ORIENTADAS EN LA OFC. SATELITE
44 VACANTES GESTIONADAS
86 EMPRESAS VISITADAS Y VINCULADA A LAOFICINA SATELITE
1 JORNADA DE CAPACITACIÓN Y SENSIBILIZACIÓN A EMPRESARIOS (45 EMPRESARIOS)</t>
  </si>
  <si>
    <t>REVISAR LA META DE APOYO A 12 UNDS DE EMPRENDIMIENTO  DE GRUPOS POBLACIONALCON ENFOQUE DIFERENCIAL</t>
  </si>
  <si>
    <t>6 CAPACITACIONES REALIZADAS EN MATERIA LABORAL A APROXIMADAMENTE 90 PERSONAS IMPACTADAS
745 COLOCACIONES GESTIONADAS PARA EL CONVENIO J74. (446 PUBLICAS Y PRIVADAS 299)
8 PERSONAS CON DISCAPACIDAD ATENDIDAS
785 PERSONAS ORIENTADAS EN LA OFC. SATELITE
44 VACANTES GESTIONADAS
86 EMPRESAS VISITADAS Y VINCULADA A LAOFICINA SATELITE
1 JORNADA DE CAPACITACIÓN Y SENSIBILIZACIÓN A EMPRESARIOS (45 EMPRESARIOS)</t>
  </si>
  <si>
    <t>NO SE HAN ADELANTADO GESTIONES</t>
  </si>
  <si>
    <t>SECRETARÍA DE TURISMO SE REALIZÓ UN ALMUERZO EMPREESARIAL PARA SENSIBILIAR SOBRE LA IMPORTANCIA DEL SERVICIO PUBLICO DE EMPLEO Y LOS BENEFICIOS DE CONTRATAR PERSONAS CON DISCAPACIDAD, AISTIERON 45 EMPRESARIOS</t>
  </si>
  <si>
    <t>785 PERSONAS ORIENTADAS EN LA OFC. SATELITE</t>
  </si>
  <si>
    <t>Se realizo la contratacion de dos tecnicos departamentales de las disciplinas de  deportivas de tenis de campo y natacion;  3 monitores deportivos  para trabajar  las disciplinas levantamiento de pesas, atletismo, futbol salon y bolos .</t>
  </si>
  <si>
    <t xml:space="preserve">preparar a los deportistas con discapacidad brindando apoyo biomedico, tecnico, psicologico , implementacion y dotacion deportiva para representar al departamento del Quindio en  competencias de carácter federado que permitan clasifcar a los juegos paraolimpicos . Es de aclarar que estos apoyos lo reciben los deportistas  a traves  de las ligas que se encuentran legalmente costituidas </t>
  </si>
  <si>
    <t>Se estan atendiendo las personas con discapacidad encada municipio brindando actividades recreativas .</t>
  </si>
  <si>
    <t xml:space="preserve">Se cuenta con dos deportistas (edwin mayorga y  ferney bedoya; hernan lopez en discapacidad auditiva  ) en condicion de dicapacidad que han recibido su apoyo economico de forma mensual </t>
  </si>
  <si>
    <t xml:space="preserve">Se esta en proceso de inscripcion de los niños para participar en las diferentes competencias , se realizo la contratacion de los promotores para apoyar dicha actividad en cada municipio </t>
  </si>
  <si>
    <t xml:space="preserve">A la fecha no se han transferidolos recursos telefonia movil a los municipios teniendo encuenta que aun no sean recibido los recursos por parte de COLDEPORTES   </t>
  </si>
  <si>
    <t>INDEPORTEES QUINDIO REALIZARA LAS GESTION PERTINENTE PARA REALIZAR EL PROCESO DE CAPACITACION 2018</t>
  </si>
  <si>
    <t xml:space="preserve">no envio la información primer trimestre </t>
  </si>
  <si>
    <t xml:space="preserve">META </t>
  </si>
  <si>
    <t xml:space="preserve">PRESUPUESTO EJECUTADO </t>
  </si>
  <si>
    <t xml:space="preserve">ACCIONES EJECUTADAS EN EL PRIMER TRIMESTRE MESES DE ENERO A MARZO  DEL 2018 </t>
  </si>
  <si>
    <t xml:space="preserve">ACTIVIDADES </t>
  </si>
  <si>
    <t>EJECUTADO SEGUNDO TRIMESTRE         ABRIL-JUNIO</t>
  </si>
  <si>
    <t>METAS</t>
  </si>
  <si>
    <t xml:space="preserve">actividades </t>
  </si>
  <si>
    <t xml:space="preserve">presupuesto ejecutado </t>
  </si>
  <si>
    <t>SEGUIMIENTO PLAN DE ACCIÓN POLÍTICA PÚBLICA DE DISCAPACIDAD 2014-2024 "CAPACIDAD SIN LIMITES"</t>
  </si>
  <si>
    <t>Población proyectada a atender</t>
  </si>
  <si>
    <t>2,000,000</t>
  </si>
  <si>
    <t xml:space="preserve">en calarca 100 registros </t>
  </si>
  <si>
    <t xml:space="preserve">EN CALARCA, Se realizaron talleres de psicoeducacion con las profesoras de apoyo , ecplicandoles la importancia de conocer los manejos de los niños , niñas y adolescentes en condicion de discapacidad ( solo a 2 instituciones del municpio) </t>
  </si>
  <si>
    <t>$160000</t>
  </si>
  <si>
    <t xml:space="preserve">una capacitación </t>
  </si>
  <si>
    <t xml:space="preserve">$80.000 </t>
  </si>
  <si>
    <t xml:space="preserve">2 talleres </t>
  </si>
  <si>
    <t xml:space="preserve">$160.000 </t>
  </si>
  <si>
    <t xml:space="preserve">las acciones de capacitacion, formacion se han estado realizando con la comunidad educativa de los colegio publicos, y se han iniciado con los colegios privados en veras de dar a conocer el decreto 1421 del 2017 y fomentar el proceso de educacion inclusivos.                           .                      </t>
  </si>
  <si>
    <t xml:space="preserve">Se capacito a SIAU de IPS publicas y privadas de los 12 Municipios del departamento total asistentes 32 personas. Mesa de trabajo con EAPBS circualr 010-016-009- Res 583 y Res 1904 total asistentes 14 persoans                             Secretaría de educación,    Capacitación y formaciones dirigidas a los docentes de apoyo adscritos a la planta de personal de la Secretaría de Educación Departamental y a los docentes de aula través del operador, en temas de educación inclusiva basados en el actual decreto 1421 del 2017 y su normatividad, así como en los conceptos de discapacidad y las estrategias pedagógicas que se pueden abordar con los estudiantes con discapacidad, con capacidades y con talentos excepcionales.                     en Calarca,Jornadas de reconocimiento de personas en condicion de discapacidad / teniendo en presente los derechos y deberes que tiene la poblacion con discapacidad en el municipio de calarca </t>
  </si>
  <si>
    <t xml:space="preserve">$800.000 </t>
  </si>
  <si>
    <t xml:space="preserve">jornadas de reconocimiento de filas prioritarias  en donde participaron el comité municipal de discapacidad </t>
  </si>
  <si>
    <t xml:space="preserve">en calarca 4 fornadas </t>
  </si>
  <si>
    <t xml:space="preserve">$25.000 </t>
  </si>
  <si>
    <t>Se realizo una mesa de trabajo para identificar las nesecidades de la poblacion de discapacidad del municipio donde queda el compromiso de la administracion municipal  para ajustar  el plan de accion  de politica pulica  de discapacidad del municipio, participaron los diferentes sectores del municipio, sector Salud, Turismo,  transporte, y cultura</t>
  </si>
  <si>
    <t>$ 2,000,000  Corresponde a el contratista de politica publica de discapacidad del municipio</t>
  </si>
  <si>
    <t xml:space="preserve">una politica publica municipal </t>
  </si>
  <si>
    <t>$33,500 Corresponde a tres  horas de  2 contratistas  de Plan Local Terrritorial  de Salud</t>
  </si>
  <si>
    <t xml:space="preserve">en cordova  Desde plan local Territorial  de Salud  se realizo  capacitacion sobre habitos de vida saludable y toma de signos vitales  en la poblacion Colombia Mayor en el mes de marzo del 2018 </t>
  </si>
  <si>
    <t>$10,000 Corresponde a dos horas y media del contratista de discapacidad</t>
  </si>
  <si>
    <t xml:space="preserve">12y una capacitación en cordova </t>
  </si>
  <si>
    <t xml:space="preserve">Atencion de personas con discapacidad a traves del SAC                 </t>
  </si>
  <si>
    <t>Se viene adelantando las acciones desde el SAC, es de manera permanente                     en el municipio de cordova Desde Plan  Local Territorial de Salud se realizo (1 )  capacitacion de habitos de Vida saludable en el  mes de marzo a la población en general donde participan cuidadores de los PcD.</t>
  </si>
  <si>
    <t xml:space="preserve">El municipio  de cordova no cuenta con programas de habilitación o  Rehabilitación por lo tanto la administración garantiza el transporte a la ciudad de Armenia,entregando tres tiquetes mensuales  por persona y acompañnate si a así lo requiere </t>
  </si>
  <si>
    <t>El presupuesto  para suministros de tiquetes  para discapacidad es de $ 3,000,000  durante el año 2018</t>
  </si>
  <si>
    <t xml:space="preserve">108 tiquetes </t>
  </si>
  <si>
    <t xml:space="preserve">en el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t>
  </si>
  <si>
    <t xml:space="preserve">en el Municipio de Montenegro Se realizó la conmemoracion del dia internacional del sindorme de down con asistencia de 18  niños jovenes y adultos el dia 22 de marzo,  actividad que conto con  recreacion, musica, inflable pintucaritas y refrigerios , en articulacion con la policia de infancia y adolescencia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</si>
  <si>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</si>
  <si>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Se realizo  Campaña de Inclusion Social para poblacion con discapacidad del Municipio de Montenegro, donde se logro integrar a toda la poblacion asistente en actividades de danza, chirimia y recreacion, actividad realizada en el club andino en articulacion con el Hospital Roberto Quintero Villa y de igual manera se conto con el apoyo de la Policia Nacional.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</si>
  <si>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</si>
  <si>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Por medio del telecentro se incio capacitacion de curso basico en sitemas,  para 11 personas  con discapacidad y  sus cuidadores.                    </t>
  </si>
  <si>
    <t xml:space="preserve">                                                                                                                                                             Se esta adelantando por medio de la Gobernacion del Quindio la capacitacion de Artesania y pintura  para 15 personas con discapacidad.                                                         </t>
  </si>
  <si>
    <t xml:space="preserve">en Montenegro se continua con el fortalecimiento del programa educativo Aula de Apoyo  "Todo es posible, sueña en grande", actividad que busca fomentar conocimientos basicos en niños y jovenes con discapacidad que no estan escolarizados,  basados en manualidades, motricidad, rehabilitacion y habilitacion.     </t>
  </si>
  <si>
    <t xml:space="preserve">                                                                                                                                                          Se dara inicio a la campaña "Tu tambien puedes marcar la diferencia" en el mes de julio, teniendo en cuenta que este programa brindara alternativas teporales en la movilida a traves de ayudas tecnicas con su debido seguimiento.  </t>
  </si>
  <si>
    <t>en cordova en este trimestre se realizaron  (2) comites municipales de discapacidad  las cvuales se llevaron a cabo el 23 de mayo 2018 y el 23de junio 2018                                    en el Municipio de salento COMITÉ MUNICIPAL DE DISCAPACIDAD REALIZADO EL 24 DE ABRIL DEL 2018 PARA REVISION DEL PLAN DE ACCION MUNICIPAL PARA SUGERENCIAS DE CAMBIO O MODIFICACIONES.               COMITÉ EXTRAORDINARIO DE DISCAPACIDAD REALIZADO EL 04 DE MAYO DE 2018 PARA APROBACION DE PLAN DE ACCION DEFINITIVO</t>
  </si>
  <si>
    <t xml:space="preserve"> en el Municipio de salento SEGUIMIENTO PERIODICO Y APOYO A LOS PROCESOS EDUCATIVOS EN LAS AULAS DE APOYO DE LA I.E LICEO QUINDIO PARA LA PERMANENCIA Y ACCESIBILIDAD DE LOS NNA CON DISCAPACIDAD Y NEE</t>
  </si>
  <si>
    <t xml:space="preserve">en calarca,  talleres en las organizaciones que estan en condición de discapacidad  sobre la socializacion de la guia de rbc y   el trabajo articulado con algunas dependencias de la alcaldía              en el municipio de Salento APOYO A ORGANIZACIONES COMO ASOPECODIS EN:                                                                     REUNIONES MENSUALES DEL CONSEJO DIRECTIVO.   </t>
  </si>
  <si>
    <t>Calarca, talleres en las organizaciones que estan en condición de discapacidad  sobre la socializacion de la guia de rbc y   el trabajo articulado con algunas dependencias de la alcaldía                en el municipio de salento APOYO A ORGANIZACIONES COMO ASOPECODIS EN:                  REUNIONES MENSUALES DEL CONSEJO DIRECTIVO.                                                                  APOYO AL CENTRO DE DESARROLLO INFANTIL (CDI) CON CAPACITACIONES A PADRES DE FAMILIAS Y CUIDADORES                                                           CONEXIÓN CON EL SECTOR EMPRESARIAL  CAPACITACION A NUEVOS MIEMBROS</t>
  </si>
  <si>
    <t xml:space="preserve">en el Municipio de salento APOYO Y ORIENTACION EN CRITERIOS DE ACCESIBILIDAD A LOS SERVICIOS DE SALUD A LA PCD, UTILIZANDO LAS RUTAS DE ATENCION Y LAS INSTANCIAS LEGALES DISPONIBLES </t>
  </si>
  <si>
    <t>en el municipio de salento FORMULACION Y CAPACITACION DE LA RED DE LIDERES EN RBC EN EL MUNICIPIO CON EL PIC DEPATAMENTAL Y LA ASOPECODIS PARA UNA PCD SALUDABLE EN EL MUNICIPIO</t>
  </si>
  <si>
    <t>en el Municipio de salento APOYO A LA INSTALACION EN EL MUNICIPIO DE DOS PCD COMO  INFORMADORES TURISTICOS CON EL APOYO MEDIANTE APORTES ECONOMICOS DE LOS EMPRESARIOS EN GENERAL Y ASOPECODIS.</t>
  </si>
  <si>
    <t>el Municipio de salento SE CAPACITARON Y VINCULARON MIEMBROS LIDERES DE LA COMUNIDAD A LOS PROCESOS DE RBC PROPUESTA REVISADA PARA LA IMPLEMENTACION DEL PROGRAMA SOBRE ESTILOS DE VIDA SALUDABLE MEDIANTE LA ESTRATEGIA DE RBC EN EL MUNICIPIO DE SALENTO CON EL ACOMPAÑAMIENTO DE LA SECRETARIA DE LA FAMILIA DEPARTAMENTAL.</t>
  </si>
  <si>
    <t>en el Municipio de salento UNIDADES PRODUCTIVAS OPERANDO EN LAS VEREDAS CON TRANSFERNCIA DE CONOCIMIENTOS TECNICOS EN SEGURIDAD ALIMENTARIA Y OPCION DE VENTA EN LOS MERCADOS CAMPESINOS IMPLEMENTADOS</t>
  </si>
  <si>
    <t>en el Municipio de salento ADECUACION DE ESPACIOS PUBLICOS Y ESCENARIOS CULTURALES Y DEPORTIVOS QUE GARANTICEN EL ACCESO DE LA PCD</t>
  </si>
  <si>
    <t>en el Municipio de  montenegro Se hizo entrega de ayudas tecnicas  (caminadores y muletas) en forma de comodato a 5 personas con discapacidad o con problemas de movilidad temporales.                                                                                                                                                                                                                                                           Se solicitó asesoria a la Gobernacion del Quindio en el porceso de  creacion del banco de ayudas tecnicas, la cual se realizo el dia 22 de mayo de 2018 con la juridica  claudia velasquez                 en el municipio de salento ENTREGA DE AYUDAS TECNICAS CAMAS HOSPITALARIAS, SILLAS DE RUEDAS, MULETAS Y PASAMANOS A PCD SEVERAS</t>
  </si>
  <si>
    <t>Municipio de Montenegro Se realizaron 13 visitas basadas en las solcitudes de la poblacion,  para el acceso al mejoramiento de vivienda  a la poblacion con discapacidad  en  compañía de la subsecretaria de infraestructura                     en el municipio de salento MEJORAMIENTOS DE VIVIENDA A FAMILIAS DE PCD BAJO PARAMETROS DE ACCESIBILIDAD EN EL MUNICIPIO</t>
  </si>
  <si>
    <t>La Secretaría de salud Brindo apoyo realizando jornada de capacitación en centro de relevo y atención a personas sordas el día 9 de mayo, hora 2:30 pm.
N.º de asistentes 20 personas.
 SINERGIA
 Asmet Salud
 Salud Total EPS
 COOMEVA
 Hospital San Juan de Dios
 Clínica Central de Quindío
 Alcaldía de Montenegro
 Fundación Participar
 Red Salud
 Alcaldía de Armenia
 S.O.S
 Hospital Sagrado Corazón de Jesús Quimbaya
 Clínica el Prado
 Hospital Mental Filandia
 Alcaldía Filandia
 Medimás
 Hospital San Vicente de Paul Circasia
en salento GESTIONES PARA EL INICIO DEL CURSO DE LENGUA DE SEÑAS EN LA CONSECUSION DE LAS PERSONAS A INSCRIBIR, LOS HORARIOS Y EL INSTRUCTOR DEL SENA.</t>
  </si>
  <si>
    <t>secretaría de salud SE caapcita y forma agentes comunitarios en RBC a las 11 IPS publicas del departamento excepto armenia, equipo PIC</t>
  </si>
  <si>
    <t>Brindo apoyo realizando jornada de capacitación en centro de relevo y atención a personas sordas el día 9 de mayo, hora 2:30 pm.
N.º de asistentes 20 personas.
 SINERGIA
 Asmet Salud
 Salud Total EPS
 COOMEVA
 Hospital San Juan de Dios
 Clínica Central de Quindío
 Alcaldía de Montenegro
 Fundación Participar
 Red Salud
 Alcaldía de Armenia
 S.O.S
 Hospital Sagrado Corazón de Jesús Quimbaya
 Clínica el Prado
 Hospital Mental Filandia
 Alcaldía Filandia
 Medimás
 Hospital San Vicente de Paul Circasia</t>
  </si>
  <si>
    <t>Se viene adelantando las acciones desde el SAC, es de manera permanente</t>
  </si>
  <si>
    <t xml:space="preserve"> 7 de 2018 dentro del proceso de capacitación Taller Equipos PIC se socializa la Res 1904 de 2017.
Municipio
• Pijao
• Quimbaya
• Salento
• Génova
• Circasia.
• Montenegro
Total, asistentes 10 personas
 Se lleva a cabo la mesa de trabajo con funcionarios de los SIAU de las EAPBS e IPS públicas y privadas, se socializa la Res 1904 derechos sexuales y reproductivos de las personas con discapacidad donde se explica las responsabilidades de cada uno de los niveles se recomienda solicitar al referente departamental de salud sexual y reproductiva orientación frente al tema.
 Dentro de la jornada de asistencia técnica con el Ministerio de Salud y Protección Social se socializo de manera clara y extensa la Res 1904 y se aclararon los compromisos de cada uno de los actores involucrados.
 Se lleva a cabo mesa de trabajo en salud referente a la atención de personas con discapacidad por parte de las EAPBS:
No de asistentes 8 personas de las siguientes EAPBS:
 Salud Vida
 Asmet Salud
 S.O.S
 Sanidad Militar
 Salud total
 Ecopetrol
 Coomeva
 Nueva EPS
Con el fin de reforzar el trabajo realizado en la mesa de trabajo con las EAPBS se realiza una jornada de asistencia técnica por parte del Ministerio de Salud Protección Social donde se trabaja la normatividad existente en salud para garantizar los derechos de las personas con discapacidad
 No de asistentes: 32 personas.
Instituciones participantes:
EAPBS
 Salud Total
 Nueva EPS
 Coomeva EPS
 Asmet Salud
 Ecopetrol
 Medimás
 Sanidad BASER 8
IPS Publicas
 HSVP Circasia
 Hospital la Misericordia Calarcá
 Red Salud
 ESE Hospital Quimbaya
 HSVP Filandia
 Hospital San Juan de Dios
Alcaldías
 Secretaria de Salud Armenia
 Secretaria Dllo Social Armenia
 Alcaldía Salento
 Alcaldía Filandia
 Alcaldía Montenegro
 Alcaldía la Tebaida
 Alcaldía Quimbaya
 Alcaldía Circasia
</t>
  </si>
  <si>
    <t>Se celebro contrato N°969 de 2018, con el operador FUNDACION CEDHI con el objeto contractual "PRESTACIÓN DE SERVICIOS PARA EL DESARROLLO DE LAS ACTIVIDADES  DE  APOYO  PEDAGÓGICO  DENTRO  DE  LA JORNADA ACADÉMICA, QUE REQUIEREN LOS ESTUDIANTES DE LOS ESTABLECIMIENTOS EDUCATIVOS OFICIALES DE LOS ONCE (11) MUNICIPIOS NO CERTIFICADOS DEL DEPARTAMENTO DEL QUINDIO, QUE PRESENTAN DISCAPACIDAD, CAPACIDADES O TALENTOS EXCEPCIONALES." con el cual se contrataron 37 profesionales de apoyo pedagogico, 8 interpretes de lenguaje de señas colombiana, 5 modelos linguisticos, 3 psicologos para evaluacion psicologica y un 1 coordinador del proceso. se realizaron capacitaciones y formaciones dirigidas a los docentes de apoyo adscritos a la planta de personal de la Secretaría de Educación Departamental y a los profesionales de apoyo del operador FUNDACION CEDHI, en temas de educación inclusiva en el desarrollo y la ejecucion de los PIAR y los DUA basados en la nueva normatividad, así como en los conceptos de discapacidad y las estrategias pedagógicas, asi mismo en la ejecucion de plan de aacion desde la politica publica de discapacidad.</t>
  </si>
  <si>
    <t xml:space="preserve">en la secretaría de salud     Capacitacion Funcionarios Alcaldia Municipal de Quimbaya 26 personas, Salento 9 personas, Gobernacion del Quindio 27 personasSe realiza mesa de trabajo con IPS públicas, equipos PIC dentro de la capacitación de RBC en normatividad se hace énfasis en la Circular 016 de 2014- Circular 010- Circular 009
Municipios participantes:
• Quimbaya
• Pijao
• Salento
• Génova
• Circasia
• Montenegro. 
• Total participantes 10 personas
Se realiza II mesa de trabajo con representantes de asociación de usuarios de EAPBS e IPS se socializa la normatividad vigente. Circular 010. 016, 009, Resolución 583, 1904.
No de asistentes: 14 personas.
Se realiza III mesa de trabajo con representantes de asociación de usuarios de EAPBS e IPS públicas se socializa la normatividad vigente. Circular 010. 016, 009, Resolución 583, 1904.
No de asistentes: 6 personas.
Presidente asociación de usuarios Hospital San juan de Dios.
Presidente Asociación de usuarios Hospital la Misericordia.
Presidente SIES Salud.
Vicepresidente Red Salud Armenia.
DR Juan Ricardo Bedoya Supersalud.
Representante Neumovida
Se lleva acabo IV mesa de trabajo con representantes de consorcio CONFUTURO operador de ICBF, se socializa la normatividad vigente. Circular 010. 016, 009, Resolución 583, 1904.
N° de asistentes: 19 personas.
Se realiza V mesa de trabajo con funcionarios de la EAPB SOS donde se trabaja concepto de discapacidad, categorías de registro, normatividad vigente, Circular 010, 016, 009 y Resolución 583, además de socializa la guía de atención de personas con discapacidad diseñada desde la secretaria de salud Dptal
No de asistentes: 9 personas.
Se capacito a SIAU de IPS publicas y privadas de los 12 Municipios del departamento total asistentes 32 personas. Mesa de trabajo con EAPBS circualr 010-016-009- Res 583 y Res 1904 total asistentes 14 persoans en salento SE RECIBIO CAPACITACION PARA FUNCIONARIOS DE LA ADMINISTRACION MUNICIPAL (Creer en lo que somos)EN RELACION A:                                                     LA NORMATIVIDAD VIGENTE.                         DERECHOS Y DEBERES DE LA PCD.                             A CARGO DE PERSONAL ENLACE DE LA SECREATIA DE SALUD DEPATAMENTAL.                 secretaría de educación se continua con las capacitaciones y las asesoria psicopedagogicas en las IE desde la SED y por medio del operador contratado </t>
  </si>
  <si>
    <t xml:space="preserve">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</si>
  <si>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</si>
  <si>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 xml:space="preserve">Secretaría de salud Se ha llevado a cabo 4 capacitaciones en RLCPD para ampliar cobertura- se visitaron los 12 Muncipios donde se llevo a cabo asistencia tecnica y se informa la meta establecidad la nacion para la vigencia 2018 del RLCPD- se llevan a cabo 4 capacitaciones en RLCPD asisten un total de 59 personas capacitadas de los Municipios de Armenia, Pijao, Circasia, Calarca, filandia, Montenegro, La Tebaida, EPS Medimas y Nueva EPS, seguimiento mensual a los alcaldes donde se informa el porcentaje de cumplimiento de meta vigencia 2018: Salento 92%, Calarca 90%, Pijao 87%, Cordoba 86%, Quimbaya 79%, Circasia 76%, Armenia 74%, Filandia 74%, Buenavista 65%, Genova 69%, Montenegro 63%, seguimiento a UGDs para habilitacion o deshabilitacion segun sea el caso en los 12 Municipios del Departamento- Se remite al Ministerio de Salud el informe trimestral de avances de cobertura del Registro de localizacion y caracterizacion del Departamento con un porcentaje de cumplimiento del 71%.                        en calarca,se realizaron jornadas de registros en barrios del municipio  de calarca quindio , ademas de registro en las instituciones educativas.                circasia:Se realiza habitualmente salidas de campo a los diferentes barrios y veredas del Municipio para ingresar personas alRLCD  </t>
  </si>
  <si>
    <t xml:space="preserve">en la secretaría de salud departamental   Se ha llevado a cabo 8 capacitaciones en RLCPD para ampliar cobertura- se visitaron los 12 Muncipios donde se llevo a cabo asistencia tecnica y se informa la meta establecidad por la nacion para la viegnecia 2018 del RLCPD- se llevan a cabo 8 capcitaciones en RLCPD asisten un total de 63 personas capacitadas de los Municipios de Armenia, Pijao, Circasia, Calarca, filandia, Montenegro, La Tebaida, EPS Medimas y Nueva EPS, Cordoba, Salento,Genova, Quimbaya, seguimineto mensual a los alcaldes donde se informa el porcentaje de cumplimiento de meta viegencia 2018: Salento 92,37%, Calarca 92,17%, Pijao 87,36%, Cordoba 86,91%, Quimbya 786,83%, Circasia 76, 62%, Armenia 73,35%, Filandia 73,66%, Buenvasita 65%, Genova 67,4%, Montenegro 65,46%, la Tebaida 60,88% seguimiento a UGDs para habilitacion o deshabilitacion segun sea el caso en los 12 Municipios del Departamento- Se remite al Ministerio de Salud el informe trimestral de avances de cobertura del Registro de localizacion y caracterizacion del Departamento con un porcentaje de cumplimiento del 71% a mayo 31 de 2018                                                                CALARCA se realizaron jornadas de registros en las fundaciones del municipio de calarca y se realizo una jornada de registro con el programa  MFA,                  en cordova se socializó el plan municipal de Discapacidad formulando metas y poniendo fechas limites para el cumplimiento del mismo en donde se incluye el apoyo de las demás dependencias de la administaración para lograr la meta del RLCPD.          en el municipio de montenegro Se realizaron  para el registro visitas en los siguientes barrios: Tomas Cipriano -Villa Juliana- Villa Claudia-Centenario-Pista- Aldea Suiza - Luis Carlos Flores-Marin-Uribe-Santander-Avanzada-Chica y Villa Jerusalen.                                                      en salento se hicieron nuevos registros.                           Circasia: Se realiza habitualmente salidas de campo a los diferentes barrios y veredas del Municipio para ingresar personas alRLCD </t>
  </si>
  <si>
    <t xml:space="preserve">Circasia:se da informacion  a toda la poblacion vulnerable sobre  las rutas en salud, educacion actividades culturales de las cuales pueden acceder. Se han atendido a la poblacion vulnerables aproximadamente unas 300 personas de las cuales 100 pertenecen de la poblacion con discapacidad y se ingresaron 10 a la plataforma RLCPD </t>
  </si>
  <si>
    <t xml:space="preserve">Circasia:se da informacion  a toda la poblacion vulnerable sobre  las rutas en salud, educacion actividades culturales de las cuales pueden acceder  Se han atendido a la poblacion vulnerables aproximadamente unas 200 personas de las cuales 50 pertenecen de la poblacion con discapacidad y se ingresaron 13 a la plataforma RLCPD  </t>
  </si>
  <si>
    <t xml:space="preserve">Circa: se cuenta con un lugar accequible ( punto vive digital) el cual esta adaptado con el sistema braille.cia </t>
  </si>
  <si>
    <t>circasia: se capacito por medio del SENA  a todas las poblaciones e instituciones del municipio sobre el lenguaje de señas</t>
  </si>
  <si>
    <t xml:space="preserve">  • Se apoya el encuentro de secretaria técnicas desde la Secretaria de Salud realizando autoevaluación del funcionamiento de los comités Municipales de discapacidad con el fin de evidenciar las fortalezas y debilidades con el fin de mejorar su operativización
Donde se obtuvo el siguiente porcentaje de gestión:
• Filandia 73% adecuado
• Génova 58,75% Deficiente
• Quimbaya 73,45% adecuado
• Circasia 47,25% Muy deficiente
• Salento 76,5% adecuado
• Córdoba 54,25% Deficiente
• La Tebaida 60% Deficiente
• Armenia 63% Deficiente
• Pijao 52% Deficiente
• Departamento 65,75% Deficiente.    en el Municipio de salento AJUSTES AL CMD, MEDIANTE FORMACION Y REVISION A LAS FUNCIONES DE LOS REPRESENTANTES PRINCIPALES PARA LA IMPLEMENTACION DEL PLAN DE ACCION MUNICIPAL.          circasia:se realizan clases de chirimia todos los sabados en la casa de la cultura donde participan aproximadamente 15 a 16 personas con algun tipo de discapacidad </t>
  </si>
  <si>
    <t xml:space="preserve">circasia:con el Apoyo del SENA y COMFENALCO  se ha capacitado a todos los acudientes y familiares  de la poblacion con discapacidad </t>
  </si>
  <si>
    <t>en el Municipio de Salento GENERACION DE EMPLEO DESDE LA ASOPECODIS A 5 PERSONAS CON DISCAPACIDAD MEDIANTE LA ATENCION AL PARQUEADERO ENTREGADO POR LA ADMINSTRACION MUNICIPAL (Creer en lo que somos)                                circasia:Se cuenta con un programa (mujeres al parque) el cual se realiza todos los fines de semana con el fin de  exponer los productos gastronomicos, artesanales, tejidos y esta poblacion tenga una mejor calidad de vida</t>
  </si>
  <si>
    <t xml:space="preserve">La Secretaría de salud  Asmet salud
Se realiza segunda visita de asistencia técnica y seguimiento. se realiza cruce de base datos donde la EPS reporta que tiene 980 usuarios con discapacidad y al verificar 517 personas no se encuentran incluida en el RLCPD, por esta razón se debe remitir a cada uno de los enlaces municipales de discapacidad, para ubicar la población e incluir en el registro. al cruzar el total de población afiliada a la EAPB, con el RLCPD se observa que 4572 personas se encuentran incluidas en el registro de localización caracterización de personas con discapacidad, por esta razón queda como recomendación a la EAPB verificar si esta población realmente tiene o no discapacidad.
 Salud Vida: 
se realiza cruce de información, la EAPB tiene identificada 201 personas con discapacidad al realizar el cruce de información, solo se encuentran incluidas en el RLCPD 67 personas, se deben incluir en el registro 134 personas.
El otro cruce de información que se realizo fue el de los 14096 usuarios con la base del departamento del RLCPD y cruzan 697 personas deben identificar y verificar 496 personas si realmente presentan discapacidad e iniciar la garantía de derechos en salud.
 Medimás: 
En el cruce de base de datos, la EAPBS tiene identificadas 1774 personas con discapacidad acircasia:visitar a las intituciones como hospital San vicente de paul, colegios, la casa del adulto mayor entre otros.l realizar el cruce con el RLCPD solo están incluidos 751 personas, el paso a seguir es remitir la información a los enlaces de discapacidad para que ubiquen la población y la incluyan en el RLCPD
                                Filandia: se realizan 10 registros en la plataforma de registro localizacion y caracterizacion depersonas con discapacidad </t>
  </si>
  <si>
    <t>$200,000       en el municipio de circasia El presupuesto no es especificamente para poblacion con discapacidad si no para la poblacion vulnerable (afro, Lgtbi, discapacidad y mujer)                                                                                                                    Rubro presupuestal    Pago enlace, apoyo, combustible,  papeleria, toner y fotocopias valor total $7,550.000.oo                                                                   filandia 1,800,000</t>
  </si>
  <si>
    <t xml:space="preserve">en CALARCA,Se realizaron talleres de psicoeducacion con las profesoras de apoyo , ecplicandoles la importancia de conocer los manejos de los niños , niñas y adolescentes en condicion de discapacidad ( solo a 1 instituciones del municpio).          En el Municipio de Salento SOFTWARE Y HARDWARE INSTALADOSS EN LOS PUNTOS VIVE DIGITAL DISPUESTOS PARA LAS PCD SENSORIAL VISUAL Y AUDITIVA Y DADO A CONOCER DESDE LOS CMD A LOS REPRESENTANTES Y LIDERES                                 Filandia: proceso de implementacion de jaws en los computadores del punto vive digital para las personas con discapacidad visual </t>
  </si>
  <si>
    <t xml:space="preserve">Filandia orientar a escuelas, colegios, fundaciones y escuelas de cultura, para que las personas con discapacidad y sus familias se vean mas beneficiados por estas nuevas redes y dotaciones. </t>
  </si>
  <si>
    <t>La Secretaría de salud Brindo apoyo realizando jornada de capacitación en centro de relevo y atención a personas sordas el día 9 de mayo, hora 2:30 pm.
N.º de asistentes 20 personas.
 SINERGIA
 Asmet Salud
 Salud Total EPS
 COOMEVA
 Hospital San Juan de Dios
 Clínica Central de Quindío
 Alcaldía de Montenegro
 Fundación Participar
 Red Salud
 Alcaldía de Armenia
 S.O.S
 Hospital Sagrado Corazón de Jesús Quimbaya
 Clínica el Prado
 Hospital Mental Filandia
 Alcaldía Filandia
 Medimás
 Hospital San Vicente de Paul Circasia
en salento GESTIONES PARA EL INICIO DEL CURSO DE LENGUA DE SEÑAS EN LA CONSECUSION DE LAS PERSONAS A INSCRIBIR, LOS HORARIOS Y EL INSTRUCTOR DEL SENA.             en el municipio de Filandia:Desarrollo de actividades de forma integral para las personas con discapacidad e intervenciones que se realizan en compañia de deportes y cultura.</t>
  </si>
  <si>
    <t xml:space="preserve">cordova    Se viene trabajando en articulacion con la Universidad de Quindio en la digitalizacion de la informacion obtenida en las mesas de trabajo para la adpcion de la politica publica del municipio                                           Filandia:Plan de accion de la politica Publica en etapa de implementacion y desarrollo. </t>
  </si>
  <si>
    <t>$ 3,000,000  Corresponde a el contratista de politica publica de discapacidad del municipio                     filandia 400000</t>
  </si>
  <si>
    <t>filandia realizar capacitacion sobre los derechos y deberes de la poblacion con discapacidad a invitados a comité de discapacidad municial e integrantes y funcionarios publicos.</t>
  </si>
  <si>
    <t>Filandia 1800000</t>
  </si>
  <si>
    <t>en cordova Desde el pla local  Territorial de Salud  se reralizo  en la Comunidad EMBERA CHICHAKE  educacion  , sobre Habitos Saludable. Se inspeccionaron depositos de Agua para disminuir los casos de Dengue en el la comunidad                                  Filandia Realización de ajustes de la estrategia de Rehabilitación Basada en Comunidad RBC 2018  en compañía de la Secretaría de Familia en el marco del cumplimiento del comite de discapacidad</t>
  </si>
  <si>
    <t>en cordova Desde plan local Territorial  de Salud  se realizo  capacitacion sobre habitos de vida saludable con   GRUPO  a MOR Y  Vida               en el Municipio de salento DESARROLLO DE CAPACITACIONES A PADRES DE FAMILIA Y CUIDADORES SOBRE LAS ENFERMEDADES CAUSANTES DE LAS DIFERENTES CATEGORIAS DE DISCAPACIDAD EN I.E                  filandia convenio abriendo cmainos con amor implementado</t>
  </si>
  <si>
    <t xml:space="preserve"> cordova: $33,500 Corresponde a tres  horas de  2 contratistas  de Plan Local Terrritorial  de Salud                             Filandia 11361000</t>
  </si>
  <si>
    <t>filandia Seguimiento de Factores de riesgo, notificados y soluionados según estrategia de Covecom Comunitario en los sectores priorizados.</t>
  </si>
  <si>
    <t>Municipio de Cordova Desde Plan  Local Territorial de Salud se realizan capacitaciones de habitos de Vida saludable en el mes de abril  a la población en general donde participan cuidadores de los PcD.                     Filandia complementación nutricional, por medio de Kits Nutricionales a escolares y personas con discapacidad del municipio, enmarcados en el programa " La nutrición no tiene Vacaciones</t>
  </si>
  <si>
    <t>cordova $10,000 Corresponde a dos horas y media del contratista de discapacidad           Filandia 1800000</t>
  </si>
  <si>
    <t>El municipio  de Cordova no cuenta con programas de habilitación o  Rehabilitación por lo tanto la administración garantiza el transporte a la ciudad de Armenia,entregando tres tiquetes mensuales  por persona y acompañnate si a así lo requiere               en                      circasia gestinar transporte para las personas con discapacidad para la ciudad de Armenia y  poder asistir  a las  citas medicas puntualmente                 filandia Realización de ajustes de la estrategia de Rehabilitación Basada en Comunidad RBC 2017 2018  en compañía de la Secretaría de Familia en el marco del cumplimiento del comite de discapacidad</t>
  </si>
  <si>
    <t>El presupuesto  para suministros de tiquetes  para discapacidad es de $ 3,000,000  durante el año 2018                 Filandia 1800000</t>
  </si>
  <si>
    <t xml:space="preserve">filandia Solicitud al Sena para realizar las capacitaciones a personas con discapacidad. </t>
  </si>
  <si>
    <t>Municipio de Montenegro En el primer semestre del año 2018  se gestiono por medio del  SENA, capacitación de elaboracion de bebidas a base de cafe,  con la participacion de 25 personas con discapacidad. Actividad que se viene relizando los dias martes en el club andino Municipal.                       filandia Realización de ajustes de la estrategia de Rehabilitación Basada en Comunidad RBC 2017 2018  en compañía de la Secretaría de Familia en el marco del cumplimiento del comite de discapacidad</t>
  </si>
  <si>
    <t xml:space="preserve"> en el Municipio de cordova   se cuenta con participacion de el grupo de danza, en las actividades a las que se les convoca,(2) y se realizo exposicion de dibujo a lapiz  durante el primer semestre del presente año.                    En el Municipio de salento PRESENTACION DE LA CHIRIMIA EN EL DESFILE MUNICIPAL EN LA FASE MUNICIPAL DEL PROGRAMA NUEVO COMIENZO DE PERSONAS MAYORES Y CON DISCAPACIDAD.           filandia  Funcionamiento escuelas: 1) Música Tradicional (chirimías, bandas músico marciales, grupo de cuerdas típicas, grupo de música Andina, 2) Música de Viento;3) Danzas; 4) Teatro 5) Artes plásticas.</t>
  </si>
  <si>
    <t>en el  Municipio de montenegro Se viene realizando clases de actividad fisica y grupo de danza pasos de amor, con asistencia de 30 personas con diferentes tipo de discapcidad,  en las instalaciones de la casa de la cultura los cuales se han presentado en actividades como: cultura al parque, campañas y jornadas recreo deportivas                                      Circasia: se realizan clases de chirimia todos los sabados en la casa de la cultura donde participan aproximadamente 15 a 16 personas con algun tipo de discapacidad               filandia Desarrollo de actividades de forma integral para las personas con discapacidad e intervenciones que se realizan en compañia de deportes y cultura.</t>
  </si>
  <si>
    <t>filandia capacitacion a la IPS Municiapal y a las EPS sobre la caracterización y registro de personas con discapacidad.
entrega de tiquetes a personas con discapacidad para citas medicas, terapias de rehabilitacion.</t>
  </si>
  <si>
    <t xml:space="preserve">Desde la administración municipal  de cordova se brinda atención a toda la población sin distinción de raza, color, sexo o condición social.                 Filandia mediante el comité se realiza capacitacion a servidores públicos en los enfoques diferencial, de derechos y de inclusión </t>
  </si>
  <si>
    <t>secretaría del Interior  Realización  de talleres de protocolo de participación, dirigidos a las messa municipal de  víctimas de once (11) municipios exceptuando Salento (Ya que este tema esta en cabeza de la Unidad de Víctimas en dicho municipio) 
Asi mismo se capacitarón sesenta (60) personas en condición de discapacidad, en temas como:
- DDHH
-Ley 1257 (No violencia en contra de la mujer)   
-Auto 092 de 2008 (Protección de mujer desplazada)
-Protocolo de participación.
Esto se dio en lo ambientes arriba mencionados</t>
  </si>
  <si>
    <t xml:space="preserve">la Secretaría del Interior Se ofició a los doce municipios, con el fin de solicitar espacios de participación en los comités de discapacidad a cargo de las Secretarias de Desarrollo Social de los entes municipales. 
De los cuales solo dos municipios Salento y Córdoba han accedido a dichas capacitaciones impactando a sesenta y siete (67) personas con discapacidad. </t>
  </si>
  <si>
    <t xml:space="preserve">Secretaría del interior Capacitación en DDHH y ley 1257/auto 092/ protocolo de participación, dirigido a: 
Mujeres víctima del conflicto en los municipios de Córdoba y Calarcá con la participación de personas con discapacidad.    
</t>
  </si>
  <si>
    <t xml:space="preserve">La secretaría del Interior:  Paraprimer semestre  de la vigencia 2018 los doce (12) municipios han creado su comité y algunos de estos cuentan con Plan de trabajo para esta vigencia; entre cuales se cuentan: Armenia, La Tebaida, Circasia, Córdoba, Pijao.    
Es de aclarar que algunas metas no tienen avance financiero, pero cuenta con gestiones realizadas, esto se debe a que muchos procesos son financiados con más de dos proyectos   de inversión lo que genera que las cuentas se causen primero en unos rubros y al agotar estos, sigan con los otros.   
</t>
  </si>
  <si>
    <t xml:space="preserve">Secretaría del Interior Capacitación en los Comités Municipales de Discapacidad en cuanto Control Social y Veedurías.
Articulación de los comités municipales en el Departamental, para conocer experiencias en los temas de control social.
Se realizará capacitación a los cuatro (4) veedurías existentes en el departamento, que están conformadas por población en condición de discapacidad, desarrollando los siguientes temas:
- Normatividad política pública departamental.
- Mecanismos de participación ciudadana y protección.
- Acción de tutela y derecho de petición.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</si>
  <si>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$7.600.000 </t>
  </si>
  <si>
    <t>INDEPORTES Se estan atendiendo las personas con discapacidad encada municipio brindando actividades recreativas . en el Municipio de salento ASISTENCIA PERIODOCA DE JOVENES PCD A LAS ESCUELAS DE FORMACION DEPORTIVA CON PROYECCION AL ALTO REDNDIMENTO.                   Circasia: se hacen convocatorias para que participen de las actividades deportivas que realiza la alcaldia municipal</t>
  </si>
  <si>
    <r>
      <t xml:space="preserve">Certificar las competencias en lenguaje de señas </t>
    </r>
    <r>
      <rPr>
        <sz val="12"/>
        <color rgb="FF000000"/>
        <rFont val="Arial"/>
        <family val="2"/>
      </rPr>
      <t>diseñar y ejecutar un programa de educación y formación superior de intérpretes en lengua de señas a español.</t>
    </r>
  </si>
  <si>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2"/>
        <color rgb="FFFF0000"/>
        <rFont val="Arial"/>
        <family val="2"/>
      </rPr>
      <t xml:space="preserve">    </t>
    </r>
    <r>
      <rPr>
        <sz val="12"/>
        <color theme="1"/>
        <rFont val="Arial"/>
        <family val="2"/>
      </rPr>
      <t xml:space="preserve">                                                                                                                                                                    
 </t>
    </r>
  </si>
  <si>
    <r>
      <t xml:space="preserve"> </t>
    </r>
    <r>
      <rPr>
        <sz val="12"/>
        <rFont val="Arial"/>
        <family val="2"/>
      </rPr>
      <t xml:space="preserve">Diseñar y ejecutar un (1) programa que conduzca al desarrollo de entornos saludables en los hogares, escuelas áreas de trabajo, establecidas dentro de ept y los pbt de los 11 municipios. </t>
    </r>
  </si>
  <si>
    <r>
      <t xml:space="preserve">Apoyar  treinta (30) proyectos y/o actividades de formación, difusión, circulación, creación e investigación, planeación y de espacios para el disfrute de las artes.        </t>
    </r>
    <r>
      <rPr>
        <b/>
        <sz val="12"/>
        <color rgb="FFFF0000"/>
        <rFont val="Arial"/>
        <family val="2"/>
      </rPr>
      <t>EN EL CASO DE ESTA META TAMBIÉN PODRIAMOS TENER EN CUENTA LA META 119 "Apoyar treinta y dos (32) proyectos y/o actividades en gestión, investigación, protección, divulgación y salvaguardía del patrimonio y diversidad cultural" que en una de sus actividades cuantificas incluye convocatoria para apoyar proyectos para poblaciones especiales, con recursos de IVA Teléfonía móvil.</t>
    </r>
  </si>
  <si>
    <t>Numero de Proyectos Pedagógicos para detección temprana de Necesidades Educativas Especiales en el Departamento del Quindío</t>
  </si>
  <si>
    <r>
      <rPr>
        <b/>
        <sz val="12"/>
        <color theme="1"/>
        <rFont val="Arial"/>
        <family val="2"/>
      </rPr>
      <t>CALARCA</t>
    </r>
    <r>
      <rPr>
        <sz val="12"/>
        <color theme="1"/>
        <rFont val="Arial"/>
        <family val="2"/>
      </rPr>
      <t>, $5500000</t>
    </r>
  </si>
  <si>
    <r>
      <rPr>
        <b/>
        <sz val="12"/>
        <color theme="1"/>
        <rFont val="Arial"/>
        <family val="2"/>
      </rPr>
      <t>CORDOBA</t>
    </r>
    <r>
      <rPr>
        <sz val="12"/>
        <color theme="1"/>
        <rFont val="Arial"/>
        <family val="2"/>
      </rPr>
      <t>, $15000</t>
    </r>
  </si>
  <si>
    <r>
      <rPr>
        <b/>
        <sz val="11"/>
        <color theme="1"/>
        <rFont val="Arial"/>
        <family val="2"/>
      </rPr>
      <t>CALARCA,</t>
    </r>
    <r>
      <rPr>
        <sz val="11"/>
        <color theme="1"/>
        <rFont val="Arial"/>
        <family val="2"/>
      </rPr>
      <t xml:space="preserve"> $2500000. </t>
    </r>
    <r>
      <rPr>
        <b/>
        <sz val="11"/>
        <color theme="1"/>
        <rFont val="Arial"/>
        <family val="2"/>
      </rPr>
      <t>FILANDIA,</t>
    </r>
    <r>
      <rPr>
        <sz val="11"/>
        <color theme="1"/>
        <rFont val="Arial"/>
        <family val="2"/>
      </rPr>
      <t xml:space="preserve"> $1800000</t>
    </r>
  </si>
  <si>
    <t>FILANDIA, Recurso logistico y Humano.</t>
  </si>
  <si>
    <r>
      <rPr>
        <b/>
        <sz val="12"/>
        <color theme="1"/>
        <rFont val="Arial"/>
        <family val="2"/>
      </rPr>
      <t>FILANDIA</t>
    </r>
    <r>
      <rPr>
        <sz val="12"/>
        <color theme="1"/>
        <rFont val="Arial"/>
        <family val="2"/>
      </rPr>
      <t>, $400000</t>
    </r>
  </si>
  <si>
    <r>
      <rPr>
        <b/>
        <sz val="12"/>
        <color theme="1"/>
        <rFont val="Arial"/>
        <family val="2"/>
      </rPr>
      <t>FILANDIA</t>
    </r>
    <r>
      <rPr>
        <sz val="12"/>
        <color theme="1"/>
        <rFont val="Arial"/>
        <family val="2"/>
      </rPr>
      <t>, $11361000</t>
    </r>
  </si>
  <si>
    <r>
      <rPr>
        <b/>
        <sz val="12"/>
        <color theme="1"/>
        <rFont val="Arial"/>
        <family val="2"/>
      </rPr>
      <t>CALARCA</t>
    </r>
    <r>
      <rPr>
        <sz val="12"/>
        <color theme="1"/>
        <rFont val="Arial"/>
        <family val="2"/>
      </rPr>
      <t xml:space="preserve">, $160000. </t>
    </r>
    <r>
      <rPr>
        <b/>
        <sz val="12"/>
        <color theme="1"/>
        <rFont val="Arial"/>
        <family val="2"/>
      </rPr>
      <t xml:space="preserve">FILANDIA, </t>
    </r>
    <r>
      <rPr>
        <sz val="12"/>
        <color theme="1"/>
        <rFont val="Arial"/>
        <family val="2"/>
      </rPr>
      <t>$1800000</t>
    </r>
  </si>
  <si>
    <r>
      <rPr>
        <b/>
        <sz val="12"/>
        <color theme="1"/>
        <rFont val="Arial"/>
        <family val="2"/>
      </rPr>
      <t>CALARCA,</t>
    </r>
    <r>
      <rPr>
        <sz val="12"/>
        <color theme="1"/>
        <rFont val="Arial"/>
        <family val="2"/>
      </rPr>
      <t xml:space="preserve"> $5680000. </t>
    </r>
    <r>
      <rPr>
        <b/>
        <sz val="12"/>
        <color theme="1"/>
        <rFont val="Arial"/>
        <family val="2"/>
      </rPr>
      <t>FILANDIA, $1800000.</t>
    </r>
  </si>
  <si>
    <r>
      <rPr>
        <b/>
        <sz val="12"/>
        <color theme="1"/>
        <rFont val="Arial"/>
        <family val="2"/>
      </rPr>
      <t>FILANDIA,</t>
    </r>
    <r>
      <rPr>
        <sz val="12"/>
        <color theme="1"/>
        <rFont val="Arial"/>
        <family val="2"/>
      </rPr>
      <t xml:space="preserve"> Recurso logistico y Humano.</t>
    </r>
  </si>
  <si>
    <r>
      <rPr>
        <b/>
        <sz val="12"/>
        <color theme="1"/>
        <rFont val="Arial"/>
        <family val="2"/>
      </rPr>
      <t>CORDOBA</t>
    </r>
    <r>
      <rPr>
        <sz val="12"/>
        <color theme="1"/>
        <rFont val="Arial"/>
        <family val="2"/>
      </rPr>
      <t xml:space="preserve">, $950000. </t>
    </r>
    <r>
      <rPr>
        <b/>
        <sz val="12"/>
        <color theme="1"/>
        <rFont val="Arial"/>
        <family val="2"/>
      </rPr>
      <t>FILANDIA,</t>
    </r>
    <r>
      <rPr>
        <sz val="12"/>
        <color theme="1"/>
        <rFont val="Arial"/>
        <family val="2"/>
      </rPr>
      <t xml:space="preserve"> Recursos logisticos y Humanos.</t>
    </r>
  </si>
  <si>
    <r>
      <rPr>
        <b/>
        <sz val="12"/>
        <color theme="1"/>
        <rFont val="Arial"/>
        <family val="2"/>
      </rPr>
      <t>FILANDIA</t>
    </r>
    <r>
      <rPr>
        <sz val="12"/>
        <color theme="1"/>
        <rFont val="Arial"/>
        <family val="2"/>
      </rPr>
      <t>, Recursos logisticos y Humanos.</t>
    </r>
  </si>
  <si>
    <r>
      <rPr>
        <b/>
        <sz val="12"/>
        <color theme="1"/>
        <rFont val="Arial"/>
        <family val="2"/>
      </rPr>
      <t>FILANDIA</t>
    </r>
    <r>
      <rPr>
        <sz val="12"/>
        <color theme="1"/>
        <rFont val="Arial"/>
        <family val="2"/>
      </rPr>
      <t>, Educación para la población con respecto a los tipos de discapacidad.</t>
    </r>
  </si>
  <si>
    <r>
      <rPr>
        <b/>
        <sz val="12"/>
        <color theme="1"/>
        <rFont val="Arial"/>
        <family val="2"/>
      </rPr>
      <t xml:space="preserve">FILANDIA, </t>
    </r>
    <r>
      <rPr>
        <sz val="12"/>
        <color theme="1"/>
        <rFont val="Arial"/>
        <family val="2"/>
      </rPr>
      <t>Recursos logisticos y Humanos.</t>
    </r>
  </si>
  <si>
    <r>
      <t xml:space="preserve">FILANDIA, </t>
    </r>
    <r>
      <rPr>
        <sz val="12"/>
        <color theme="1"/>
        <rFont val="Arial"/>
        <family val="2"/>
      </rPr>
      <t>$1800000.</t>
    </r>
  </si>
  <si>
    <r>
      <rPr>
        <b/>
        <sz val="12"/>
        <color theme="1"/>
        <rFont val="Arial"/>
        <family val="2"/>
      </rPr>
      <t>INDEPORTES</t>
    </r>
    <r>
      <rPr>
        <sz val="12"/>
        <color theme="1"/>
        <rFont val="Arial"/>
        <family val="2"/>
      </rPr>
      <t>, $8000000</t>
    </r>
  </si>
  <si>
    <r>
      <rPr>
        <b/>
        <sz val="12"/>
        <color theme="1"/>
        <rFont val="Arial"/>
        <family val="2"/>
      </rPr>
      <t>INDEPORTES,</t>
    </r>
    <r>
      <rPr>
        <sz val="12"/>
        <color theme="1"/>
        <rFont val="Arial"/>
        <family val="2"/>
      </rPr>
      <t xml:space="preserve"> Fortalecer los procesos de deportivos de los municipios del departamento del Quindio . Los recursos son entregados a los entes municipales  una vez se supla la formulacion del proyecto y la incorporacion de los recursos al presupuesto del municipio. </t>
    </r>
  </si>
  <si>
    <r>
      <rPr>
        <b/>
        <sz val="12"/>
        <color theme="1"/>
        <rFont val="Arial"/>
        <family val="2"/>
      </rPr>
      <t>INDEPORTES</t>
    </r>
    <r>
      <rPr>
        <sz val="12"/>
        <color theme="1"/>
        <rFont val="Arial"/>
        <family val="2"/>
      </rPr>
      <t>, $7335000</t>
    </r>
  </si>
  <si>
    <r>
      <rPr>
        <b/>
        <sz val="12"/>
        <color theme="1"/>
        <rFont val="Arial"/>
        <family val="2"/>
      </rPr>
      <t>CALARCA</t>
    </r>
    <r>
      <rPr>
        <sz val="12"/>
        <color theme="1"/>
        <rFont val="Arial"/>
        <family val="2"/>
      </rPr>
      <t xml:space="preserve">, $2000000. </t>
    </r>
    <r>
      <rPr>
        <b/>
        <sz val="12"/>
        <color theme="1"/>
        <rFont val="Arial"/>
        <family val="2"/>
      </rPr>
      <t>INDEPORTES</t>
    </r>
    <r>
      <rPr>
        <sz val="12"/>
        <color theme="1"/>
        <rFont val="Arial"/>
        <family val="2"/>
      </rPr>
      <t xml:space="preserve">, $2000000. </t>
    </r>
  </si>
  <si>
    <r>
      <rPr>
        <b/>
        <sz val="12"/>
        <color theme="1"/>
        <rFont val="Arial"/>
        <family val="2"/>
      </rPr>
      <t>FILANDIA</t>
    </r>
    <r>
      <rPr>
        <sz val="12"/>
        <color theme="1"/>
        <rFont val="Arial"/>
        <family val="2"/>
      </rPr>
      <t xml:space="preserve">, Recursos logisticos y Humanos. </t>
    </r>
    <r>
      <rPr>
        <b/>
        <sz val="12"/>
        <color theme="1"/>
        <rFont val="Arial"/>
        <family val="2"/>
      </rPr>
      <t>QUIMBAYA,</t>
    </r>
    <r>
      <rPr>
        <sz val="12"/>
        <color theme="1"/>
        <rFont val="Arial"/>
        <family val="2"/>
      </rPr>
      <t xml:space="preserve"> $6500000</t>
    </r>
  </si>
  <si>
    <r>
      <rPr>
        <b/>
        <sz val="12"/>
        <color theme="1"/>
        <rFont val="Arial"/>
        <family val="2"/>
      </rPr>
      <t>CALARCA</t>
    </r>
    <r>
      <rPr>
        <sz val="12"/>
        <color theme="1"/>
        <rFont val="Arial"/>
        <family val="2"/>
      </rPr>
      <t xml:space="preserve">, $27656625. </t>
    </r>
    <r>
      <rPr>
        <b/>
        <sz val="12"/>
        <color theme="1"/>
        <rFont val="Arial"/>
        <family val="2"/>
      </rPr>
      <t>QUIMBAYA,</t>
    </r>
    <r>
      <rPr>
        <sz val="12"/>
        <color theme="1"/>
        <rFont val="Arial"/>
        <family val="2"/>
      </rPr>
      <t xml:space="preserve"> $20000000.</t>
    </r>
  </si>
  <si>
    <r>
      <rPr>
        <b/>
        <sz val="12"/>
        <color theme="1"/>
        <rFont val="Arial"/>
        <family val="2"/>
      </rPr>
      <t>CALARCA,</t>
    </r>
    <r>
      <rPr>
        <sz val="12"/>
        <color theme="1"/>
        <rFont val="Arial"/>
        <family val="2"/>
      </rPr>
      <t xml:space="preserve"> $2000000. </t>
    </r>
    <r>
      <rPr>
        <b/>
        <sz val="12"/>
        <color theme="1"/>
        <rFont val="Arial"/>
        <family val="2"/>
      </rPr>
      <t>FILANDIA</t>
    </r>
    <r>
      <rPr>
        <sz val="12"/>
        <color theme="1"/>
        <rFont val="Arial"/>
        <family val="2"/>
      </rPr>
      <t>, $1800000.</t>
    </r>
    <r>
      <rPr>
        <b/>
        <sz val="12"/>
        <color theme="1"/>
        <rFont val="Arial"/>
        <family val="2"/>
      </rPr>
      <t xml:space="preserve"> TEBAIDA, </t>
    </r>
    <r>
      <rPr>
        <sz val="12"/>
        <color theme="1"/>
        <rFont val="Arial"/>
        <family val="2"/>
      </rPr>
      <t xml:space="preserve">Recurso Humano. </t>
    </r>
    <r>
      <rPr>
        <b/>
        <sz val="12"/>
        <color theme="1"/>
        <rFont val="Arial"/>
        <family val="2"/>
      </rPr>
      <t xml:space="preserve">QUIMBAYA, </t>
    </r>
    <r>
      <rPr>
        <sz val="12"/>
        <color theme="1"/>
        <rFont val="Arial"/>
        <family val="2"/>
      </rPr>
      <t xml:space="preserve">$2400000. </t>
    </r>
    <r>
      <rPr>
        <b/>
        <sz val="12"/>
        <color theme="1"/>
        <rFont val="Arial"/>
        <family val="2"/>
      </rPr>
      <t>SALENTO,</t>
    </r>
    <r>
      <rPr>
        <sz val="12"/>
        <color theme="1"/>
        <rFont val="Arial"/>
        <family val="2"/>
      </rPr>
      <t xml:space="preserve"> Recursos de gestión.</t>
    </r>
  </si>
  <si>
    <r>
      <rPr>
        <b/>
        <sz val="12"/>
        <color theme="1"/>
        <rFont val="Arial"/>
        <family val="2"/>
      </rPr>
      <t xml:space="preserve">FILANDIA,  </t>
    </r>
    <r>
      <rPr>
        <sz val="12"/>
        <color theme="1"/>
        <rFont val="Arial"/>
        <family val="2"/>
      </rPr>
      <t xml:space="preserve">$2000000. </t>
    </r>
    <r>
      <rPr>
        <b/>
        <sz val="12"/>
        <color theme="1"/>
        <rFont val="Arial"/>
        <family val="2"/>
      </rPr>
      <t xml:space="preserve">TEBAIDA, </t>
    </r>
    <r>
      <rPr>
        <sz val="12"/>
        <color theme="1"/>
        <rFont val="Arial"/>
        <family val="2"/>
      </rPr>
      <t>RECURSO Humano.</t>
    </r>
    <r>
      <rPr>
        <b/>
        <sz val="12"/>
        <color theme="1"/>
        <rFont val="Arial"/>
        <family val="2"/>
      </rPr>
      <t xml:space="preserve"> QUIMBAYA</t>
    </r>
    <r>
      <rPr>
        <sz val="12"/>
        <color theme="1"/>
        <rFont val="Arial"/>
        <family val="2"/>
      </rPr>
      <t xml:space="preserve">, $600000. </t>
    </r>
    <r>
      <rPr>
        <b/>
        <sz val="12"/>
        <color theme="1"/>
        <rFont val="Arial"/>
        <family val="2"/>
      </rPr>
      <t>SALENTO,</t>
    </r>
    <r>
      <rPr>
        <sz val="12"/>
        <color theme="1"/>
        <rFont val="Arial"/>
        <family val="2"/>
      </rPr>
      <t xml:space="preserve"> Actividad de gestión.</t>
    </r>
  </si>
  <si>
    <r>
      <rPr>
        <b/>
        <sz val="11"/>
        <color theme="1"/>
        <rFont val="Arial"/>
        <family val="2"/>
      </rPr>
      <t>SALENTO</t>
    </r>
    <r>
      <rPr>
        <sz val="11"/>
        <color theme="1"/>
        <rFont val="Arial"/>
        <family val="2"/>
      </rPr>
      <t>, Recurso de gestión.</t>
    </r>
  </si>
  <si>
    <r>
      <rPr>
        <b/>
        <sz val="12"/>
        <color theme="1"/>
        <rFont val="Arial"/>
        <family val="2"/>
      </rPr>
      <t>SALENTO</t>
    </r>
    <r>
      <rPr>
        <sz val="12"/>
        <color theme="1"/>
        <rFont val="Arial"/>
        <family val="2"/>
      </rPr>
      <t>, Recurso de gestión.</t>
    </r>
  </si>
  <si>
    <r>
      <rPr>
        <b/>
        <sz val="12"/>
        <color theme="1"/>
        <rFont val="Arial"/>
        <family val="2"/>
      </rPr>
      <t>FILANDIA</t>
    </r>
    <r>
      <rPr>
        <sz val="12"/>
        <color theme="1"/>
        <rFont val="Arial"/>
        <family val="2"/>
      </rPr>
      <t>, Recurso humano sector sistemas.</t>
    </r>
    <r>
      <rPr>
        <b/>
        <sz val="12"/>
        <color theme="1"/>
        <rFont val="Arial"/>
        <family val="2"/>
      </rPr>
      <t xml:space="preserve"> SALENTO</t>
    </r>
    <r>
      <rPr>
        <sz val="12"/>
        <color theme="1"/>
        <rFont val="Arial"/>
        <family val="2"/>
      </rPr>
      <t>, Recursos propios.</t>
    </r>
  </si>
  <si>
    <r>
      <rPr>
        <b/>
        <sz val="12"/>
        <color theme="1"/>
        <rFont val="Arial"/>
        <family val="2"/>
      </rPr>
      <t>FILANDIA</t>
    </r>
    <r>
      <rPr>
        <sz val="12"/>
        <color theme="1"/>
        <rFont val="Arial"/>
        <family val="2"/>
      </rPr>
      <t xml:space="preserve">, Recurso humano sector sistemas. </t>
    </r>
    <r>
      <rPr>
        <b/>
        <sz val="12"/>
        <color theme="1"/>
        <rFont val="Arial"/>
        <family val="2"/>
      </rPr>
      <t>SALENTO</t>
    </r>
    <r>
      <rPr>
        <sz val="12"/>
        <color theme="1"/>
        <rFont val="Arial"/>
        <family val="2"/>
      </rPr>
      <t>, Gestión propios.</t>
    </r>
  </si>
  <si>
    <r>
      <rPr>
        <b/>
        <sz val="12"/>
        <color theme="1"/>
        <rFont val="Arial"/>
        <family val="2"/>
      </rPr>
      <t xml:space="preserve"> FILANDIA,</t>
    </r>
    <r>
      <rPr>
        <sz val="12"/>
        <color theme="1"/>
        <rFont val="Arial"/>
        <family val="2"/>
      </rPr>
      <t xml:space="preserve"> $1800000. </t>
    </r>
    <r>
      <rPr>
        <b/>
        <sz val="12"/>
        <color theme="1"/>
        <rFont val="Arial"/>
        <family val="2"/>
      </rPr>
      <t>SALENTO</t>
    </r>
    <r>
      <rPr>
        <sz val="12"/>
        <color theme="1"/>
        <rFont val="Arial"/>
        <family val="2"/>
      </rPr>
      <t>, Recursos de gestión.</t>
    </r>
  </si>
  <si>
    <r>
      <rPr>
        <b/>
        <sz val="12"/>
        <color theme="1"/>
        <rFont val="Arial"/>
        <family val="2"/>
      </rPr>
      <t xml:space="preserve">FILANDIA, </t>
    </r>
    <r>
      <rPr>
        <sz val="12"/>
        <color theme="1"/>
        <rFont val="Arial"/>
        <family val="2"/>
      </rPr>
      <t xml:space="preserve">Recurso logistico y Humano. </t>
    </r>
    <r>
      <rPr>
        <b/>
        <sz val="12"/>
        <color theme="1"/>
        <rFont val="Arial"/>
        <family val="2"/>
      </rPr>
      <t>SALENTO</t>
    </r>
    <r>
      <rPr>
        <sz val="12"/>
        <color theme="1"/>
        <rFont val="Arial"/>
        <family val="2"/>
      </rPr>
      <t>, Recursos de gestión.</t>
    </r>
  </si>
  <si>
    <r>
      <rPr>
        <b/>
        <sz val="12"/>
        <color theme="1"/>
        <rFont val="Arial"/>
        <family val="2"/>
      </rPr>
      <t>CALARCA,</t>
    </r>
    <r>
      <rPr>
        <sz val="12"/>
        <color theme="1"/>
        <rFont val="Arial"/>
        <family val="2"/>
      </rPr>
      <t xml:space="preserve"> $2580000. </t>
    </r>
    <r>
      <rPr>
        <b/>
        <sz val="12"/>
        <color theme="1"/>
        <rFont val="Arial"/>
        <family val="2"/>
      </rPr>
      <t>FILANDIA,</t>
    </r>
    <r>
      <rPr>
        <sz val="12"/>
        <color theme="1"/>
        <rFont val="Arial"/>
        <family val="2"/>
      </rPr>
      <t xml:space="preserve"> $11361000.</t>
    </r>
  </si>
  <si>
    <r>
      <t>FILANDIA,</t>
    </r>
    <r>
      <rPr>
        <sz val="12"/>
        <color theme="1"/>
        <rFont val="Arial"/>
        <family val="2"/>
      </rPr>
      <t xml:space="preserve"> $180000. </t>
    </r>
    <r>
      <rPr>
        <b/>
        <sz val="12"/>
        <color theme="1"/>
        <rFont val="Arial"/>
        <family val="2"/>
      </rPr>
      <t>QUIMBAYA, $</t>
    </r>
    <r>
      <rPr>
        <sz val="12"/>
        <color theme="1"/>
        <rFont val="Arial"/>
        <family val="2"/>
      </rPr>
      <t xml:space="preserve">200.000. </t>
    </r>
  </si>
  <si>
    <r>
      <t>FILANDIA,</t>
    </r>
    <r>
      <rPr>
        <sz val="12"/>
        <color theme="1"/>
        <rFont val="Arial"/>
        <family val="2"/>
      </rPr>
      <t xml:space="preserve"> $180000. </t>
    </r>
    <r>
      <rPr>
        <b/>
        <sz val="12"/>
        <color theme="1"/>
        <rFont val="Arial"/>
        <family val="2"/>
      </rPr>
      <t>QUIMBAYA</t>
    </r>
    <r>
      <rPr>
        <sz val="12"/>
        <color theme="1"/>
        <rFont val="Arial"/>
        <family val="2"/>
      </rPr>
      <t xml:space="preserve">, $200.000. </t>
    </r>
    <r>
      <rPr>
        <b/>
        <sz val="12"/>
        <color theme="1"/>
        <rFont val="Arial"/>
        <family val="2"/>
      </rPr>
      <t>SALENTO,</t>
    </r>
    <r>
      <rPr>
        <sz val="12"/>
        <color theme="1"/>
        <rFont val="Arial"/>
        <family val="2"/>
      </rPr>
      <t xml:space="preserve"> Recursos de gestión.</t>
    </r>
  </si>
  <si>
    <r>
      <rPr>
        <b/>
        <sz val="12"/>
        <color theme="1"/>
        <rFont val="Arial"/>
        <family val="2"/>
      </rPr>
      <t>CALARCA,</t>
    </r>
    <r>
      <rPr>
        <sz val="12"/>
        <color theme="1"/>
        <rFont val="Arial"/>
        <family val="2"/>
      </rPr>
      <t xml:space="preserve"> $720000. </t>
    </r>
    <r>
      <rPr>
        <b/>
        <sz val="12"/>
        <color theme="1"/>
        <rFont val="Arial"/>
        <family val="2"/>
      </rPr>
      <t>CÓRDOBA</t>
    </r>
    <r>
      <rPr>
        <sz val="12"/>
        <color theme="1"/>
        <rFont val="Arial"/>
        <family val="2"/>
      </rPr>
      <t xml:space="preserve">, $718,200.   </t>
    </r>
    <r>
      <rPr>
        <b/>
        <sz val="12"/>
        <color theme="1"/>
        <rFont val="Arial"/>
        <family val="2"/>
      </rPr>
      <t>SALENTO,  Recurso de gestión.</t>
    </r>
    <r>
      <rPr>
        <sz val="12"/>
        <color theme="1"/>
        <rFont val="Arial"/>
        <family val="2"/>
      </rPr>
      <t xml:space="preserve">             </t>
    </r>
  </si>
  <si>
    <r>
      <rPr>
        <b/>
        <sz val="12"/>
        <color theme="1"/>
        <rFont val="Arial"/>
        <family val="2"/>
      </rPr>
      <t>FILANDIA</t>
    </r>
    <r>
      <rPr>
        <sz val="12"/>
        <color theme="1"/>
        <rFont val="Arial"/>
        <family val="2"/>
      </rPr>
      <t>, $11361000.</t>
    </r>
    <r>
      <rPr>
        <b/>
        <sz val="12"/>
        <color theme="1"/>
        <rFont val="Arial"/>
        <family val="2"/>
      </rPr>
      <t xml:space="preserve"> SALENTO, </t>
    </r>
    <r>
      <rPr>
        <sz val="12"/>
        <color theme="1"/>
        <rFont val="Arial"/>
        <family val="2"/>
      </rPr>
      <t>Recursos de gestión.</t>
    </r>
  </si>
  <si>
    <r>
      <rPr>
        <b/>
        <sz val="12"/>
        <color theme="1"/>
        <rFont val="Arial"/>
        <family val="2"/>
      </rPr>
      <t>FILANDIA,</t>
    </r>
    <r>
      <rPr>
        <sz val="12"/>
        <color theme="1"/>
        <rFont val="Arial"/>
        <family val="2"/>
      </rPr>
      <t xml:space="preserve"> $180000.</t>
    </r>
    <r>
      <rPr>
        <b/>
        <sz val="12"/>
        <color theme="1"/>
        <rFont val="Arial"/>
        <family val="2"/>
      </rPr>
      <t xml:space="preserve"> SALENTO,</t>
    </r>
    <r>
      <rPr>
        <sz val="12"/>
        <color theme="1"/>
        <rFont val="Arial"/>
        <family val="2"/>
      </rPr>
      <t xml:space="preserve"> Recurso en gestión.</t>
    </r>
  </si>
  <si>
    <r>
      <rPr>
        <b/>
        <sz val="12"/>
        <color theme="1"/>
        <rFont val="Arial"/>
        <family val="2"/>
      </rPr>
      <t xml:space="preserve">SALENTO, </t>
    </r>
    <r>
      <rPr>
        <sz val="12"/>
        <color theme="1"/>
        <rFont val="Arial"/>
        <family val="2"/>
      </rPr>
      <t>Recurso en gestión.</t>
    </r>
  </si>
  <si>
    <r>
      <rPr>
        <b/>
        <sz val="12"/>
        <color theme="1"/>
        <rFont val="Arial"/>
        <family val="2"/>
      </rPr>
      <t>SALENTO,</t>
    </r>
    <r>
      <rPr>
        <sz val="12"/>
        <color theme="1"/>
        <rFont val="Arial"/>
        <family val="2"/>
      </rPr>
      <t xml:space="preserve"> Recurso en gestión.</t>
    </r>
  </si>
  <si>
    <r>
      <rPr>
        <b/>
        <sz val="12"/>
        <color theme="1"/>
        <rFont val="Arial"/>
        <family val="2"/>
      </rPr>
      <t>SALENTO,</t>
    </r>
    <r>
      <rPr>
        <sz val="12"/>
        <color theme="1"/>
        <rFont val="Arial"/>
        <family val="2"/>
      </rPr>
      <t xml:space="preserve"> Conformación de grupos de familias de PcD que conformaran unidades productivas en los sectores de chaguala, palogrande, canaan y la explaneación.</t>
    </r>
  </si>
  <si>
    <r>
      <rPr>
        <b/>
        <sz val="12"/>
        <color theme="1"/>
        <rFont val="Arial"/>
        <family val="2"/>
      </rPr>
      <t>FILANDIA,</t>
    </r>
    <r>
      <rPr>
        <sz val="12"/>
        <color theme="1"/>
        <rFont val="Arial"/>
        <family val="2"/>
      </rPr>
      <t xml:space="preserve"> Registro logistico y Humano. </t>
    </r>
    <r>
      <rPr>
        <b/>
        <sz val="12"/>
        <color theme="1"/>
        <rFont val="Arial"/>
        <family val="2"/>
      </rPr>
      <t>SALENTO</t>
    </r>
    <r>
      <rPr>
        <sz val="12"/>
        <color theme="1"/>
        <rFont val="Arial"/>
        <family val="2"/>
      </rPr>
      <t>, Recurso en gestión.</t>
    </r>
  </si>
  <si>
    <r>
      <rPr>
        <b/>
        <sz val="12"/>
        <color theme="1"/>
        <rFont val="Arial"/>
        <family val="2"/>
      </rPr>
      <t>SALENTO,</t>
    </r>
    <r>
      <rPr>
        <sz val="12"/>
        <color theme="1"/>
        <rFont val="Arial"/>
        <family val="2"/>
      </rPr>
      <t xml:space="preserve"> Propuestas registrada en el plan de acción del comité municipal de discapacidad para la creación de microempresa con la PcD consistente en taller de artes y oficios para la vigencia 2019.</t>
    </r>
  </si>
  <si>
    <r>
      <rPr>
        <b/>
        <sz val="12"/>
        <color theme="1"/>
        <rFont val="Arial"/>
        <family val="2"/>
      </rPr>
      <t>SALENTO,</t>
    </r>
    <r>
      <rPr>
        <sz val="12"/>
        <color theme="1"/>
        <rFont val="Arial"/>
        <family val="2"/>
      </rPr>
      <t xml:space="preserve"> Recurso de gestión.</t>
    </r>
  </si>
  <si>
    <r>
      <rPr>
        <b/>
        <sz val="12"/>
        <color theme="1"/>
        <rFont val="Arial"/>
        <family val="2"/>
      </rPr>
      <t>SALENTO,</t>
    </r>
    <r>
      <rPr>
        <sz val="12"/>
        <color theme="1"/>
        <rFont val="Arial"/>
        <family val="2"/>
      </rPr>
      <t xml:space="preserve"> Asistencia semanal en el liceo quindío de indeportes quindio en apoyo a la recreación y el deporte con la PcD escolarizada.</t>
    </r>
  </si>
  <si>
    <r>
      <rPr>
        <b/>
        <sz val="12"/>
        <color theme="1"/>
        <rFont val="Arial"/>
        <family val="2"/>
      </rPr>
      <t>SALENTO</t>
    </r>
    <r>
      <rPr>
        <sz val="12"/>
        <color theme="1"/>
        <rFont val="Arial"/>
        <family val="2"/>
      </rPr>
      <t>, Recursos de gestión.</t>
    </r>
  </si>
  <si>
    <r>
      <rPr>
        <b/>
        <sz val="12"/>
        <color theme="1"/>
        <rFont val="Arial"/>
        <family val="2"/>
      </rPr>
      <t xml:space="preserve">INDEPORTES, </t>
    </r>
    <r>
      <rPr>
        <sz val="12"/>
        <color theme="1"/>
        <rFont val="Arial"/>
        <family val="2"/>
      </rPr>
      <t xml:space="preserve">$92000000. </t>
    </r>
    <r>
      <rPr>
        <b/>
        <sz val="12"/>
        <color theme="1"/>
        <rFont val="Arial"/>
        <family val="2"/>
      </rPr>
      <t>QUIMBAYA,</t>
    </r>
    <r>
      <rPr>
        <sz val="12"/>
        <color theme="1"/>
        <rFont val="Arial"/>
        <family val="2"/>
      </rPr>
      <t xml:space="preserve"> $1200000. </t>
    </r>
    <r>
      <rPr>
        <b/>
        <sz val="12"/>
        <color theme="1"/>
        <rFont val="Arial"/>
        <family val="2"/>
      </rPr>
      <t>SALENTO,</t>
    </r>
    <r>
      <rPr>
        <sz val="12"/>
        <color theme="1"/>
        <rFont val="Arial"/>
        <family val="2"/>
      </rPr>
      <t xml:space="preserve"> Recurso de gestión.</t>
    </r>
  </si>
  <si>
    <r>
      <rPr>
        <b/>
        <sz val="12"/>
        <color theme="1"/>
        <rFont val="Arial"/>
        <family val="2"/>
      </rPr>
      <t xml:space="preserve">INDEPORTES, </t>
    </r>
    <r>
      <rPr>
        <sz val="12"/>
        <color theme="1"/>
        <rFont val="Arial"/>
        <family val="2"/>
      </rPr>
      <t xml:space="preserve">$48000000. </t>
    </r>
    <r>
      <rPr>
        <b/>
        <sz val="12"/>
        <color theme="1"/>
        <rFont val="Arial"/>
        <family val="2"/>
      </rPr>
      <t>SALENTO</t>
    </r>
    <r>
      <rPr>
        <sz val="12"/>
        <color theme="1"/>
        <rFont val="Arial"/>
        <family val="2"/>
      </rPr>
      <t>, Recurso en gestión.</t>
    </r>
  </si>
  <si>
    <r>
      <rPr>
        <b/>
        <sz val="12"/>
        <color theme="1"/>
        <rFont val="Arial"/>
        <family val="2"/>
      </rPr>
      <t>FILANDIA</t>
    </r>
    <r>
      <rPr>
        <sz val="12"/>
        <color theme="1"/>
        <rFont val="Arial"/>
        <family val="2"/>
      </rPr>
      <t>, Recursos logisticos y Humanos.</t>
    </r>
    <r>
      <rPr>
        <b/>
        <sz val="12"/>
        <color theme="1"/>
        <rFont val="Arial"/>
        <family val="2"/>
      </rPr>
      <t xml:space="preserve"> SALENTO, </t>
    </r>
    <r>
      <rPr>
        <sz val="12"/>
        <color theme="1"/>
        <rFont val="Arial"/>
        <family val="2"/>
      </rPr>
      <t>Recurso de gestión.</t>
    </r>
  </si>
  <si>
    <r>
      <rPr>
        <b/>
        <sz val="12"/>
        <color theme="1"/>
        <rFont val="Arial"/>
        <family val="2"/>
      </rPr>
      <t>FILANDIA</t>
    </r>
    <r>
      <rPr>
        <sz val="12"/>
        <color theme="1"/>
        <rFont val="Arial"/>
        <family val="2"/>
      </rPr>
      <t xml:space="preserve">, Recursos logisticos y Humanos. </t>
    </r>
    <r>
      <rPr>
        <b/>
        <sz val="12"/>
        <color theme="1"/>
        <rFont val="Arial"/>
        <family val="2"/>
      </rPr>
      <t>SALENTO,</t>
    </r>
    <r>
      <rPr>
        <sz val="12"/>
        <color theme="1"/>
        <rFont val="Arial"/>
        <family val="2"/>
      </rPr>
      <t xml:space="preserve"> Recurso de gestión.</t>
    </r>
  </si>
  <si>
    <r>
      <rPr>
        <b/>
        <sz val="12"/>
        <color theme="1"/>
        <rFont val="Arial"/>
        <family val="2"/>
      </rPr>
      <t>SALENTO</t>
    </r>
    <r>
      <rPr>
        <sz val="12"/>
        <color theme="1"/>
        <rFont val="Arial"/>
        <family val="2"/>
      </rPr>
      <t>, Se inicia gestiones con joven con discapacidad auditiva bachiller para ingreso a la universidad que permita apoyos económicos comó subsidios y otros (Francy Damaris Ríos).</t>
    </r>
  </si>
  <si>
    <r>
      <rPr>
        <b/>
        <sz val="12"/>
        <color theme="1"/>
        <rFont val="Arial"/>
        <family val="2"/>
      </rPr>
      <t>S. DE PLANEACCIÓN,</t>
    </r>
    <r>
      <rPr>
        <sz val="12"/>
        <color theme="1"/>
        <rFont val="Arial"/>
        <family val="2"/>
      </rPr>
      <t xml:space="preserve">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r>
  </si>
  <si>
    <r>
      <rPr>
        <b/>
        <sz val="12"/>
        <color theme="1"/>
        <rFont val="Arial"/>
        <family val="2"/>
      </rPr>
      <t>PROMOTORA,</t>
    </r>
    <r>
      <rPr>
        <sz val="12"/>
        <color theme="1"/>
        <rFont val="Arial"/>
        <family val="2"/>
      </rPr>
      <t xml:space="preserve"> $1173939275,12</t>
    </r>
  </si>
  <si>
    <r>
      <rPr>
        <b/>
        <sz val="12"/>
        <color theme="1"/>
        <rFont val="Arial"/>
        <family val="2"/>
      </rPr>
      <t xml:space="preserve">CALARCA, </t>
    </r>
    <r>
      <rPr>
        <sz val="12"/>
        <color theme="1"/>
        <rFont val="Arial"/>
        <family val="2"/>
      </rPr>
      <t xml:space="preserve">Por Gestion </t>
    </r>
  </si>
  <si>
    <r>
      <rPr>
        <b/>
        <sz val="12"/>
        <color theme="1"/>
        <rFont val="Arial"/>
        <family val="2"/>
      </rPr>
      <t>S. DE EDUACIÓN</t>
    </r>
    <r>
      <rPr>
        <sz val="12"/>
        <color theme="1"/>
        <rFont val="Arial"/>
        <family val="2"/>
      </rPr>
      <t xml:space="preserve">,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r>
  </si>
  <si>
    <r>
      <rPr>
        <b/>
        <sz val="12"/>
        <color theme="1"/>
        <rFont val="Arial"/>
        <family val="2"/>
      </rPr>
      <t>S. DE EDUACIÓN,</t>
    </r>
    <r>
      <rPr>
        <sz val="12"/>
        <color theme="1"/>
        <rFont val="Arial"/>
        <family val="2"/>
      </rPr>
      <t xml:space="preserve">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r>
  </si>
  <si>
    <r>
      <rPr>
        <b/>
        <sz val="12"/>
        <color theme="1"/>
        <rFont val="Arial"/>
        <family val="2"/>
      </rPr>
      <t>S. DE EDUACIÓN</t>
    </r>
    <r>
      <rPr>
        <sz val="12"/>
        <color theme="1"/>
        <rFont val="Arial"/>
        <family val="2"/>
      </rPr>
      <t>,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r>
  </si>
  <si>
    <r>
      <rPr>
        <b/>
        <sz val="12"/>
        <color theme="1"/>
        <rFont val="Arial"/>
        <family val="2"/>
      </rPr>
      <t>S. DE EDUACIÓN,</t>
    </r>
    <r>
      <rPr>
        <sz val="12"/>
        <color theme="1"/>
        <rFont val="Arial"/>
        <family val="2"/>
      </rPr>
      <t xml:space="preserve">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r>
  </si>
  <si>
    <r>
      <rPr>
        <b/>
        <sz val="12"/>
        <color theme="1"/>
        <rFont val="Arial"/>
        <family val="2"/>
      </rPr>
      <t xml:space="preserve">S. DE EDUACIÓN, </t>
    </r>
    <r>
      <rPr>
        <sz val="12"/>
        <color theme="1"/>
        <rFont val="Arial"/>
        <family val="2"/>
      </rPr>
      <t>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r>
  </si>
  <si>
    <r>
      <rPr>
        <b/>
        <sz val="12"/>
        <color theme="1"/>
        <rFont val="Arial"/>
        <family val="2"/>
      </rPr>
      <t xml:space="preserve">SALENTO, </t>
    </r>
    <r>
      <rPr>
        <sz val="12"/>
        <color theme="1"/>
        <rFont val="Arial"/>
        <family val="2"/>
      </rPr>
      <t xml:space="preserve">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r>
  </si>
  <si>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</si>
  <si>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</si>
  <si>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</si>
  <si>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</si>
  <si>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</si>
  <si>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</si>
  <si>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</si>
  <si>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EJECUTADO TERCER TRIMESTRE  JULIO-SEPTIEMBRE</t>
  </si>
  <si>
    <r>
      <rPr>
        <b/>
        <sz val="12"/>
        <color theme="1"/>
        <rFont val="Arial"/>
        <family val="2"/>
      </rPr>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t>
    </r>
    <r>
      <rPr>
        <sz val="12"/>
        <color theme="1"/>
        <rFont val="Arial"/>
        <family val="2"/>
      </rPr>
      <t xml:space="preserve"> jornadas de  registro , liocalizacion  y cracterizacion de perosnas en condicon de discapacidad. CORDOBA, Se realizó articulacion con el PIC (plan de intervenciones colectivas). </t>
    </r>
    <r>
      <rPr>
        <b/>
        <sz val="12"/>
        <color theme="1"/>
        <rFont val="Arial"/>
        <family val="2"/>
      </rPr>
      <t xml:space="preserve">FILANDIA, </t>
    </r>
    <r>
      <rPr>
        <sz val="12"/>
        <color theme="1"/>
        <rFont val="Arial"/>
        <family val="2"/>
      </rPr>
      <t>Se realizan 10 registros en la plataforma de registro localizacion y caracterizacion DcP.</t>
    </r>
    <r>
      <rPr>
        <b/>
        <sz val="12"/>
        <color theme="1"/>
        <rFont val="Arial"/>
        <family val="2"/>
      </rPr>
      <t xml:space="preserve"> TEBAIDA, </t>
    </r>
    <r>
      <rPr>
        <sz val="12"/>
        <color theme="1"/>
        <rFont val="Arial"/>
        <family val="2"/>
      </rPr>
      <t xml:space="preserve">Se adelanta RLCPD continuo en la oficina de la dirección de salud municipal e instituciones educativas del municipio. </t>
    </r>
    <r>
      <rPr>
        <b/>
        <sz val="12"/>
        <color theme="1"/>
        <rFont val="Arial"/>
        <family val="2"/>
      </rPr>
      <t>QUIMBAYA</t>
    </r>
    <r>
      <rPr>
        <sz val="12"/>
        <color theme="1"/>
        <rFont val="Arial"/>
        <family val="2"/>
      </rPr>
      <t>, Registro de localización y caracterización.</t>
    </r>
    <r>
      <rPr>
        <b/>
        <sz val="12"/>
        <color theme="1"/>
        <rFont val="Arial"/>
        <family val="2"/>
      </rPr>
      <t xml:space="preserve"> SALENTO,</t>
    </r>
    <r>
      <rPr>
        <sz val="12"/>
        <color theme="1"/>
        <rFont val="Arial"/>
        <family val="2"/>
      </rPr>
      <t xml:space="preserve"> Cobertura de registro de localización y caracterización de PcD. CALARCA  100.  CORDOBA,  489. FILANDIA, 15. TEBAIDA,  Para la meta de RLCP para el año 2018 llevamos un porcentaje del 60,29%. QUIMBAYA, 90. SALENTO, 433.</t>
    </r>
  </si>
  <si>
    <r>
      <rPr>
        <b/>
        <sz val="11"/>
        <color theme="1"/>
        <rFont val="Arial"/>
        <family val="2"/>
      </rPr>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t>
    </r>
    <r>
      <rPr>
        <sz val="11"/>
        <color theme="1"/>
        <rFont val="Arial"/>
        <family val="2"/>
      </rPr>
      <t xml:space="preserve">, La institución José María Córdoba cuenta con un docente de lenguaje de señas.  CORDOBA, 1. FILANDIA, 1. Subprograma. SALENTO, 1. </t>
    </r>
    <r>
      <rPr>
        <b/>
        <sz val="11"/>
        <color theme="1"/>
        <rFont val="Arial"/>
        <family val="2"/>
      </rPr>
      <t xml:space="preserve">FILANDIA, </t>
    </r>
    <r>
      <rPr>
        <sz val="11"/>
        <color theme="1"/>
        <rFont val="Arial"/>
        <family val="2"/>
      </rPr>
      <t>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r>
  </si>
  <si>
    <r>
      <rPr>
        <b/>
        <sz val="10"/>
        <color theme="1"/>
        <rFont val="Arial"/>
        <family val="2"/>
      </rPr>
      <t>SALENTO,</t>
    </r>
    <r>
      <rPr>
        <sz val="10"/>
        <color theme="1"/>
        <rFont val="Arial"/>
        <family val="2"/>
      </rPr>
      <t xml:space="preserve"> Se recibe correo del SENA (Dra. Edith perdomo en el cual no es posible acceder a la solicitud de realización del curso del curso de lengua de señas en el municipio para esta vigencia 2018). SALENTO, 1.</t>
    </r>
  </si>
  <si>
    <r>
      <rPr>
        <b/>
        <sz val="12"/>
        <color theme="1"/>
        <rFont val="Arial"/>
        <family val="2"/>
      </rPr>
      <t>SECRETARÍA DE SALUD DEPARTAMENTAL, El dia 30 de 0ctubre se tiene programdo realziar mesa de trabajo con IPS publicas para que se implemente en los servicios de consulta externa y urgencias el SIEL y JAWSSALENTO,</t>
    </r>
    <r>
      <rPr>
        <sz val="12"/>
        <color theme="1"/>
        <rFont val="Arial"/>
        <family val="2"/>
      </rPr>
      <t xml:space="preserve"> Suspención de la formación en lengua de señas para la vigencia 2018.</t>
    </r>
    <r>
      <rPr>
        <b/>
        <sz val="12"/>
        <color theme="1"/>
        <rFont val="Arial"/>
        <family val="2"/>
      </rPr>
      <t xml:space="preserve"> S. DE EDUCACIÓN, </t>
    </r>
    <r>
      <rPr>
        <sz val="12"/>
        <color theme="1"/>
        <rFont val="Arial"/>
        <family val="2"/>
      </rPr>
      <t>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r>
  </si>
  <si>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</si>
  <si>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r>
      <rPr>
        <b/>
        <sz val="12"/>
        <color theme="1"/>
        <rFont val="Arial"/>
        <family val="2"/>
      </rPr>
      <t>FILANDIA</t>
    </r>
    <r>
      <rPr>
        <sz val="12"/>
        <color theme="1"/>
        <rFont val="Arial"/>
        <family val="2"/>
      </rPr>
      <t xml:space="preserve">, Proceso implementado de JAWS en los computadores del punto vive digital para las personas con discapacidad visual. </t>
    </r>
    <r>
      <rPr>
        <b/>
        <sz val="12"/>
        <color theme="1"/>
        <rFont val="Arial"/>
        <family val="2"/>
      </rPr>
      <t xml:space="preserve">SALENTO, </t>
    </r>
    <r>
      <rPr>
        <sz val="12"/>
        <color theme="1"/>
        <rFont val="Arial"/>
        <family val="2"/>
      </rPr>
      <t>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r>
  </si>
  <si>
    <r>
      <t xml:space="preserve"> </t>
    </r>
    <r>
      <rPr>
        <b/>
        <sz val="11"/>
        <color theme="1"/>
        <rFont val="Arial"/>
        <family val="2"/>
      </rPr>
      <t>CALARCA</t>
    </r>
    <r>
      <rPr>
        <sz val="11"/>
        <color theme="1"/>
        <rFont val="Arial"/>
        <family val="2"/>
      </rPr>
      <t xml:space="preserve">, Realizar talles de lectoescritura en niñoas , niñas y adolesecntes. </t>
    </r>
    <r>
      <rPr>
        <b/>
        <sz val="11"/>
        <color theme="1"/>
        <rFont val="Arial"/>
        <family val="2"/>
      </rPr>
      <t>FILANDIA,</t>
    </r>
    <r>
      <rPr>
        <sz val="11"/>
        <color theme="1"/>
        <rFont val="Arial"/>
        <family val="2"/>
      </rPr>
      <t xml:space="preserve">  Orientar a escuales, colegios, fundaciones y escuelas de cultura, para que las PcD y sus familias se vean más beneficiados  por estas nuevas redes y dotaciones.  CALARCA,  10. FILANDIA,  Escuelas, colgecios, funcaciones y escuelas de cultura orientadas.</t>
    </r>
  </si>
  <si>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</si>
  <si>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r>
      <rPr>
        <b/>
        <sz val="12"/>
        <color theme="1"/>
        <rFont val="Arial"/>
        <family val="2"/>
      </rPr>
      <t>FILANDIA</t>
    </r>
    <r>
      <rPr>
        <sz val="12"/>
        <color theme="1"/>
        <rFont val="Arial"/>
        <family val="2"/>
      </rPr>
      <t>, Plan de acción de la PP en etapa de implementación y desarrollo. FILANDIA, Subprograma.</t>
    </r>
  </si>
  <si>
    <r>
      <rPr>
        <b/>
        <sz val="12"/>
        <color theme="1"/>
        <rFont val="Arial"/>
        <family val="2"/>
      </rPr>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t>
    </r>
    <r>
      <rPr>
        <sz val="12"/>
        <color theme="1"/>
        <rFont val="Arial"/>
        <family val="2"/>
      </rPr>
      <t xml:space="preserve">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r>
  </si>
  <si>
    <r>
      <rPr>
        <b/>
        <sz val="12"/>
        <color theme="1"/>
        <rFont val="Arial"/>
        <family val="2"/>
      </rPr>
      <t>FILANDIA</t>
    </r>
    <r>
      <rPr>
        <sz val="12"/>
        <color theme="1"/>
        <rFont val="Arial"/>
        <family val="2"/>
      </rPr>
      <t xml:space="preserve">, Realizar jornada de registro localización y caracterización de PcD en el paruqe principal. </t>
    </r>
    <r>
      <rPr>
        <b/>
        <sz val="12"/>
        <color theme="1"/>
        <rFont val="Arial"/>
        <family val="2"/>
      </rPr>
      <t>SALENTO</t>
    </r>
    <r>
      <rPr>
        <sz val="12"/>
        <color theme="1"/>
        <rFont val="Arial"/>
        <family val="2"/>
      </rPr>
      <t>,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r>
  </si>
  <si>
    <r>
      <rPr>
        <b/>
        <sz val="12"/>
        <color theme="1"/>
        <rFont val="Arial"/>
        <family val="2"/>
      </rPr>
      <t>CALARCA,</t>
    </r>
    <r>
      <rPr>
        <sz val="12"/>
        <color theme="1"/>
        <rFont val="Arial"/>
        <family val="2"/>
      </rPr>
      <t xml:space="preserve"> Realizar talleres, seguimientos , fortalecimientos a las organzaciones de perosnas en condicion de discapacidad. </t>
    </r>
    <r>
      <rPr>
        <b/>
        <sz val="12"/>
        <color theme="1"/>
        <rFont val="Arial"/>
        <family val="2"/>
      </rPr>
      <t>FILANDIA,</t>
    </r>
    <r>
      <rPr>
        <sz val="12"/>
        <color theme="1"/>
        <rFont val="Arial"/>
        <family val="2"/>
      </rPr>
      <t xml:space="preserve"> 1) Propuesta aceptada por alcalde. 2) Celebración de convenio interinstitucional de prestación de servicios. 3) Seguimiento y evaluación del convenio mediante las actas de pago e informe de actividades, ademas de la información obtenida en el comité de discapacidad municipal. </t>
    </r>
    <r>
      <rPr>
        <b/>
        <sz val="12"/>
        <color theme="1"/>
        <rFont val="Arial"/>
        <family val="2"/>
      </rPr>
      <t>SALENTO</t>
    </r>
    <r>
      <rPr>
        <sz val="12"/>
        <color theme="1"/>
        <rFont val="Arial"/>
        <family val="2"/>
      </rPr>
      <t>, Dos mesas de participación con la población con discapacidad para la actualización del plan de acción del comité municipal de discapacidad para la vigencia 2019. CALARCA, 10. FILANDIA, Convenio abriendo caminos con amor implementado. SALENTO, 2.</t>
    </r>
  </si>
  <si>
    <r>
      <rPr>
        <b/>
        <sz val="12"/>
        <color theme="1"/>
        <rFont val="Arial"/>
        <family val="2"/>
      </rPr>
      <t>SECRETARÍA DE SALUD DEPARTAMENTAL, I Seminario de actualizacion en  Inclusion Social dirigido a estudiantes de pre grado del Departamento del Quindio en articulacion con el SENAFILANDIA,</t>
    </r>
    <r>
      <rPr>
        <sz val="12"/>
        <color theme="1"/>
        <rFont val="Arial"/>
        <family val="2"/>
      </rPr>
      <t xml:space="preserve"> 1) Se realiza capacitaciones a la IPS municipal y a las EPS sobre la caracterización y registro de PcD. 2) Capacitación en el marco del comité municipal de discapacidad. </t>
    </r>
    <r>
      <rPr>
        <b/>
        <sz val="12"/>
        <color theme="1"/>
        <rFont val="Arial"/>
        <family val="2"/>
      </rPr>
      <t>QUIMBAYA</t>
    </r>
    <r>
      <rPr>
        <sz val="12"/>
        <color theme="1"/>
        <rFont val="Arial"/>
        <family val="2"/>
      </rPr>
      <t>, Taller- Capacitación y sensibilización de inclusión social.</t>
    </r>
    <r>
      <rPr>
        <b/>
        <sz val="12"/>
        <color theme="1"/>
        <rFont val="Arial"/>
        <family val="2"/>
      </rPr>
      <t xml:space="preserve"> SALENTO,</t>
    </r>
    <r>
      <rPr>
        <sz val="12"/>
        <color theme="1"/>
        <rFont val="Arial"/>
        <family val="2"/>
      </rPr>
      <t xml:space="preserve"> Estructuración del plan de capacitación en salud publica para el segundo semestre de la vigencia 2018 a las escuelas de padres de las instituciones educativas rurales, los pinos, chaguala y el castillo.</t>
    </r>
    <r>
      <rPr>
        <b/>
        <sz val="12"/>
        <color theme="1"/>
        <rFont val="Arial"/>
        <family val="2"/>
      </rPr>
      <t xml:space="preserve"> S. DE EDUCACIÓN</t>
    </r>
    <r>
      <rPr>
        <sz val="12"/>
        <color theme="1"/>
        <rFont val="Arial"/>
        <family val="2"/>
      </rPr>
      <t>, Se continua con las capacitaciones y las asesorias psicopedagogicas en las IE  desde la SED y por medio del operador contratado. FILANDIA, subprograma Programa integral de ayuda a esta población ejecutado. QUIMBAYA, 1. SALENTO, 3.</t>
    </r>
  </si>
  <si>
    <r>
      <rPr>
        <b/>
        <sz val="12"/>
        <color theme="1"/>
        <rFont val="Arial"/>
        <family val="2"/>
      </rPr>
      <t xml:space="preserve">SECRETARÍA DE SALUD DEPARTAMENTAL, </t>
    </r>
    <r>
      <rPr>
        <sz val="12"/>
        <color theme="1"/>
        <rFont val="Arial"/>
        <family val="2"/>
      </rPr>
      <t>Mediante la Estrategia de RBC contrada con las IPS publicas por el PIC.</t>
    </r>
  </si>
  <si>
    <r>
      <rPr>
        <b/>
        <sz val="12"/>
        <color theme="1"/>
        <rFont val="Arial"/>
        <family val="2"/>
      </rPr>
      <t>CALARCA</t>
    </r>
    <r>
      <rPr>
        <sz val="12"/>
        <color theme="1"/>
        <rFont val="Arial"/>
        <family val="2"/>
      </rPr>
      <t xml:space="preserve">, realizar remisiones a entidades  de acuerdo a las necesidades de la poblacion con discapacidad. </t>
    </r>
    <r>
      <rPr>
        <b/>
        <sz val="12"/>
        <color theme="1"/>
        <rFont val="Arial"/>
        <family val="2"/>
      </rPr>
      <t xml:space="preserve">CORDOBA, </t>
    </r>
    <r>
      <rPr>
        <sz val="12"/>
        <color theme="1"/>
        <rFont val="Arial"/>
        <family val="2"/>
      </rPr>
      <t>Se entregaron tiquetes ida y regreso Córdoba-Armenia</t>
    </r>
    <r>
      <rPr>
        <b/>
        <sz val="12"/>
        <color theme="1"/>
        <rFont val="Arial"/>
        <family val="2"/>
      </rPr>
      <t xml:space="preserve">, </t>
    </r>
    <r>
      <rPr>
        <sz val="12"/>
        <color theme="1"/>
        <rFont val="Arial"/>
        <family val="2"/>
      </rPr>
      <t xml:space="preserve">Armenia- Córdoba. </t>
    </r>
    <r>
      <rPr>
        <b/>
        <sz val="12"/>
        <color theme="1"/>
        <rFont val="Arial"/>
        <family val="2"/>
      </rPr>
      <t>FILANDIA</t>
    </r>
    <r>
      <rPr>
        <sz val="12"/>
        <color theme="1"/>
        <rFont val="Arial"/>
        <family val="2"/>
      </rPr>
      <t>, Realización de ajustes de las estrategias de rehabilitación basada en comunidad RBC 2017 en compañia de la secretaria de familia en el marco del cumplimiento del comite de Discapacidad.</t>
    </r>
    <r>
      <rPr>
        <b/>
        <sz val="12"/>
        <color theme="1"/>
        <rFont val="Arial"/>
        <family val="2"/>
      </rPr>
      <t xml:space="preserve"> SALENTO, </t>
    </r>
    <r>
      <rPr>
        <sz val="12"/>
        <color theme="1"/>
        <rFont val="Arial"/>
        <family val="2"/>
      </rPr>
      <t>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r>
  </si>
  <si>
    <r>
      <rPr>
        <b/>
        <sz val="12"/>
        <color theme="1"/>
        <rFont val="Arial"/>
        <family val="2"/>
      </rPr>
      <t>SECRETARÍA DE SALUD DEPARTAMENTAL, Visitas de seguimiento y asistencia tecnica a las EA^BS del departamentoFILANDIA,</t>
    </r>
    <r>
      <rPr>
        <sz val="12"/>
        <color theme="1"/>
        <rFont val="Arial"/>
        <family val="2"/>
      </rPr>
      <t xml:space="preserve"> convenio abriendo caminos con amor implementado. </t>
    </r>
    <r>
      <rPr>
        <b/>
        <sz val="12"/>
        <color theme="1"/>
        <rFont val="Arial"/>
        <family val="2"/>
      </rPr>
      <t xml:space="preserve">SALENTO, </t>
    </r>
    <r>
      <rPr>
        <sz val="12"/>
        <color theme="1"/>
        <rFont val="Arial"/>
        <family val="2"/>
      </rPr>
      <t>En mesa de participación con la PcD se le dio prioridad al tema fundamental; A tener en cuenta criterios de accesibilidad a servicios basicos y escenciales a ciudadores y familiares de PcD. FILANDIA, convenio abriendo caminos con amor implementado.</t>
    </r>
  </si>
  <si>
    <r>
      <rPr>
        <b/>
        <sz val="12"/>
        <color theme="1"/>
        <rFont val="Arial"/>
        <family val="2"/>
      </rPr>
      <t>FILANDIA,</t>
    </r>
    <r>
      <rPr>
        <sz val="12"/>
        <color theme="1"/>
        <rFont val="Arial"/>
        <family val="2"/>
      </rPr>
      <t xml:space="preserve"> Seguimiento de factores de riesgo, notificados y solucionados según estrategia de convem comunitario en los sectores priorizados. </t>
    </r>
    <r>
      <rPr>
        <b/>
        <sz val="12"/>
        <color theme="1"/>
        <rFont val="Arial"/>
        <family val="2"/>
      </rPr>
      <t>SALENTO,</t>
    </r>
    <r>
      <rPr>
        <sz val="12"/>
        <color theme="1"/>
        <rFont val="Arial"/>
        <family val="2"/>
      </rPr>
      <t xml:space="preserve">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r>
  </si>
  <si>
    <r>
      <rPr>
        <b/>
        <sz val="12"/>
        <color theme="1"/>
        <rFont val="Arial"/>
        <family val="2"/>
      </rPr>
      <t>CALARCA</t>
    </r>
    <r>
      <rPr>
        <sz val="12"/>
        <color theme="1"/>
        <rFont val="Arial"/>
        <family val="2"/>
      </rPr>
      <t xml:space="preserve">, capacitaciones sobre aleimentacion saludable con poblaicon con discapacidad. </t>
    </r>
    <r>
      <rPr>
        <b/>
        <sz val="12"/>
        <color theme="1"/>
        <rFont val="Arial"/>
        <family val="2"/>
      </rPr>
      <t>FILANDIA, Complementación nutricional, por medio de kits nutricionales a escolares y PcD del municipio, enmarcados en el programa " La nutrición no tiene vacaciones". CALARCA, 4. CORDOBA, 126. FILANDIA, Actividad del programa seguridad alimentaria ejecutada.</t>
    </r>
  </si>
  <si>
    <r>
      <rPr>
        <b/>
        <sz val="12"/>
        <color theme="1"/>
        <rFont val="Arial"/>
        <family val="2"/>
      </rPr>
      <t>CALARCA</t>
    </r>
    <r>
      <rPr>
        <sz val="12"/>
        <color theme="1"/>
        <rFont val="Arial"/>
        <family val="2"/>
      </rPr>
      <t>, realizar capacitaciones con el SENA con el fin de brindar herramientas laborales y productiva en la poblacion con discapacidad. CALARCA, 250.</t>
    </r>
  </si>
  <si>
    <r>
      <rPr>
        <b/>
        <sz val="12"/>
        <color theme="1"/>
        <rFont val="Arial"/>
        <family val="2"/>
      </rPr>
      <t>FILANDIA,</t>
    </r>
    <r>
      <rPr>
        <sz val="12"/>
        <color theme="1"/>
        <rFont val="Arial"/>
        <family val="2"/>
      </rPr>
      <t xml:space="preserve">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r>
  </si>
  <si>
    <r>
      <rPr>
        <b/>
        <sz val="12"/>
        <color theme="1"/>
        <rFont val="Arial"/>
        <family val="2"/>
      </rPr>
      <t>FILANDIA,</t>
    </r>
    <r>
      <rPr>
        <sz val="12"/>
        <color theme="1"/>
        <rFont val="Arial"/>
        <family val="2"/>
      </rPr>
      <t xml:space="preserve"> Solicitud al Sena para realizar las capacitaciones a personas con discapacidad.  </t>
    </r>
    <r>
      <rPr>
        <b/>
        <sz val="12"/>
        <color theme="1"/>
        <rFont val="Arial"/>
        <family val="2"/>
      </rPr>
      <t>SALENTO,</t>
    </r>
    <r>
      <rPr>
        <sz val="12"/>
        <color theme="1"/>
        <rFont val="Arial"/>
        <family val="2"/>
      </rPr>
      <t xml:space="preserve">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r>
  </si>
  <si>
    <r>
      <rPr>
        <b/>
        <sz val="12"/>
        <color theme="1"/>
        <rFont val="Arial"/>
        <family val="2"/>
      </rPr>
      <t>INDEPORTES</t>
    </r>
    <r>
      <rPr>
        <sz val="12"/>
        <color theme="1"/>
        <rFont val="Arial"/>
        <family val="2"/>
      </rPr>
      <t xml:space="preserve">,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t>
    </r>
    <r>
      <rPr>
        <b/>
        <sz val="12"/>
        <color theme="1"/>
        <rFont val="Arial"/>
        <family val="2"/>
      </rPr>
      <t>QUIMBAYA</t>
    </r>
    <r>
      <rPr>
        <sz val="12"/>
        <color theme="1"/>
        <rFont val="Arial"/>
        <family val="2"/>
      </rPr>
      <t xml:space="preserve">, Monitoria deportiva y recreativa. </t>
    </r>
    <r>
      <rPr>
        <b/>
        <sz val="12"/>
        <color theme="1"/>
        <rFont val="Arial"/>
        <family val="2"/>
      </rPr>
      <t>SALENTO,</t>
    </r>
    <r>
      <rPr>
        <sz val="12"/>
        <color theme="1"/>
        <rFont val="Arial"/>
        <family val="2"/>
      </rPr>
      <t xml:space="preserve"> Grupos conformados en torno a pedagogia motivacional en las aulas de apoyo con la PcD en actividades de recreación bajo la dirección del club de arte urbano la rana que opera en la ciudad. INDEPORTES, 340. QUIMBAYA, 1.</t>
    </r>
  </si>
  <si>
    <r>
      <rPr>
        <b/>
        <sz val="12"/>
        <color theme="1"/>
        <rFont val="Arial"/>
        <family val="2"/>
      </rPr>
      <t>INDEPORTES,</t>
    </r>
    <r>
      <rPr>
        <sz val="12"/>
        <color theme="1"/>
        <rFont val="Arial"/>
        <family val="2"/>
      </rPr>
      <t xml:space="preserve"> Articular con los comites de discapacidad el plan de accion a ejecutar en cada municipio . Realizacion de actividades recreativas con grupos  regulares  y no regulares con la poblacion con discapacidad.  </t>
    </r>
    <r>
      <rPr>
        <b/>
        <sz val="12"/>
        <color theme="1"/>
        <rFont val="Arial"/>
        <family val="2"/>
      </rPr>
      <t>SALENTO,</t>
    </r>
    <r>
      <rPr>
        <sz val="12"/>
        <color theme="1"/>
        <rFont val="Arial"/>
        <family val="2"/>
      </rPr>
      <t xml:space="preserve"> Seguimiento y mesas de participación periodica con las profesionales de apoyo  en la I.E para la atención de la PcD escolarizada. INDEPORTES, 240. </t>
    </r>
  </si>
  <si>
    <r>
      <rPr>
        <b/>
        <sz val="12"/>
        <color theme="1"/>
        <rFont val="Arial"/>
        <family val="2"/>
      </rPr>
      <t>INDEPORTES,</t>
    </r>
    <r>
      <rPr>
        <sz val="12"/>
        <color theme="1"/>
        <rFont val="Arial"/>
        <family val="2"/>
      </rPr>
      <t xml:space="preserve">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r>
  </si>
  <si>
    <r>
      <rPr>
        <b/>
        <sz val="12"/>
        <color theme="1"/>
        <rFont val="Arial"/>
        <family val="2"/>
      </rPr>
      <t>CALARCA</t>
    </r>
    <r>
      <rPr>
        <sz val="12"/>
        <color theme="1"/>
        <rFont val="Arial"/>
        <family val="2"/>
      </rPr>
      <t xml:space="preserve">, jornadas recreativas con la institucion infac. </t>
    </r>
    <r>
      <rPr>
        <b/>
        <sz val="12"/>
        <color theme="1"/>
        <rFont val="Arial"/>
        <family val="2"/>
      </rPr>
      <t>INDEPORTES</t>
    </r>
    <r>
      <rPr>
        <sz val="12"/>
        <color theme="1"/>
        <rFont val="Arial"/>
        <family val="2"/>
      </rPr>
      <t xml:space="preserve">, Los juegos superate brindan espacios de sana competencia e inclusión a los deportistas con discapacidad que se encuentran vinculados a los colegios del departamento. Para su participación deben realizar el proceso de inscripción con el colegio en la plataforma de coldeportes. </t>
    </r>
    <r>
      <rPr>
        <b/>
        <sz val="12"/>
        <color theme="1"/>
        <rFont val="Arial"/>
        <family val="2"/>
      </rPr>
      <t>QUIMBAYA</t>
    </r>
    <r>
      <rPr>
        <sz val="12"/>
        <color theme="1"/>
        <rFont val="Arial"/>
        <family val="2"/>
      </rPr>
      <t xml:space="preserve">, Juegos intercolegiados. CALARCA, 5.  </t>
    </r>
    <r>
      <rPr>
        <b/>
        <sz val="12"/>
        <color theme="1"/>
        <rFont val="Arial"/>
        <family val="2"/>
      </rPr>
      <t>QUIMBAYA,</t>
    </r>
    <r>
      <rPr>
        <sz val="12"/>
        <color theme="1"/>
        <rFont val="Arial"/>
        <family val="2"/>
      </rPr>
      <t xml:space="preserve"> 1.</t>
    </r>
  </si>
  <si>
    <r>
      <rPr>
        <b/>
        <sz val="12"/>
        <color theme="1"/>
        <rFont val="Arial"/>
        <family val="2"/>
      </rPr>
      <t>QUIMBAYA,</t>
    </r>
    <r>
      <rPr>
        <sz val="12"/>
        <color theme="1"/>
        <rFont val="Arial"/>
        <family val="2"/>
      </rPr>
      <t xml:space="preserve"> Escenario mejorado con acceso para las PcD. </t>
    </r>
    <r>
      <rPr>
        <b/>
        <sz val="12"/>
        <color theme="1"/>
        <rFont val="Arial"/>
        <family val="2"/>
      </rPr>
      <t xml:space="preserve"> PROMOTORA,</t>
    </r>
    <r>
      <rPr>
        <sz val="12"/>
        <color theme="1"/>
        <rFont val="Arial"/>
        <family val="2"/>
      </rPr>
      <t xml:space="preserve"> Mejoramiento de 2 escenarios deportivos del municipio de Quimbaya.
Construcción Skate Park y obras adicionales cancha siete cueros y julia del municipio de Filandia.
Construcción camerinos y baterías sanitarias en el estadio municipal de Circasia. QUIMBAYA, 1. PROMOTORA, 5.</t>
    </r>
  </si>
  <si>
    <r>
      <rPr>
        <b/>
        <sz val="12"/>
        <color theme="1"/>
        <rFont val="Arial"/>
        <family val="2"/>
      </rPr>
      <t xml:space="preserve">FILANDIA, </t>
    </r>
    <r>
      <rPr>
        <sz val="12"/>
        <color theme="1"/>
        <rFont val="Arial"/>
        <family val="2"/>
      </rPr>
      <t>Educación para la población con respecto a los tipos de discapacidad. FILANDIA, actividad del subprograma discapacidad ejecutada.</t>
    </r>
  </si>
  <si>
    <r>
      <rPr>
        <b/>
        <sz val="12"/>
        <color theme="1"/>
        <rFont val="Arial"/>
        <family val="2"/>
      </rPr>
      <t>CORDOBA</t>
    </r>
    <r>
      <rPr>
        <sz val="12"/>
        <color theme="1"/>
        <rFont val="Arial"/>
        <family val="2"/>
      </rPr>
      <t xml:space="preserve">, Grupo chirimia inclusivo 50% integrantes PcD. </t>
    </r>
    <r>
      <rPr>
        <b/>
        <sz val="12"/>
        <color theme="1"/>
        <rFont val="Arial"/>
        <family val="2"/>
      </rPr>
      <t>FILANDIA,</t>
    </r>
    <r>
      <rPr>
        <sz val="12"/>
        <color theme="1"/>
        <rFont val="Arial"/>
        <family val="2"/>
      </rPr>
      <t xml:space="preserve"> Funcionamiento escuelas 1) Música, danzas teatro y artes plasticas. CORDOBA, 1. FILANDIA, Actividades del programa del sector cultural ejecutadas.</t>
    </r>
  </si>
  <si>
    <r>
      <rPr>
        <b/>
        <sz val="12"/>
        <color theme="1"/>
        <rFont val="Arial"/>
        <family val="2"/>
      </rPr>
      <t>CORDOBA</t>
    </r>
    <r>
      <rPr>
        <sz val="12"/>
        <color theme="1"/>
        <rFont val="Arial"/>
        <family val="2"/>
      </rPr>
      <t xml:space="preserve">, Docente de dibujo, Gobernación del Quindío, incluye PcD. </t>
    </r>
    <r>
      <rPr>
        <b/>
        <sz val="12"/>
        <color theme="1"/>
        <rFont val="Arial"/>
        <family val="2"/>
      </rPr>
      <t>FILANDIA,</t>
    </r>
    <r>
      <rPr>
        <sz val="12"/>
        <color theme="1"/>
        <rFont val="Arial"/>
        <family val="2"/>
      </rPr>
      <t xml:space="preserve"> Funcionamiento escuelas 1) Música, danzas teatro y artes plasticas. </t>
    </r>
    <r>
      <rPr>
        <b/>
        <sz val="12"/>
        <color theme="1"/>
        <rFont val="Arial"/>
        <family val="2"/>
      </rPr>
      <t>QUIMBAYA</t>
    </r>
    <r>
      <rPr>
        <sz val="12"/>
        <color theme="1"/>
        <rFont val="Arial"/>
        <family val="2"/>
      </rPr>
      <t xml:space="preserve">, Festival artistico y cultural de niños, niñas, jóvenes, adultos y adultos mayores con discapacidad. CORDOBA, 1.  FILANDIA, Actividades del programa del sector cultural ejecutadas. </t>
    </r>
    <r>
      <rPr>
        <b/>
        <sz val="12"/>
        <color theme="1"/>
        <rFont val="Arial"/>
        <family val="2"/>
      </rPr>
      <t>QUIMBAYA</t>
    </r>
    <r>
      <rPr>
        <sz val="12"/>
        <color theme="1"/>
        <rFont val="Arial"/>
        <family val="2"/>
      </rPr>
      <t>, 1.</t>
    </r>
  </si>
  <si>
    <r>
      <rPr>
        <b/>
        <sz val="12"/>
        <color theme="1"/>
        <rFont val="Arial"/>
        <family val="2"/>
      </rPr>
      <t>CORDOBA,</t>
    </r>
    <r>
      <rPr>
        <sz val="12"/>
        <color theme="1"/>
        <rFont val="Arial"/>
        <family val="2"/>
      </rPr>
      <t xml:space="preserve"> En el mes de Septiembre se realizó  charla sobre abuso para los PcD y sus cuidadores por parte de Comisaría de Familia. CORDOBA, Charlas, Capacitaciones y encuentros Para la erradicaciòn del maltrato, la explotaciòn y el abuso sexual del PcD.</t>
    </r>
  </si>
  <si>
    <r>
      <rPr>
        <b/>
        <sz val="12"/>
        <color theme="1"/>
        <rFont val="Arial"/>
        <family val="2"/>
      </rPr>
      <t>FILANDIA,</t>
    </r>
    <r>
      <rPr>
        <sz val="12"/>
        <color theme="1"/>
        <rFont val="Arial"/>
        <family val="2"/>
      </rPr>
      <t xml:space="preserve"> Desarrollo de actividades de forma integral para las personas con discapacidad e intervenciones que se realizan en compañia de deportes y cultura.</t>
    </r>
    <r>
      <rPr>
        <b/>
        <sz val="12"/>
        <color theme="1"/>
        <rFont val="Arial"/>
        <family val="2"/>
      </rPr>
      <t xml:space="preserve"> SALENTO, </t>
    </r>
    <r>
      <rPr>
        <sz val="12"/>
        <color theme="1"/>
        <rFont val="Arial"/>
        <family val="2"/>
      </rPr>
      <t>Se realizo la difuncion ante los empresarios del municipio en reunión en el punto vive digital el dia  27-09-18 la necesidad de inclusión de la PcD en el ambitolaboral. FILANDIA, Actividades desarrolladas.</t>
    </r>
  </si>
  <si>
    <r>
      <rPr>
        <b/>
        <sz val="12"/>
        <color theme="1"/>
        <rFont val="Arial"/>
        <family val="2"/>
      </rPr>
      <t>FILANDIA,</t>
    </r>
    <r>
      <rPr>
        <sz val="12"/>
        <color theme="1"/>
        <rFont val="Arial"/>
        <family val="2"/>
      </rPr>
      <t xml:space="preserve"> Los espacios y escenarios deportivos en el municipio se encuentran accesibles para las personas con discapacidad, el polideportivo cuenta con acceso de rampas para el ingreso y los baños cuentan también con rampas y un baño adecuado para las personas con discapacidad. </t>
    </r>
    <r>
      <rPr>
        <b/>
        <sz val="12"/>
        <color theme="1"/>
        <rFont val="Arial"/>
        <family val="2"/>
      </rPr>
      <t>SALENTO,</t>
    </r>
    <r>
      <rPr>
        <sz val="12"/>
        <color theme="1"/>
        <rFont val="Arial"/>
        <family val="2"/>
      </rPr>
      <t xml:space="preserve"> Solicitud formal de fortalecimiento de la red de servicios de atención, habilitación y rehabilitación con red de servicios en atención a salud. FILANDIA, especios y escenarios deportivos accesibles.</t>
    </r>
  </si>
  <si>
    <r>
      <rPr>
        <b/>
        <sz val="12"/>
        <color theme="1"/>
        <rFont val="Arial"/>
        <family val="2"/>
      </rPr>
      <t>FILANDIA</t>
    </r>
    <r>
      <rPr>
        <sz val="12"/>
        <color theme="1"/>
        <rFont val="Arial"/>
        <family val="2"/>
      </rPr>
      <t>,capacitacion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r>
  </si>
  <si>
    <r>
      <rPr>
        <b/>
        <sz val="12"/>
        <color theme="1"/>
        <rFont val="Arial"/>
        <family val="2"/>
      </rPr>
      <t>FILANDIA</t>
    </r>
    <r>
      <rPr>
        <sz val="12"/>
        <color theme="1"/>
        <rFont val="Arial"/>
        <family val="2"/>
      </rPr>
      <t>, convenio con la asociacion abriendo caminos con amor. FILANDIA, programa convenio abriendo caminos con amor firmado y en ejecucion.</t>
    </r>
  </si>
  <si>
    <r>
      <rPr>
        <b/>
        <sz val="12"/>
        <color theme="1"/>
        <rFont val="Arial"/>
        <family val="2"/>
      </rPr>
      <t>SECRETARÍA DE SALUD DEPARTAMENTAL</t>
    </r>
    <r>
      <rPr>
        <sz val="12"/>
        <color theme="1"/>
        <rFont val="Arial"/>
        <family val="2"/>
      </rPr>
      <t>, Seminario de actualizacion en  Inclusion Social dirigido a estudiantes de pre grado del Departamento del Quindio en articulacion con el SENA.</t>
    </r>
  </si>
  <si>
    <r>
      <rPr>
        <b/>
        <sz val="12"/>
        <color theme="1"/>
        <rFont val="Arial"/>
        <family val="2"/>
      </rPr>
      <t>FILANDIA</t>
    </r>
    <r>
      <rPr>
        <sz val="12"/>
        <color theme="1"/>
        <rFont val="Arial"/>
        <family val="2"/>
      </rPr>
      <t>,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r>
  </si>
  <si>
    <t>de Familia y la Dirección de Adulto Mayor se relizará mesa de trabajo con entidades de justicia para retomar los compromisos de 2017 y realizar articulación interinstitucional</t>
  </si>
  <si>
    <t>75$</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</si>
  <si>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</si>
  <si>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</si>
  <si>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</si>
  <si>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</si>
  <si>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</si>
  <si>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</si>
  <si>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</si>
  <si>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</si>
  <si>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</si>
  <si>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r>
      <rPr>
        <b/>
        <sz val="12"/>
        <color theme="1"/>
        <rFont val="Arial"/>
        <family val="2"/>
      </rPr>
      <t>CALARCA</t>
    </r>
    <r>
      <rPr>
        <sz val="12"/>
        <color theme="1"/>
        <rFont val="Arial"/>
        <family val="2"/>
      </rPr>
      <t xml:space="preserve">, construcion de rampas para mejorar la accesibilidad de las personas con discapacidad. </t>
    </r>
    <r>
      <rPr>
        <b/>
        <sz val="12"/>
        <color theme="1"/>
        <rFont val="Arial"/>
        <family val="2"/>
      </rPr>
      <t xml:space="preserve">QUIMBAYA, </t>
    </r>
    <r>
      <rPr>
        <sz val="12"/>
        <color theme="1"/>
        <rFont val="Arial"/>
        <family val="2"/>
      </rPr>
      <t xml:space="preserve">Mejoramientos de vivienda. </t>
    </r>
    <r>
      <rPr>
        <b/>
        <sz val="12"/>
        <color theme="1"/>
        <rFont val="Arial"/>
        <family val="2"/>
      </rPr>
      <t xml:space="preserve">S. DE </t>
    </r>
    <r>
      <rPr>
        <sz val="12"/>
        <color theme="1"/>
        <rFont val="Arial"/>
        <family val="2"/>
      </rPr>
      <t>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r>
  </si>
  <si>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</si>
  <si>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r>
      <rPr>
        <b/>
        <sz val="12"/>
        <color theme="1"/>
        <rFont val="Arial"/>
        <family val="2"/>
      </rPr>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t>
    </r>
    <r>
      <rPr>
        <sz val="12"/>
        <color theme="1"/>
        <rFont val="Arial"/>
        <family val="2"/>
      </rPr>
      <t xml:space="preserve">  Capacitación en el taller de joyeria de ASODISQUIM. </t>
    </r>
    <r>
      <rPr>
        <b/>
        <sz val="12"/>
        <color theme="1"/>
        <rFont val="Arial"/>
        <family val="2"/>
      </rPr>
      <t>SALENTO,</t>
    </r>
    <r>
      <rPr>
        <sz val="12"/>
        <color theme="1"/>
        <rFont val="Arial"/>
        <family val="2"/>
      </rPr>
      <t xml:space="preserve">  Aplicación de plan operativo de acercacmiento a una primera estrategia de RBC apoyado por el programa de trabajo social de la UNI-QUINDIO. QUIMBAYA, 1.</t>
    </r>
  </si>
  <si>
    <r>
      <rPr>
        <b/>
        <sz val="12"/>
        <color theme="1"/>
        <rFont val="Arial"/>
        <family val="2"/>
      </rPr>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t>
    </r>
    <r>
      <rPr>
        <sz val="12"/>
        <color theme="1"/>
        <rFont val="Arial"/>
        <family val="2"/>
      </rPr>
      <t xml:space="preserve"> entrega de sillas de ruedas, sillas sanitarias y bastones guias. CALARCA, 12.</t>
    </r>
  </si>
  <si>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</si>
  <si>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r>
      <rPr>
        <b/>
        <sz val="12"/>
        <color theme="1"/>
        <rFont val="Arial"/>
        <family val="2"/>
      </rPr>
      <t>SECRETARÍA DE FAMILIA, apoyo la formulación en seis municipios (circasia, filandia,salento,calarca,pijao y buenavista)en donde se les acompaño en la formulación del diagnostico, plan de acción y el acto administrativo para el programa de RBC.   FILANDIA,</t>
    </r>
    <r>
      <rPr>
        <sz val="12"/>
        <color theme="1"/>
        <rFont val="Arial"/>
        <family val="2"/>
      </rPr>
      <t xml:space="preserve"> Realización de ajustes de la estrategia de rehabilitación basada en comunidad RBC 2017 en compañía de la secretaria de familia en el marco del cumplimiento del comited de dispacaidad. CALARCA, 142. FILANDIA, Actividad del subprograma discapacidad ejecutado.</t>
    </r>
  </si>
  <si>
    <t xml:space="preserve">una veduría conformada y funcionando </t>
  </si>
  <si>
    <t xml:space="preserve">SECRETARÍA DE FAMILIA  por medio de la Jefatura de infancia i adolecencia se promueve una canpaña en contra de las peores formas de explotación infantil en donde se incluyen todas las poblaciones </t>
  </si>
  <si>
    <r>
      <rPr>
        <b/>
        <sz val="12"/>
        <color theme="1"/>
        <rFont val="Arial"/>
        <family val="2"/>
      </rPr>
      <t>FILANDIA,</t>
    </r>
    <r>
      <rPr>
        <sz val="12"/>
        <color theme="1"/>
        <rFont val="Arial"/>
        <family val="2"/>
      </rPr>
      <t xml:space="preserve"> Informe de la resolucion 3317 a la secretaria de Familia  departamental. </t>
    </r>
    <r>
      <rPr>
        <b/>
        <sz val="12"/>
        <color theme="1"/>
        <rFont val="Arial"/>
        <family val="2"/>
      </rPr>
      <t>TEBAIDA</t>
    </r>
    <r>
      <rPr>
        <sz val="12"/>
        <color theme="1"/>
        <rFont val="Arial"/>
        <family val="2"/>
      </rPr>
      <t xml:space="preserve">, Se adelanta RLCPD continuo actualización de datos en la oficina de la dirección de salud municipal e instituciones educativas del municipio. </t>
    </r>
    <r>
      <rPr>
        <b/>
        <sz val="12"/>
        <color theme="1"/>
        <rFont val="Arial"/>
        <family val="2"/>
      </rPr>
      <t>QUIMBAYA</t>
    </r>
    <r>
      <rPr>
        <sz val="12"/>
        <color theme="1"/>
        <rFont val="Arial"/>
        <family val="2"/>
      </rPr>
      <t xml:space="preserve">, Actualizaciones. </t>
    </r>
    <r>
      <rPr>
        <b/>
        <sz val="12"/>
        <color theme="1"/>
        <rFont val="Arial"/>
        <family val="2"/>
      </rPr>
      <t>SALENTO,</t>
    </r>
    <r>
      <rPr>
        <sz val="12"/>
        <color theme="1"/>
        <rFont val="Arial"/>
        <family val="2"/>
      </rPr>
      <t xml:space="preserve">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r>
  </si>
  <si>
    <r>
      <rPr>
        <b/>
        <sz val="12"/>
        <color theme="1"/>
        <rFont val="Arial"/>
        <family val="2"/>
      </rPr>
      <t xml:space="preserve">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t>
    </r>
    <r>
      <rPr>
        <sz val="12"/>
        <color theme="1"/>
        <rFont val="Arial"/>
        <family val="2"/>
      </rPr>
      <t xml:space="preserve">1) Se realiza capacitaciones a la IPS municipal y a las EPS sobre la caracterización y registro de PcD. 2) Capacitación en el marco del comité municipal de discapacidad. </t>
    </r>
    <r>
      <rPr>
        <b/>
        <sz val="12"/>
        <color theme="1"/>
        <rFont val="Arial"/>
        <family val="2"/>
      </rPr>
      <t>QUIMBAYA</t>
    </r>
    <r>
      <rPr>
        <sz val="12"/>
        <color theme="1"/>
        <rFont val="Arial"/>
        <family val="2"/>
      </rPr>
      <t xml:space="preserve">, Socialización con las empresas locales sobre la ley 361 de inclusión laboral. SALENTO, En reunión con empresarios en puntos pvd de la alcaldia se motiva a los asistentes apoyar a la PcD y facilitar la inclusión. </t>
    </r>
    <r>
      <rPr>
        <b/>
        <sz val="12"/>
        <color theme="1"/>
        <rFont val="Arial"/>
        <family val="2"/>
      </rPr>
      <t xml:space="preserve">SALENTO, </t>
    </r>
    <r>
      <rPr>
        <sz val="12"/>
        <color theme="1"/>
        <rFont val="Arial"/>
        <family val="2"/>
      </rPr>
      <t xml:space="preserve">En reunión con empresarios en punto PVD de la alcaldia se motiva a los asistentes apoyar a la PcD y facilitar la inclusión laboral que dispone reconocer los estimulos creados por el estado a quienes se ajusten a la normativa vigente. </t>
    </r>
    <r>
      <rPr>
        <b/>
        <sz val="12"/>
        <color theme="1"/>
        <rFont val="Arial"/>
        <family val="2"/>
      </rPr>
      <t xml:space="preserve">S. DE EDUCACIÓN, </t>
    </r>
    <r>
      <rPr>
        <sz val="12"/>
        <color theme="1"/>
        <rFont val="Arial"/>
        <family val="2"/>
      </rPr>
      <t>Se continua con las capacitaciones y las asesorias psicopedagogicas en las IE  desde la SED y por medio del operador contratado. FILANDIA, subprograma Programa integral de ayuda a esta población ejecutado. QUIMBAYA, 1. SALENTO, 1.</t>
    </r>
  </si>
  <si>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</si>
  <si>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 xml:space="preserve">EL IDTQ  realiza campañas en educación vial, campañas en normas de transporte, campañas a empresas de transporte publico de pasajeros y campañas a la comunidad en general en conocimiento de la movilidad reducida en el 2018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</si>
  <si>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</si>
  <si>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Desde la Secretaría de Familia por medio del  programa de LGTVI se adelantan campañas en contra de la no discriminación a esta población incluida las personas con discapacidad. </t>
  </si>
  <si>
    <t xml:space="preserve">EJECUTADO CUARTO TRIMESTRE 2018 </t>
  </si>
  <si>
    <t xml:space="preserve">ACTIVIDAD </t>
  </si>
  <si>
    <t xml:space="preserve">PRESUPUESTOS </t>
  </si>
  <si>
    <t>Secretaria de Salud dptal lleva a cabo la mesa de trabajo con IPS publicas para la implementacion de las Herramientas tecnologicas SIEL y JAWS</t>
  </si>
  <si>
    <t>Secretaria de Salud Dptal lleva a cabo Capacitacion a la Nueva EPS y su red prestadora de servicios en SIEL y Jaws</t>
  </si>
  <si>
    <t>Diciembre 18 de 2018 Se convoca a las 13 EAPBS del departamento para realizar mesa de asistencia técnica en Res 583 de 2018 y Circular 009 de 2017
Asisten las EAPBS MEDIMAS; SANITAS; Salud Vida, Nueva EPS, Asmet Salud.
IPS Red Salud, Hospital Universitario San Juan de Dios, Hospital Génova.
Defensoría del Pueblo, Unidad de Víctimas.  Dentro de los compromisos se solicita a la defensoría del pueblo con el apoyo de la procuraduría realizar una nueva convocatoria con el fin de asegurar la participación de las 13 EAPBS y la red publica hospitalaria con el fin de eliminar barreras y garantizar el acceso a los servicios de salud de las personas con discapacidad víctimas del conflicto armado.</t>
  </si>
  <si>
    <t>Noviembre 15   II encuentro de Secretarias Tecnicas se presenta la Resolucion 583 de 2018</t>
  </si>
  <si>
    <t>SECRETARÍA DE SALUD DEPARTAMENTAL, Se capacitaron las Madres Cuidadoras del Municipio de Quimbaya en Res 583 certificacion en discapacidad y Res 1904 Derechos sexuales y reproductivos de personas con discapacidad</t>
  </si>
  <si>
    <t>La Secretaria de Salud departamental asisitio al encuentro regional en la ciudad de Medellin para asistencia tecnica y proceso de implementacion de la Res 1904, dentro de las visitas de  asistencia tecnica desde las areas de Salud Sexual y discapacidad se presto asistencia tecnica a las EAPBS e IPS del Departamento para la fase de alistamiento para el proceso de implementacion de los derechos sexuales y reproductivos de las personas con discapacidad.</t>
  </si>
  <si>
    <t>la Secretaria de Salud Departamental realiza Eliminacion de barreras de acceso a los servicios de salud desde la estrategia de RBC en los Municipios de Montenegro, Calarca y Quimbaya</t>
  </si>
  <si>
    <t>Secretaria de Salud departamental capacita 10 lideres comunitarios en cada uno de los siguientes Municipios Calarca, Quimbaya, Monenetego para la gestion de casos en minimo 3 componenetes de la RBC</t>
  </si>
  <si>
    <t xml:space="preserve">INDEPORTES:  SE REALIZO LA CONTRATACION DE DOS TECNICOS DEPARTAMENTALES DE LAS DISCIPLINAS DE  DEPORTIVAS DE TENIS DE CAMPO Y NATACION;  4 MONITORES DEPORTIVOS  PARA TRABAJAR  LAS DISCIPLINAS LEVANTAMIENTO DE PESAS, ATLETISMO, FUTBOL SALA Y BOLOS . ATENDIERON 40 PERSONAS </t>
  </si>
  <si>
    <t>SE BENEFICIAN EN LOS MUNICIPIOS DE FILANDIA LAS FUNDACIONES DE PERSONAS CON DISCAPACIDAD DA VIDA Y EN LA TEBAIDA FUNDACIÓN ABRIENDO CAMINOS. EN LOS 12 MUNICIPIOS SE BENEFICIAN EN LOS GRUPOS DE PERSONAS MAYORES Y   CBA PERSONAS CON DISCAPACIDAD, MEDIANTE ACTIVIDADES RECREATIVAS PARA LA SANA OCUPACIÓN DEL TIEMPO LIBRE. SE ATENDIERON 176</t>
  </si>
  <si>
    <t xml:space="preserve">SE APOYAN TRES DEPORTISTAS (EDWIN MAYORGA TENIS DE CAMPO EN SILLA DE RUEDAS, FERNEY BEDOYA ATLETISMO EN  LANZAMIENTO; HERNAN LOPEZ DE BOLO CON DISCAPACIDAD AUDITIVA), LOS CUALES HAN RECIBIDO SU APOYO ECONOMICO DE FORMA MENSUAL. ATENDIERON 3 PERSONAS </t>
  </si>
  <si>
    <t>SE REALIZO LA FASE DEPARTAMENTAL CATEGORIA PREJUVENIL Y JUVENIL EN LA DISCIPLINA DEPORTIVA DE ATLETISMO, DONDE PARTICIPARON NIÑOS Y JOVENES AUDITIVOS, COGNITIVOS Y FISICOS. ATENDIERON  20 PERSONAS</t>
  </si>
  <si>
    <t>SE APOYARON LOS  DOCE (12) MUNICIPIOS EN  LA ASESORÍA PARA LA ELABORACIÓN DE LOS PROYECTOS DEPORTIVOS, RECREATIVOS Y DE ACTIVIDAD FÍSICA, LOS CUALES FUERON ENVIADOS A COLDEPORTES PARA SU VIABILIDAD Y LA RESPUESTA FUE LA NO VIABILIZARÍAN DE LOS RECURSOS YA QUE ESTOS NO SERÁN GIRADOS AL ENTE DEPARTAMENTAL PARA SU TRANSFERENCIA A LOS MUNICIPIOS EN CUMPLIMIENTO A LA CIRCULAR 001 DE 2018. A RAÍZ DE ESA RESPUESTA SE SOLICITÓ INFORMAR EL ESTADO DE EJECUCIÓN DE DICHOS RECURSOS EN EL DEPARTAMENTO Y DONDE SE INVIRTIERON LA RESPUESTA QUE DIERON ES QUE SI LOS MUNICIPIOS NO EJECUTARON TODO EN EL 2017 SE INCORPORARA A LOS PRESUPUESTOS DEL 2018 PUESTO QUE PARA EL 2018 NO HAY RECURSOS PARA EJECUTAR DE ESTA VIGENCIA. CON LO ANTERIORMENTE EXPUESTO EFECTIVAMENTE LOS MUNICIPIOS EJECUTARON RECURSOS DE 2017 EN LA VIGENCIA 2018 LO QUE SOPORTA EL CUMPLIMIENTO DE ESTA META APOYÁNDOLOS ASÍ EN EL DESARROLLO DE PROYECTOS DEPORTIVOS RECREATIVOS Y DE EDUCACIÓN FÍSICA.</t>
  </si>
  <si>
    <t>SE DESARROLLO UN PROCESO DE CAPACITACIÓN EN ENTRENAMIENTO DEPORTIVO, PLANES DE ENTRENAMIENTO CON  LOS SIGUIENTES MONITORES :DIEGO FERNANDO VEGA: MONITOR DE BOLO DISCAPACIDAD AUDITIVA, CRISTIAN DAVID TORRES: MONITOR DE FUTBOL SALA  COGNITIVOS Y AUDITIVOS,CATALINA OTALVARO: MONITORA GIMNASIA CON DISCAPACIDAD COGNITIVAY FISICA, JUAN MANUEL GONZÁLEZ: MONITOR DE JUDO  DISCAPA,CIDAD VISUAL ,LUIS FERNANDO VALENCIA: TECNICO DEPARTAMENTAL DE NATACION EN DISCAPACIDAD COGNITIVA, NELSON TORRES: MONITOR DE PORRISMO EN CONDICIÓN DE DISCAPACIDAD , JULIO BONILLA: MONITOR DE PORRISMO EN CONDICION DE DISCAPACIDAD FISICA, FERNEY CARDONA: TECNICO DEPARTAMENTAL DE TENIS DE CAMPO EN CONDICION DE DISCAPACIDAD FISICA.</t>
  </si>
  <si>
    <t>Desde la Secretaría de Cultura no se adelantó en la vigencia 2018 ningún proceso de formación para personas en condición de discapacidad o cuidadoras, como gestores culturales.</t>
  </si>
  <si>
    <r>
      <t>Durante la vigencia 2018, desde la Secretaría de Cultura se adelantaron 48 procesos con igual número de escuelas de formación en areas como danza, música, teatro y artes plásticas, logrando atender 9 niños en condición de discapacidad, discriminados asi: 2 en formación de cuerdas típicas tradicionales (Montenegro y La Tebaida), 1 en prebanda (Córdoba), 4 en artes plásticas (Córdoba y Filandia) y 2 en teatro (Montenegro).  Igualmente a través de los procesos de formación que se financiaron por medio de la convocatoria de concertación, se capacitaron en diversas áreas 68 niños y niñas de cinco proyectos, ejecutados en los municipios de Circasia, Montenegro, Filandia, Pijao, Armenia, Calarcá, La Tebaida, Quimbaya, Génova.</t>
    </r>
    <r>
      <rPr>
        <sz val="12"/>
        <color rgb="FFFF0000"/>
        <rFont val="Arial"/>
        <family val="2"/>
      </rPr>
      <t xml:space="preserve"> </t>
    </r>
    <r>
      <rPr>
        <sz val="12"/>
        <rFont val="Arial"/>
        <family val="2"/>
      </rPr>
      <t xml:space="preserve">ES IMPORTANTE MENCIONAR QUE NO EXISTE UNA CATEDRA DE DISCAPACIDAD EN NINGUNO DE LOS PROCESOS DE FORMACIÓN QUE SE ADELANTAN DESDE LA SECRETARÍA DE CULTURA, YA QUE NO ES UN TEMA RELACIONADO CON EL QUEHACER DE LA DEPENDENCIA. LAS PERSONAS EN CONDICIÓN DE DISCAPACIDAD QUE SE BENEFICIAN DE LOS PROCESOS DE FORMACIÓN EN TEMAS Y ÁREAS CULTURALES HACEN PARTE DE LOS GRUPOS POBLACIONALES DIRECCIONADOS DESDE LAS CASAS DE LA CULTURA, LA FORMACIÓN DESDE LA SECRETARIA DE CULTURA SERÁ SIEMPRE EN AREAS COMO DANZA, MÚSICA, ARTES PLÁSTICAS Y TEATRO, ENTRE OTROS RELACIONADOS. EL VALOR REPORTADO CORRESPONDE A TODOS LOS PROCESOS DE FORMACIÓN ADELANTADOS BENEFICIANDO A OTRAS POBLACIONES.      </t>
    </r>
    <r>
      <rPr>
        <sz val="12"/>
        <color theme="1"/>
        <rFont val="Arial"/>
        <family val="2"/>
      </rPr>
      <t xml:space="preserve">                                                            </t>
    </r>
  </si>
  <si>
    <t xml:space="preserve"> $415.625.800=</t>
  </si>
  <si>
    <t xml:space="preserve">Durante la vigencia 2018, desde la Secretaría de Cultura se financió la realización del "X Festival Departamental, Conectados con el Arte Especial. Muestra Artesanal de Madres Cuidadoras de Personas con condición de discapacidad del 12 al 14 de octubre de 2018, llevado a cabo en la plazoleta Centenario, realizado por la Fundación Semillas del Arte. </t>
  </si>
  <si>
    <t xml:space="preserve"> $5.000.000=</t>
  </si>
  <si>
    <t>Durante la vigencia 2018, se adelantó el V Encuentro Departamental de Cultura que contó con la participación de 70 consejeros municipales, departamentales y gestores culturales del Quindío, quienes recibieron capacitación en enfoque diferencial, haciendo refencia a enfoque étnico, de género, de discapacidad y enfoque diferencial generacional. Este evento contó con la participación de asistentes de los 12 municipios del Quindío. Igualmente se financió el proyecto denominado "PA´TODO EL MUNDO" que consiste en la realización de 28 programas radiales que favoren la inclusión de las personas con discapacidad en la sociedad quindiana, promover el reconocimiento de la población con discapacidad desde el valor humano y el respeto a la diferencia, promover el conocimiento del tema con naturalidad y alejandolo del estigma de la tragedia, y empoderar a la población con discapacidad para que se involucren en propuestas que beneficien su inclusión. Esta última propuesta se desarrolla desde el municipio de Calarcá.</t>
  </si>
  <si>
    <t xml:space="preserve"> $21.500.000=</t>
  </si>
  <si>
    <t xml:space="preserve">Desde la Secretaría de Cultura de manera permanente, todas las convocatorias incluyen lineas especiales para la población objeto de la presente politica pública, pero se evidencia </t>
  </si>
  <si>
    <t>Para la Secretaría de Cultura no es factible el cumplimiento de esta meta. No hace parte del quehacer de esta dependencia. Los recursos proyectados no se invierten en infraestructura de ningún tipo por lo que consideramos que la meta 114 no aplica para esta estrategia.</t>
  </si>
  <si>
    <r>
      <rPr>
        <b/>
        <sz val="12"/>
        <color theme="1"/>
        <rFont val="Arial"/>
        <family val="2"/>
      </rPr>
      <t>SECRETARÍA DE SALUD DEPARTAMENTAL.El registro se esta realizando en los 12 Muncipios del Departamento, se cuenta con UGD en las Secretarias de Salud o Planes locales de Salud, a Diciembre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t>
    </r>
    <r>
      <rPr>
        <sz val="12"/>
        <color theme="1"/>
        <rFont val="Arial"/>
        <family val="2"/>
      </rPr>
      <t xml:space="preserve"> jornadas de  registro , liocalizacion  y cracterizacion de perosnas en condicon de discapacidad. CORDOBA, Se realizó articulacion con el PIC (plan de intervenciones colectivas). </t>
    </r>
    <r>
      <rPr>
        <b/>
        <sz val="12"/>
        <color theme="1"/>
        <rFont val="Arial"/>
        <family val="2"/>
      </rPr>
      <t xml:space="preserve">FILANDIA, </t>
    </r>
    <r>
      <rPr>
        <sz val="12"/>
        <color theme="1"/>
        <rFont val="Arial"/>
        <family val="2"/>
      </rPr>
      <t>Se realizan 10 registros en la plataforma de registro localizacion y caracterizacion DcP.</t>
    </r>
    <r>
      <rPr>
        <b/>
        <sz val="12"/>
        <color theme="1"/>
        <rFont val="Arial"/>
        <family val="2"/>
      </rPr>
      <t xml:space="preserve"> TEBAIDA, </t>
    </r>
    <r>
      <rPr>
        <sz val="12"/>
        <color theme="1"/>
        <rFont val="Arial"/>
        <family val="2"/>
      </rPr>
      <t xml:space="preserve">Se adelanta RLCPD continuo en la oficina de la dirección de salud municipal e instituciones educativas del municipio. </t>
    </r>
    <r>
      <rPr>
        <b/>
        <sz val="12"/>
        <color theme="1"/>
        <rFont val="Arial"/>
        <family val="2"/>
      </rPr>
      <t>QUIMBAYA</t>
    </r>
    <r>
      <rPr>
        <sz val="12"/>
        <color theme="1"/>
        <rFont val="Arial"/>
        <family val="2"/>
      </rPr>
      <t>, Registro de localización y caracterización.</t>
    </r>
    <r>
      <rPr>
        <b/>
        <sz val="12"/>
        <color theme="1"/>
        <rFont val="Arial"/>
        <family val="2"/>
      </rPr>
      <t xml:space="preserve"> SALENTO,</t>
    </r>
    <r>
      <rPr>
        <sz val="12"/>
        <color theme="1"/>
        <rFont val="Arial"/>
        <family val="2"/>
      </rPr>
      <t xml:space="preserve"> Cobertura de registro de localización y caracterización de PcD. CALARCA  100.  CORDOBA,  489. FILANDIA, 15. TEBAIDA,  Para la meta de RLCP para el año 2018 llevamos un porcentaje del 60,29%. QUIMBAYA, 90. SALENTO, 433.</t>
    </r>
  </si>
  <si>
    <r>
      <t xml:space="preserve"> </t>
    </r>
    <r>
      <rPr>
        <b/>
        <sz val="12"/>
        <color theme="1"/>
        <rFont val="Arial"/>
        <family val="2"/>
      </rPr>
      <t>TEBAIDA</t>
    </r>
    <r>
      <rPr>
        <sz val="12"/>
        <color theme="1"/>
        <rFont val="Arial"/>
        <family val="2"/>
      </rPr>
      <t xml:space="preserve">, Se adelanta RLCPD continuo actualización de datos en la oficina de la dirección de salud municipal e instituciones educativas del municipio. </t>
    </r>
    <r>
      <rPr>
        <b/>
        <sz val="12"/>
        <color theme="1"/>
        <rFont val="Arial"/>
        <family val="2"/>
      </rPr>
      <t>QUIMBAYA</t>
    </r>
    <r>
      <rPr>
        <sz val="12"/>
        <color theme="1"/>
        <rFont val="Arial"/>
        <family val="2"/>
      </rPr>
      <t xml:space="preserve">, Actualizaciones. por cada una de las entidades competentes.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r>
  </si>
  <si>
    <t xml:space="preserve">SECRETARÍA DEL INTERIOR, Para este CUARTO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</si>
  <si>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llevo a cabo un taller de sensibilización teórico práctico, referente a la movilidad y accesibilidad en el transporte público para la personas con discapacidad. 
En el municipio de Circasia se realizo un taller de control social, con las madres cuidadoras de los niños en condición de discapacidad.    
</t>
  </si>
  <si>
    <r>
      <rPr>
        <b/>
        <sz val="12"/>
        <color theme="1"/>
        <rFont val="Arial"/>
        <family val="2"/>
      </rPr>
      <t>SECRETARIA DE EDUCACIÓN,</t>
    </r>
    <r>
      <rPr>
        <sz val="12"/>
        <color theme="1"/>
        <rFont val="Arial"/>
        <family val="2"/>
      </rPr>
      <t xml:space="preserve">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r>
  </si>
  <si>
    <t xml:space="preserve">
* SECRETARÍA DE TURISMO:Se aplicó el formato Diagnóstico a 10 unidades de emprendimiento.
* Se han intervenido en diferentes áreas 8 unidades de emprendimiento.
* 10 unidades seleccionadas para realizar un acompañamiento de asistencia técnica por parte de la secretaría.
</t>
  </si>
  <si>
    <t>SECRETARÍA DE TURISMO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t>
  </si>
  <si>
    <t xml:space="preserve">SECRETARÍA DE TURISMO: Se han Apoyado Unidades de emprendimiento de grupos poblacionales con enfoque diferencial mediante:
* 10 unidades de emprendimiento apoyadas en la feria Expoartesanal 2018
* 20 unidades de emprendimiento apoyadas en la feria artesanal de Calarcá
* 5 unidades de emprendimiento apoyadas en la feria Expo eje café
* 5 unidades de emprendimiento apoyadas en la participación de Expocamello 2018.
* 10 unidades de emprendimiento apoyadas en la participación del Día del Tendero de FENALCO 2018.
* Apoyo de  caracterización y diagnóstico de 6 unidades de emprendimiento de ARN.
* Realización de 2 Show Rooms con participación de 138 microempresarios y emprendedores.
* Apoyo en la caracterización de 26 emprendimientos de población víctima.
* Participación de 15 expositores en la Feria Artesanal de las Fiestas de Armenia.
* Participación de 28 emprendedores en la Feria Artesanal y Gastronómica El Bosque.
</t>
  </si>
  <si>
    <t>SECRETARÍA DE TURISMO: * Asistencia técnica a 8 emprendimientos en creación a Fan Page, Páginas Web y E-mails.</t>
  </si>
  <si>
    <t>SECRETARÍA DE TURISMO: *Se caracterizaron y se seleccionaron 17 iniciativas y emprendimientos a las cuales se les realizará el proceso de intervención y proceso 
* Caracterización de emprendimientos en los barrios priorizados en los Municipios del Departamento, encontrando que: 6 en Calarcá, 3 en Génova, 1 en Quimbaya, 11 en Montenegro, 4 en Córdoba, 8 en Salento, 5 en Circasia, 5 en Armenia y 3 en La Tebaida.
* Se realiza caracterización a 54 emprendimientos de grupos poblacionales con enfoque diferencial de los cuales 20 unidades fueron seleccionados para realizar la fase de diagnóstico</t>
  </si>
  <si>
    <t>SECRETARÍS DE TURISMO. * Se inició en articulación con el DPS el programa de emprendimiento colectivo con una socialización del programa donde asistieron 32 representantes de diferentes asociaciones; se postularon 18 asociaciones productores, de las cuales 7 cumplen con requisitos a la fecha.
* Acopañamiento en la evalución y aprobación de los proyecto presentados a el DPS en el programa Mi Negocio.</t>
  </si>
  <si>
    <t xml:space="preserve">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se diseña una campaña que enmarca la protección del patrimonio cultural y ambiental del territorio para ser promulgada en las principales actividades y eventos de interés turístico desarrollados en el Destino. En las festividades de los municipios de Armenia, Buenavista, Salento, Montenegro, Quimbaya se ha fortalecidfo el tema de turismo responsable por medio de divulgación y acompañmiento de personal de la Secretaría de turismo asesorando a los turistas.
</t>
  </si>
  <si>
    <t xml:space="preserve">SECRETARÍA DE TURISMO.Proyecto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se diseña una campaña que enmarca la protección del patrimonio cultural y ambiental del territorio para ser promulgada en las principales actividades y eventos de interés turístico desarrollados en el Destino. En las festividades de los municipios de Armenia, Buenavista, Salento, Montenegro, Quimbaya se ha fortalecidfo el tema de turismo responsable por medio de divulgación y acompañmiento de personal de la Secretaría de turismo asesorando a los turistas.
</t>
  </si>
  <si>
    <t>SECRETARÍA DE TURISMO.PROYECTOS DE INFRAESTRUCTURA TURISTICA QUE CONTEMPLE EL DISEÑO UNIVERSAL PARA  PcD
1. PROYECTO SALENTO: RECINTO GASTRONÓMICO
2. OBRAS COMPLEMENTARIAS MUNICIPIO DE FILANDIA (MIRADOR COLINA ILUMINADA MUNICIO DE FILANDIA)</t>
  </si>
  <si>
    <t>SECRETARÍA DE SALUD DEPARTAMENTAL, Se realizo capacitación al personal de salud del primer nivel de atención, en 6 Municipios.   capacitación a 60 cuidadores o familias de personas con discapacidad,  en los temas de conceptos de discapacidad y derechos de las personas con Discapacidad.Capacitación a 10 lideres comunitarios  sovre la Estrategia de rehabilitación vasada en la comunidad en los municipios priorisados.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 se realiza visita de seguimiento a la at3encion de las personas con discapacidad, eliminacion de barreras deacceso en salud</t>
  </si>
  <si>
    <t xml:space="preserve">DESDE LA SECRETARÍA DE FAMILIA, POR  MEDIO DEL Programa semillas Infantiles, en el que se beneficiaron 15 niños y niñas con discapacidad con la estrategía  Semillas infantiles, a través de los componentes de:      1 desarrollo saludable, 2 educación inicial, 3 crianza amorosa y 4 enntornos protectores en los municipios de Calarca, Circasia, La tebaida montenegro y quimbaya.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</si>
  <si>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</si>
  <si>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La SECRETARIA DE FAMILIA, realizo la comemoración del día internacional de las personas con discapacidad el 26 de Diciembre y al igual que todos los municipios del Departamento </t>
  </si>
  <si>
    <t xml:space="preserve">DESDE LA SECRETARÍA DE FAMILIA, se viene construyendo el formato de la malla institucional para instituciones de nivel privado, que fue socializado y aprobado en el quinto comité departamental de discapacidad y sera instrumento para recoger la información en el departamento en el año 2019 </t>
  </si>
  <si>
    <t>A diciembre de 2018 se  realizaron 5 subcomités departamentales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</si>
  <si>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A traves del SENA se realizó DESARROLLO DE HABILIDADES COMUNICATIVAS EN LENGUA DE SEÑAS COLOMBIANA pero no se cuenta a la fecha con información sobre cantidad de personas formadas durante esta área en el 2018</t>
  </si>
  <si>
    <t xml:space="preserve">*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t>
  </si>
  <si>
    <t xml:space="preserve">SECRETARÍA DE FAMILIA  por medio de la Jefatura de infancia i adolecencia se promueve una campaña en contra de las peores formas de explotación infantil en donde se incluyen todas las poblaciones </t>
  </si>
  <si>
    <t xml:space="preserve">una veeduría en salud conformada y funcionando </t>
  </si>
  <si>
    <t>El municipio de Calarcá crea un banco de ayudas técnicas y administra la información</t>
  </si>
  <si>
    <t xml:space="preserve">Desde la Secretaría de Familia por medio del  programa de LGTBI se adelantan campañas en contra de la no discriminación a esta población incluida las personas con discapacidad. </t>
  </si>
  <si>
    <r>
      <rPr>
        <b/>
        <sz val="12"/>
        <color theme="1"/>
        <rFont val="Arial"/>
        <family val="2"/>
      </rPr>
      <t>SALENTO</t>
    </r>
    <r>
      <rPr>
        <sz val="12"/>
        <color theme="1"/>
        <rFont val="Arial"/>
        <family val="2"/>
      </rPr>
      <t>, Se inicia gestiones con joven con discapacidad auditiva bachiller para ingreso a la universidad que permita apoyos económicos comó subsidios y otros (Francy Damaris Ríos). Instalaciòn de un pluggin en la página web de la gobernacion para el acceso de personas con discapacidad auditiva y visua</t>
    </r>
  </si>
  <si>
    <t>SECRETARÍA DE SALUD DEPARTAMENTAL, Se lleva a cabo entrevista en el programa el Yipao de Telecafe donde se explica el concepto de discapacidad con el fin de cambiar paradigmas e imaginarios frente a la poblacion con discapacidad,  Telecafé através del programa    "sin diferencias". por el cual se sensibiliza a la población con historias de vida de las personas con Discapacidad</t>
  </si>
  <si>
    <t>Se priorizara para el año 2019 desde la secretaria de familia</t>
  </si>
  <si>
    <t>Calarca, se realiza el apoyo al programa "pa todo el mundo", en la emisora Cacique estereo, donde se realizaron continuamente programas para la divulgacion de contenidos en Discapacidad, además se realizo la circulación de la revista "pa todo el mundo", en convenio de alcadia de Calarcá y Gobernación.</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</si>
  <si>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A través de estos programas se realizan las respectivas capacitaciones (Operadores Familias y personas con Discapacidad)             </t>
  </si>
  <si>
    <t xml:space="preserve">EL ICBF A través del programa UNAFA la fecha se han realizado 78 procesos de restablecimiento de derechos a niños, niñas y adolescentes con discapacidad en la vigencia 2018 por parte del ICBF Regional Quindío. </t>
  </si>
  <si>
    <t>Se realizan actividades de formacion con las familias y las personas con discapacidad sobre sus derechos</t>
  </si>
  <si>
    <t>SECRETARÍA DEL INTERIOR, Capacitación en DDHH y ley 1257/auto 092/ protocolo de participación. Desde la secretaria de familia se realizan talleres.</t>
  </si>
  <si>
    <t xml:space="preserve">Se realizan capacitaciones con SECRETARIA DEL INTERIOR.Mujeres víctima del conflicto en los municipios de Córdoba, Calarcá y Armenia; con la participación de personas con discapacidad.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</si>
  <si>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Desde el comite departamental de discapacidad se realizo la elección del representante de la población a los consejos de politica social de paz y mujer. En los comites municipales también se realiza la elección a los representante de la población a los consejos de politica social
</t>
  </si>
  <si>
    <r>
      <rPr>
        <b/>
        <sz val="12"/>
        <color theme="1"/>
        <rFont val="Arial"/>
        <family val="2"/>
      </rPr>
      <t xml:space="preserve">SECRETARÍA DE SALUD DEPARTAMENTAL, realia seguimiento a las actidades </t>
    </r>
    <r>
      <rPr>
        <sz val="12"/>
        <color theme="1"/>
        <rFont val="Arial"/>
        <family val="2"/>
      </rPr>
      <t xml:space="preserve"> contrada con las IPS publicas por el PIC sobre RBC, Se crea a través del banco de oportunidades de la secretaria del interior la red de personas con discapacidad.</t>
    </r>
  </si>
  <si>
    <r>
      <rPr>
        <b/>
        <sz val="12"/>
        <color theme="1"/>
        <rFont val="Arial"/>
        <family val="2"/>
      </rPr>
      <t xml:space="preserve">SECRETARÍA DE SALUD DEPARTAMENTAL, </t>
    </r>
    <r>
      <rPr>
        <sz val="12"/>
        <color theme="1"/>
        <rFont val="Arial"/>
        <family val="2"/>
      </rPr>
      <t>Mediante la Estrategia de RBC contrada con las IPS publicas por el PIC, incluido los lideres que hacen parte de las organizaciones de Personas ccon Discapacidad.</t>
    </r>
  </si>
  <si>
    <t xml:space="preserve">SECRETARÍA DE  FAMILIA, Se brindo acompañamiento, capacitación antes, durante y despues de cada comité departamental y municipal. Tamien se les capacito en el decreto 2107 y se apoyo las modificaciones de los decretos y reglamentos internos de los comites </t>
  </si>
  <si>
    <t>SECRETARÍA DE FAMILIA, realizo dos encuentros de secretarías tecnicas con los integrantes de los comites y sus enlases en diversos temas que mejora la participación. Tambien se apoyo la actualización del normograma de Discapacidad y la modificación de los actos administrativos de los comites y su reglamento interno</t>
  </si>
  <si>
    <t>Capacitacion a la Nueva EPS y se red prestadora sobre el SIEL (Sistema de Interpretación en linea) y Jaws (Lector de pantalla) como herramientas tecnologicas para acceder a la comunicación las persoans ciegas y sordas</t>
  </si>
  <si>
    <r>
      <rPr>
        <b/>
        <sz val="12"/>
        <color theme="1"/>
        <rFont val="Arial"/>
        <family val="2"/>
      </rPr>
      <t>SECRETARÍA DE SALUD DEPARTAMENTAL, El dia 30 de 0ctubre se tiene realizó  mesa de trabajo con IPS publicas para que se implemente en los servicios de consulta externa y urgencias el SIEL y JAWSSALENTO,</t>
    </r>
    <r>
      <rPr>
        <sz val="12"/>
        <color theme="1"/>
        <rFont val="Arial"/>
        <family val="2"/>
      </rPr>
      <t xml:space="preserve"> Suspención de la formación en lengua de señas para la vigencia 2018.</t>
    </r>
    <r>
      <rPr>
        <b/>
        <sz val="12"/>
        <color theme="1"/>
        <rFont val="Arial"/>
        <family val="2"/>
      </rPr>
      <t xml:space="preserve"> S. DE Secretaría de  EDUCACIÓN:Se celebro contrato N°969 de 2018, con el operador FUNDACION CEDHI con el objeto contractual "PRESTACIÓN DE SERVICIOS PARA EL DESARROLLO DE LAS ACTIVIDADES  DE  APOYO  PEDAGÓGICO  DENTRO  DE  LA JORNADA ACADÉMICA, QUE REQUIEREN LOS ESTUDIANTES DE LOS ESTABLECIMIENTOS EDUCATIVOS OFICIALES DE LOS ONCE (11) MUNICIPIOS NO CERTIFICADOS DEL DEPARTAMENTO DEL QUINDIO, QUE PRESENTAN DISCAPACIDAD, CAPACIDADES O TALENTOS EXCEPCIONALES." con el cual se contrataron 37 profesionales de apoyo pedagogico, 8 interpretes de lenguaje de señas colombiana, 5 modelos linguisticos, 3 psicologos para evaluacion psicologica y un 1 coordinador del proceso. se realizaron capacitaciones y formaciones dirigidas a los docentes de apoyo adscritos a la planta de personal de la Secretaría de Educación Departamental y a los profesionales de apoyo del operador FUNDACION CEDHI, en temas de educación inclusiva en el desarrollo y la ejecucion de los PIAR y los DUA basados en la nueva normatividad, así como en los conceptos de discapacidad y las estrategias pedagógicas, asi mismo en la ejecucion de plan de aacion desde la politica publica de discapacidad. </t>
    </r>
  </si>
  <si>
    <t xml:space="preserve">Capacitacion en Res 583 Comunidad en general Municipio de Quimbaya , total asistentes 25 personas. Capacitación a funcionarios de la Secretaria de familia, Indeportes, además de convocatoria en la administración departamental para capacitar sobre derechos y deberes y abordaje de personas con discapacidad a los funcionarios.  </t>
  </si>
  <si>
    <t xml:space="preserve">MUNICIPIO DE MONTENEGRO, Se informo a traves de un folleto realizado de la Ley 1618 del 27 de febrero de 2013, sobre los derechos de las personas con discapacidad que esta siendo socializado durante las visitas  en casa.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seminario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t>
  </si>
  <si>
    <r>
      <rPr>
        <b/>
        <sz val="12"/>
        <color theme="1"/>
        <rFont val="Arial"/>
        <family val="2"/>
      </rPr>
      <t>MUNICIPIO DE MONTENEGRO, Se hizo entrega de ayudas tecnicas en forma de comodato a 5 personas con discapacidad  Fisica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t>
    </r>
    <r>
      <rPr>
        <sz val="12"/>
        <color theme="1"/>
        <rFont val="Arial"/>
        <family val="2"/>
      </rPr>
      <t xml:space="preserve"> entrega de sillas de ruedas, sillas sanitarias y bastones guias. CALARCA,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</si>
</sst>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Red]\-&quot;$&quot;\ #,##0"/>
    <numFmt numFmtId="44" formatCode="_-&quot;$&quot;\ * #,##0.00_-;\-&quot;$&quot;\ * #,##0.00_-;_-&quot;$&quot;\ * &quot;-&quot;??_-;_-@_-"/>
    <numFmt numFmtId="43" formatCode="_-* #,##0.00_-;\-* #,##0.00_-;_-* &quot;-&quot;??_-;_-@_-"/>
    <numFmt numFmtId="164" formatCode="_-* #,##0.00\ &quot;€&quot;_-;\-* #,##0.00\ &quot;€&quot;_-;_-* &quot;-&quot;??\ &quot;€&quot;_-;_-@_-"/>
    <numFmt numFmtId="165" formatCode="_(* #,##0.00_);_(* \(#,##0.00\);_(* &quot;-&quot;??_);_(@_)"/>
    <numFmt numFmtId="166" formatCode="&quot;$&quot;\ #,##0;[Red]&quot;$&quot;\ \-#,##0"/>
    <numFmt numFmtId="167" formatCode="_ * #,##0.00_ ;_ * \-#,##0.00_ ;_ * &quot;-&quot;??_ ;_ @_ "/>
    <numFmt numFmtId="168" formatCode="_-&quot;$&quot;* #,##0_-;\-&quot;$&quot;* #,##0_-;_-&quot;$&quot;* &quot;-&quot;_-;_-@_-"/>
    <numFmt numFmtId="169" formatCode="0.0"/>
    <numFmt numFmtId="170" formatCode="_(* #,##0_);_(* \(#,##0\);_(* &quot;-&quot;??_);_(@_)"/>
    <numFmt numFmtId="171" formatCode="&quot;$&quot;\ #,##0"/>
    <numFmt numFmtId="172" formatCode="_([$$-240A]\ * #,##0.00_);_([$$-240A]\ * \(#,##0.00\);_([$$-240A]\ * &quot;-&quot;??_);_(@_)"/>
  </numFmts>
  <fonts count="24" x14ac:knownFonts="1">
    <font>
      <sz val="11"/>
      <color theme="1"/>
      <name val="Calibri"/>
      <family val="2"/>
      <scheme val="minor"/>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name val="Arial"/>
      <family val="2"/>
    </font>
    <font>
      <sz val="12"/>
      <color theme="1"/>
      <name val="Arial"/>
      <family val="2"/>
    </font>
    <font>
      <b/>
      <sz val="11"/>
      <color theme="1"/>
      <name val="Calibri"/>
      <family val="2"/>
      <scheme val="minor"/>
    </font>
    <font>
      <b/>
      <sz val="11"/>
      <name val="Calibri"/>
      <family val="2"/>
      <scheme val="minor"/>
    </font>
    <font>
      <b/>
      <sz val="12"/>
      <name val="Arial"/>
      <family val="2"/>
    </font>
    <font>
      <b/>
      <sz val="12"/>
      <color theme="1"/>
      <name val="Arial"/>
      <family val="2"/>
    </font>
    <font>
      <b/>
      <sz val="12"/>
      <color theme="1"/>
      <name val="Calibri"/>
      <family val="2"/>
      <scheme val="minor"/>
    </font>
    <font>
      <sz val="12"/>
      <color theme="1"/>
      <name val="Calibri"/>
      <family val="2"/>
      <scheme val="minor"/>
    </font>
    <font>
      <sz val="12"/>
      <name val="Arial"/>
      <family val="2"/>
    </font>
    <font>
      <sz val="12"/>
      <color rgb="FF000000"/>
      <name val="Arial"/>
      <family val="2"/>
    </font>
    <font>
      <sz val="12"/>
      <color rgb="FF000000"/>
      <name val="Calibri"/>
      <family val="2"/>
    </font>
    <font>
      <sz val="12"/>
      <color rgb="FFFF0000"/>
      <name val="Arial"/>
      <family val="2"/>
    </font>
    <font>
      <sz val="12"/>
      <name val="Calibri"/>
      <family val="2"/>
      <scheme val="minor"/>
    </font>
    <font>
      <b/>
      <sz val="12"/>
      <color rgb="FFFF0000"/>
      <name val="Arial"/>
      <family val="2"/>
    </font>
    <font>
      <sz val="10"/>
      <color theme="1"/>
      <name val="Arial"/>
      <family val="2"/>
    </font>
    <font>
      <b/>
      <sz val="10"/>
      <color theme="1"/>
      <name val="Arial"/>
      <family val="2"/>
    </font>
    <font>
      <b/>
      <sz val="9"/>
      <color indexed="81"/>
      <name val="Tahoma"/>
      <family val="2"/>
    </font>
    <font>
      <sz val="9"/>
      <color rgb="FF000000"/>
      <name val="Calibri"/>
      <family val="2"/>
      <scheme val="minor"/>
    </font>
  </fonts>
  <fills count="23">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rgb="FFD4868C"/>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D8909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2" tint="-0.249977111117893"/>
        <bgColor indexed="64"/>
      </patternFill>
    </fill>
    <fill>
      <patternFill patternType="solid">
        <fgColor theme="4"/>
        <bgColor indexed="64"/>
      </patternFill>
    </fill>
    <fill>
      <patternFill patternType="solid">
        <fgColor theme="0" tint="-4.9989318521683403E-2"/>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168" fontId="1" fillId="0" borderId="0" applyFont="0" applyFill="0" applyBorder="0" applyAlignment="0" applyProtection="0"/>
    <xf numFmtId="165" fontId="2"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73">
    <xf numFmtId="0" fontId="0" fillId="0" borderId="0" xfId="0"/>
    <xf numFmtId="0" fontId="3" fillId="0" borderId="0" xfId="0" applyFont="1" applyAlignment="1">
      <alignment horizontal="center" vertical="center"/>
    </xf>
    <xf numFmtId="0" fontId="3" fillId="3" borderId="0" xfId="0" applyFont="1" applyFill="1" applyAlignment="1">
      <alignment horizontal="center" vertical="center"/>
    </xf>
    <xf numFmtId="0" fontId="5" fillId="0" borderId="0" xfId="0" applyFont="1" applyAlignment="1">
      <alignment horizontal="center" vertical="center"/>
    </xf>
    <xf numFmtId="9" fontId="4" fillId="3" borderId="1" xfId="6" applyFont="1" applyFill="1" applyBorder="1" applyAlignment="1">
      <alignment horizontal="center" vertical="center" wrapText="1"/>
    </xf>
    <xf numFmtId="168" fontId="3" fillId="0" borderId="0" xfId="1" applyFont="1" applyAlignment="1">
      <alignment horizontal="center" vertical="center"/>
    </xf>
    <xf numFmtId="0" fontId="3" fillId="3" borderId="1" xfId="0" applyFont="1" applyFill="1" applyBorder="1" applyAlignment="1">
      <alignment horizontal="center" vertical="center" wrapText="1"/>
    </xf>
    <xf numFmtId="169" fontId="6" fillId="3" borderId="5" xfId="0" applyNumberFormat="1" applyFont="1" applyFill="1" applyBorder="1" applyAlignment="1">
      <alignment horizontal="center" vertical="center" wrapText="1"/>
    </xf>
    <xf numFmtId="168" fontId="6" fillId="0" borderId="0" xfId="1" applyFont="1" applyAlignment="1">
      <alignment horizontal="center" vertical="center"/>
    </xf>
    <xf numFmtId="1" fontId="3" fillId="0" borderId="0" xfId="0" applyNumberFormat="1" applyFont="1" applyAlignment="1">
      <alignment horizontal="center" vertical="center"/>
    </xf>
    <xf numFmtId="0" fontId="3" fillId="0" borderId="1" xfId="0" applyFont="1" applyBorder="1" applyAlignment="1">
      <alignment horizontal="center" vertical="center"/>
    </xf>
    <xf numFmtId="1" fontId="4" fillId="9" borderId="0" xfId="0" applyNumberFormat="1" applyFont="1" applyFill="1" applyAlignment="1">
      <alignment horizontal="center" vertical="center"/>
    </xf>
    <xf numFmtId="0" fontId="5" fillId="9" borderId="1" xfId="0" applyFont="1" applyFill="1" applyBorder="1" applyAlignment="1">
      <alignment horizontal="center" vertical="center" wrapText="1"/>
    </xf>
    <xf numFmtId="0" fontId="4" fillId="13" borderId="1" xfId="0" applyFont="1" applyFill="1" applyBorder="1" applyAlignment="1">
      <alignment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12" borderId="6"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7" fillId="0" borderId="0" xfId="0" applyFont="1" applyAlignment="1">
      <alignment horizontal="center" vertical="center"/>
    </xf>
    <xf numFmtId="0" fontId="7" fillId="4" borderId="0" xfId="0" applyFont="1" applyFill="1" applyAlignment="1">
      <alignment horizontal="center" vertical="center"/>
    </xf>
    <xf numFmtId="0" fontId="7" fillId="8" borderId="0" xfId="0" applyFont="1" applyFill="1" applyAlignment="1">
      <alignment horizontal="center" vertical="center"/>
    </xf>
    <xf numFmtId="9" fontId="7" fillId="10" borderId="1" xfId="0" applyNumberFormat="1" applyFont="1" applyFill="1" applyBorder="1" applyAlignment="1">
      <alignment horizontal="center"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0" fontId="7" fillId="5" borderId="0" xfId="0" applyFont="1" applyFill="1" applyAlignment="1">
      <alignment horizontal="center" vertical="center"/>
    </xf>
    <xf numFmtId="0" fontId="3" fillId="14" borderId="1" xfId="0" applyFont="1" applyFill="1" applyBorder="1" applyAlignment="1">
      <alignment horizontal="center" vertical="center"/>
    </xf>
    <xf numFmtId="0" fontId="3" fillId="14" borderId="0" xfId="0" applyFont="1" applyFill="1" applyAlignment="1">
      <alignment horizontal="center" vertical="center"/>
    </xf>
    <xf numFmtId="0" fontId="9" fillId="3" borderId="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22"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2" xfId="0" applyFont="1" applyBorder="1" applyAlignment="1">
      <alignment horizontal="center" vertical="center"/>
    </xf>
    <xf numFmtId="0" fontId="7" fillId="0" borderId="22" xfId="0" applyFont="1" applyBorder="1" applyAlignment="1">
      <alignment horizontal="center" wrapText="1"/>
    </xf>
    <xf numFmtId="0" fontId="7" fillId="3" borderId="22" xfId="0" applyFont="1" applyFill="1" applyBorder="1" applyAlignment="1">
      <alignment horizontal="center" wrapText="1"/>
    </xf>
    <xf numFmtId="0" fontId="13" fillId="3" borderId="22" xfId="0" applyFont="1" applyFill="1" applyBorder="1" applyAlignment="1">
      <alignment vertical="center" wrapText="1"/>
    </xf>
    <xf numFmtId="9" fontId="7" fillId="3" borderId="22" xfId="0" applyNumberFormat="1"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5" borderId="1" xfId="0" applyFont="1" applyFill="1" applyBorder="1" applyAlignment="1">
      <alignment horizontal="center" vertical="center"/>
    </xf>
    <xf numFmtId="0" fontId="10" fillId="15" borderId="3" xfId="0" applyFont="1" applyFill="1" applyBorder="1" applyAlignment="1">
      <alignment vertical="center" wrapText="1"/>
    </xf>
    <xf numFmtId="0" fontId="7" fillId="15" borderId="21" xfId="0" applyFont="1" applyFill="1" applyBorder="1" applyAlignment="1">
      <alignment horizontal="center" vertical="center" wrapText="1"/>
    </xf>
    <xf numFmtId="9" fontId="7" fillId="15" borderId="21" xfId="0" applyNumberFormat="1" applyFont="1" applyFill="1" applyBorder="1" applyAlignment="1">
      <alignment horizontal="center" vertical="center" wrapText="1"/>
    </xf>
    <xf numFmtId="0" fontId="7" fillId="15" borderId="1" xfId="0" applyFont="1" applyFill="1" applyBorder="1" applyAlignment="1">
      <alignment vertical="center" wrapText="1"/>
    </xf>
    <xf numFmtId="1" fontId="7" fillId="15" borderId="1" xfId="0" applyNumberFormat="1" applyFont="1" applyFill="1" applyBorder="1" applyAlignment="1">
      <alignment horizontal="center" vertical="center" wrapText="1"/>
    </xf>
    <xf numFmtId="9" fontId="7" fillId="15" borderId="1" xfId="0" applyNumberFormat="1" applyFont="1" applyFill="1" applyBorder="1" applyAlignment="1">
      <alignment horizontal="center" vertical="center" wrapText="1"/>
    </xf>
    <xf numFmtId="9" fontId="14" fillId="15" borderId="1" xfId="6" applyFont="1" applyFill="1" applyBorder="1" applyAlignment="1">
      <alignment horizontal="center" vertical="center" wrapText="1"/>
    </xf>
    <xf numFmtId="9" fontId="7" fillId="15" borderId="1" xfId="0" applyNumberFormat="1" applyFont="1" applyFill="1" applyBorder="1" applyAlignment="1">
      <alignment horizontal="center" vertical="center"/>
    </xf>
    <xf numFmtId="0" fontId="14" fillId="15" borderId="1" xfId="0" applyFont="1" applyFill="1" applyBorder="1" applyAlignment="1">
      <alignment horizontal="center" vertical="center" wrapText="1"/>
    </xf>
    <xf numFmtId="166" fontId="7" fillId="15" borderId="1" xfId="0" applyNumberFormat="1" applyFont="1" applyFill="1" applyBorder="1" applyAlignment="1">
      <alignment horizontal="center" vertical="center"/>
    </xf>
    <xf numFmtId="0" fontId="10" fillId="15" borderId="1" xfId="0" applyFont="1" applyFill="1" applyBorder="1" applyAlignment="1">
      <alignment horizontal="center" vertical="center" wrapText="1"/>
    </xf>
    <xf numFmtId="9" fontId="14" fillId="15" borderId="1" xfId="0" applyNumberFormat="1" applyFont="1" applyFill="1" applyBorder="1" applyAlignment="1">
      <alignment horizontal="center" vertical="center"/>
    </xf>
    <xf numFmtId="9" fontId="10" fillId="15" borderId="1" xfId="6" applyFont="1" applyFill="1" applyBorder="1" applyAlignment="1">
      <alignment horizontal="center" vertical="center"/>
    </xf>
    <xf numFmtId="3" fontId="7" fillId="15" borderId="1" xfId="0" applyNumberFormat="1" applyFont="1" applyFill="1" applyBorder="1" applyAlignment="1">
      <alignment horizontal="center" vertical="center"/>
    </xf>
    <xf numFmtId="0" fontId="7" fillId="15" borderId="4"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16" fillId="15" borderId="21" xfId="0" applyFont="1" applyFill="1" applyBorder="1" applyAlignment="1">
      <alignment horizontal="left" vertical="center" wrapText="1"/>
    </xf>
    <xf numFmtId="0" fontId="10" fillId="15" borderId="1" xfId="0" applyFont="1" applyFill="1" applyBorder="1" applyAlignment="1">
      <alignment horizontal="center" vertical="center"/>
    </xf>
    <xf numFmtId="0" fontId="7" fillId="15" borderId="21" xfId="0" applyFont="1" applyFill="1" applyBorder="1" applyAlignment="1">
      <alignment horizontal="center" vertical="center"/>
    </xf>
    <xf numFmtId="0" fontId="14" fillId="15" borderId="21" xfId="0" applyFont="1" applyFill="1" applyBorder="1" applyAlignment="1">
      <alignment horizontal="left" wrapText="1"/>
    </xf>
    <xf numFmtId="10" fontId="14" fillId="15" borderId="1" xfId="6" applyNumberFormat="1" applyFont="1" applyFill="1" applyBorder="1" applyAlignment="1">
      <alignment horizontal="center" vertical="center" wrapText="1"/>
    </xf>
    <xf numFmtId="0" fontId="7" fillId="15" borderId="1" xfId="0" applyFont="1" applyFill="1" applyBorder="1" applyAlignment="1">
      <alignment vertical="top" wrapText="1"/>
    </xf>
    <xf numFmtId="1" fontId="7" fillId="15" borderId="2" xfId="0" applyNumberFormat="1" applyFont="1" applyFill="1" applyBorder="1" applyAlignment="1">
      <alignment horizontal="center" vertical="center" wrapText="1"/>
    </xf>
    <xf numFmtId="9" fontId="7" fillId="15" borderId="2" xfId="0" applyNumberFormat="1" applyFont="1" applyFill="1" applyBorder="1" applyAlignment="1">
      <alignment horizontal="center" vertical="center" wrapText="1"/>
    </xf>
    <xf numFmtId="9" fontId="14" fillId="15" borderId="2" xfId="0" applyNumberFormat="1" applyFont="1" applyFill="1" applyBorder="1" applyAlignment="1">
      <alignment horizontal="center" vertical="center" wrapText="1"/>
    </xf>
    <xf numFmtId="9" fontId="10" fillId="15" borderId="2" xfId="6" applyFont="1" applyFill="1" applyBorder="1" applyAlignment="1">
      <alignment horizontal="center" vertical="center"/>
    </xf>
    <xf numFmtId="0" fontId="7" fillId="15" borderId="2"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9" fontId="7" fillId="16" borderId="4" xfId="0" applyNumberFormat="1" applyFont="1" applyFill="1" applyBorder="1" applyAlignment="1">
      <alignment horizontal="center" vertical="center" wrapText="1"/>
    </xf>
    <xf numFmtId="0" fontId="7" fillId="16" borderId="21" xfId="0" applyFont="1" applyFill="1" applyBorder="1" applyAlignment="1">
      <alignment horizontal="center" vertical="center"/>
    </xf>
    <xf numFmtId="0" fontId="7" fillId="16" borderId="1" xfId="0" applyFont="1" applyFill="1" applyBorder="1" applyAlignment="1">
      <alignment horizontal="center" vertical="center"/>
    </xf>
    <xf numFmtId="9" fontId="7" fillId="16" borderId="11" xfId="0" applyNumberFormat="1" applyFont="1" applyFill="1" applyBorder="1" applyAlignment="1">
      <alignment horizontal="center" vertical="center" wrapText="1"/>
    </xf>
    <xf numFmtId="0" fontId="7" fillId="16" borderId="21" xfId="0" applyFont="1" applyFill="1" applyBorder="1" applyAlignment="1">
      <alignment horizontal="center" vertical="center" wrapText="1"/>
    </xf>
    <xf numFmtId="9" fontId="7" fillId="16" borderId="1" xfId="0" applyNumberFormat="1" applyFont="1" applyFill="1" applyBorder="1" applyAlignment="1">
      <alignment horizontal="center" vertical="center" wrapText="1"/>
    </xf>
    <xf numFmtId="1" fontId="7" fillId="16" borderId="1" xfId="0" applyNumberFormat="1" applyFont="1" applyFill="1" applyBorder="1" applyAlignment="1">
      <alignment horizontal="center" vertical="center" wrapText="1"/>
    </xf>
    <xf numFmtId="0" fontId="14" fillId="16" borderId="1" xfId="0" applyFont="1" applyFill="1" applyBorder="1" applyAlignment="1">
      <alignment horizontal="center" vertical="center"/>
    </xf>
    <xf numFmtId="9" fontId="10" fillId="16" borderId="1" xfId="6" applyFont="1" applyFill="1" applyBorder="1" applyAlignment="1">
      <alignment horizontal="center" vertical="center" wrapText="1"/>
    </xf>
    <xf numFmtId="0" fontId="14" fillId="16" borderId="1" xfId="0" applyFont="1" applyFill="1" applyBorder="1" applyAlignment="1">
      <alignment horizontal="center" vertical="center" wrapText="1"/>
    </xf>
    <xf numFmtId="9" fontId="7" fillId="16" borderId="21" xfId="0" applyNumberFormat="1" applyFont="1" applyFill="1" applyBorder="1" applyAlignment="1">
      <alignment horizontal="center" vertical="center" wrapText="1"/>
    </xf>
    <xf numFmtId="3" fontId="7" fillId="16" borderId="1" xfId="0" applyNumberFormat="1" applyFont="1" applyFill="1" applyBorder="1" applyAlignment="1">
      <alignment horizontal="center" vertical="center"/>
    </xf>
    <xf numFmtId="9" fontId="7" fillId="16" borderId="1" xfId="0" applyNumberFormat="1" applyFont="1" applyFill="1" applyBorder="1" applyAlignment="1">
      <alignment horizontal="center" vertical="center"/>
    </xf>
    <xf numFmtId="0" fontId="7" fillId="16" borderId="8"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21" xfId="0" applyFont="1" applyFill="1" applyBorder="1" applyAlignment="1">
      <alignment vertical="center" wrapText="1"/>
    </xf>
    <xf numFmtId="0" fontId="7" fillId="16" borderId="1" xfId="0" applyFont="1" applyFill="1" applyBorder="1" applyAlignment="1">
      <alignment vertical="center"/>
    </xf>
    <xf numFmtId="9" fontId="10" fillId="16" borderId="1" xfId="6" applyFont="1" applyFill="1" applyBorder="1" applyAlignment="1">
      <alignment horizontal="center" vertical="center"/>
    </xf>
    <xf numFmtId="0" fontId="7" fillId="16" borderId="1" xfId="0" applyFont="1" applyFill="1" applyBorder="1" applyAlignment="1">
      <alignment horizontal="left" vertical="center" wrapText="1"/>
    </xf>
    <xf numFmtId="1" fontId="7" fillId="16" borderId="2" xfId="0" applyNumberFormat="1" applyFont="1" applyFill="1" applyBorder="1" applyAlignment="1">
      <alignment horizontal="center" vertical="center" wrapText="1"/>
    </xf>
    <xf numFmtId="1" fontId="7" fillId="16" borderId="3" xfId="0" applyNumberFormat="1" applyFont="1" applyFill="1" applyBorder="1" applyAlignment="1">
      <alignment horizontal="center" vertical="center" wrapText="1"/>
    </xf>
    <xf numFmtId="0" fontId="7" fillId="16" borderId="21" xfId="0" applyFont="1" applyFill="1" applyBorder="1" applyAlignment="1">
      <alignment horizontal="left" vertical="center" wrapText="1"/>
    </xf>
    <xf numFmtId="0" fontId="15" fillId="17"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17" borderId="21" xfId="0" applyFont="1" applyFill="1" applyBorder="1" applyAlignment="1">
      <alignment horizontal="center" vertical="center" wrapText="1"/>
    </xf>
    <xf numFmtId="2" fontId="7" fillId="17" borderId="21" xfId="0" applyNumberFormat="1" applyFont="1" applyFill="1" applyBorder="1" applyAlignment="1">
      <alignment wrapText="1"/>
    </xf>
    <xf numFmtId="3" fontId="7" fillId="17" borderId="1" xfId="0" applyNumberFormat="1" applyFont="1" applyFill="1" applyBorder="1" applyAlignment="1">
      <alignment horizontal="center" vertical="center" wrapText="1"/>
    </xf>
    <xf numFmtId="0" fontId="7" fillId="17" borderId="1" xfId="0" applyFont="1" applyFill="1" applyBorder="1" applyAlignment="1">
      <alignment vertical="center" wrapText="1"/>
    </xf>
    <xf numFmtId="0" fontId="7" fillId="17" borderId="1" xfId="0" applyFont="1" applyFill="1" applyBorder="1" applyAlignment="1">
      <alignment horizontal="center" vertical="center"/>
    </xf>
    <xf numFmtId="0" fontId="14" fillId="17" borderId="21" xfId="0" applyFont="1" applyFill="1" applyBorder="1" applyAlignment="1">
      <alignment wrapText="1"/>
    </xf>
    <xf numFmtId="0" fontId="7" fillId="17" borderId="1" xfId="0" applyFont="1" applyFill="1" applyBorder="1" applyAlignment="1">
      <alignment vertical="center"/>
    </xf>
    <xf numFmtId="1" fontId="7" fillId="17" borderId="1" xfId="0" applyNumberFormat="1" applyFont="1" applyFill="1" applyBorder="1" applyAlignment="1">
      <alignment horizontal="center" vertical="center" wrapText="1"/>
    </xf>
    <xf numFmtId="0" fontId="14" fillId="17" borderId="1" xfId="0" applyFont="1" applyFill="1" applyBorder="1" applyAlignment="1">
      <alignment horizontal="center" vertical="center"/>
    </xf>
    <xf numFmtId="9" fontId="10" fillId="17" borderId="1" xfId="6" applyFont="1" applyFill="1" applyBorder="1" applyAlignment="1">
      <alignment horizontal="center" vertical="center"/>
    </xf>
    <xf numFmtId="0" fontId="7" fillId="17" borderId="2" xfId="0" applyFont="1" applyFill="1" applyBorder="1" applyAlignment="1">
      <alignment horizontal="center" vertical="center" wrapText="1"/>
    </xf>
    <xf numFmtId="3" fontId="7" fillId="17" borderId="21" xfId="0" applyNumberFormat="1" applyFont="1" applyFill="1" applyBorder="1" applyAlignment="1">
      <alignment horizontal="left" vertical="center" wrapText="1"/>
    </xf>
    <xf numFmtId="0" fontId="7" fillId="17" borderId="1" xfId="0" applyFont="1" applyFill="1" applyBorder="1" applyAlignment="1">
      <alignment horizontal="left" vertical="center" wrapText="1"/>
    </xf>
    <xf numFmtId="0" fontId="7" fillId="17" borderId="21" xfId="0" applyFont="1" applyFill="1" applyBorder="1" applyAlignment="1">
      <alignment horizontal="left" vertical="center" wrapText="1"/>
    </xf>
    <xf numFmtId="0" fontId="14" fillId="17" borderId="1"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16" fillId="17" borderId="21" xfId="0" applyFont="1" applyFill="1" applyBorder="1" applyAlignment="1">
      <alignment horizontal="left" vertical="center" wrapText="1"/>
    </xf>
    <xf numFmtId="0" fontId="14" fillId="17" borderId="21" xfId="0" applyFont="1" applyFill="1" applyBorder="1" applyAlignment="1">
      <alignment horizontal="justify" vertical="justify" wrapText="1"/>
    </xf>
    <xf numFmtId="166" fontId="7" fillId="17" borderId="1" xfId="0" applyNumberFormat="1" applyFont="1" applyFill="1" applyBorder="1" applyAlignment="1">
      <alignment horizontal="center" vertical="center"/>
    </xf>
    <xf numFmtId="3" fontId="7" fillId="17" borderId="1" xfId="0" applyNumberFormat="1" applyFont="1" applyFill="1" applyBorder="1" applyAlignment="1">
      <alignment horizontal="center" vertical="center"/>
    </xf>
    <xf numFmtId="0" fontId="7" fillId="17" borderId="4" xfId="0" applyFont="1" applyFill="1" applyBorder="1" applyAlignment="1">
      <alignment horizontal="center" vertical="center" wrapText="1"/>
    </xf>
    <xf numFmtId="0" fontId="7" fillId="17" borderId="11" xfId="0" applyFont="1" applyFill="1" applyBorder="1" applyAlignment="1">
      <alignment horizontal="center" vertical="center" wrapText="1"/>
    </xf>
    <xf numFmtId="0" fontId="7" fillId="17" borderId="21" xfId="0" applyFont="1" applyFill="1" applyBorder="1" applyAlignment="1">
      <alignment horizontal="center" vertical="center"/>
    </xf>
    <xf numFmtId="9" fontId="10" fillId="17" borderId="1" xfId="6" applyFont="1" applyFill="1" applyBorder="1" applyAlignment="1">
      <alignment horizontal="center" vertical="center" wrapText="1"/>
    </xf>
    <xf numFmtId="9" fontId="7" fillId="18" borderId="1" xfId="0" applyNumberFormat="1" applyFont="1" applyFill="1" applyBorder="1" applyAlignment="1">
      <alignment horizontal="center" vertical="center" wrapText="1"/>
    </xf>
    <xf numFmtId="9" fontId="7" fillId="18" borderId="1" xfId="0" applyNumberFormat="1" applyFont="1" applyFill="1" applyBorder="1" applyAlignment="1">
      <alignment horizontal="center" vertical="center"/>
    </xf>
    <xf numFmtId="0" fontId="7" fillId="19" borderId="1" xfId="0" applyFont="1" applyFill="1" applyBorder="1" applyAlignment="1">
      <alignment horizontal="center" vertical="center" wrapText="1"/>
    </xf>
    <xf numFmtId="1" fontId="7" fillId="19" borderId="1" xfId="0" applyNumberFormat="1" applyFont="1" applyFill="1" applyBorder="1" applyAlignment="1">
      <alignment horizontal="center" vertical="center" wrapText="1"/>
    </xf>
    <xf numFmtId="0" fontId="14" fillId="19" borderId="1" xfId="0" applyFont="1" applyFill="1" applyBorder="1" applyAlignment="1">
      <alignment horizontal="center" vertical="center"/>
    </xf>
    <xf numFmtId="9" fontId="10" fillId="19" borderId="1" xfId="6"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9" borderId="1" xfId="0" applyFont="1" applyFill="1" applyBorder="1" applyAlignment="1">
      <alignment horizontal="center" vertical="center"/>
    </xf>
    <xf numFmtId="0" fontId="7" fillId="19" borderId="21" xfId="0" applyFont="1" applyFill="1" applyBorder="1" applyAlignment="1">
      <alignment horizontal="center" vertical="center"/>
    </xf>
    <xf numFmtId="0" fontId="15" fillId="19" borderId="1" xfId="0" applyFont="1" applyFill="1" applyBorder="1" applyAlignment="1">
      <alignment horizontal="center" vertical="center" wrapText="1"/>
    </xf>
    <xf numFmtId="1" fontId="7" fillId="19" borderId="2" xfId="0" applyNumberFormat="1" applyFont="1" applyFill="1" applyBorder="1" applyAlignment="1">
      <alignment horizontal="center" vertical="center" wrapText="1"/>
    </xf>
    <xf numFmtId="9" fontId="7" fillId="19" borderId="21" xfId="0" applyNumberFormat="1" applyFont="1" applyFill="1" applyBorder="1" applyAlignment="1">
      <alignment horizontal="center" vertical="center" wrapText="1"/>
    </xf>
    <xf numFmtId="1" fontId="7" fillId="19" borderId="3" xfId="0" applyNumberFormat="1" applyFont="1" applyFill="1" applyBorder="1" applyAlignment="1">
      <alignment horizontal="center" vertical="center" wrapText="1"/>
    </xf>
    <xf numFmtId="0" fontId="7" fillId="19" borderId="1" xfId="0" applyFont="1" applyFill="1" applyBorder="1" applyAlignment="1">
      <alignment vertical="center"/>
    </xf>
    <xf numFmtId="0" fontId="7" fillId="19" borderId="1" xfId="0" applyFont="1" applyFill="1" applyBorder="1" applyAlignment="1">
      <alignment horizontal="left" vertical="top" wrapText="1"/>
    </xf>
    <xf numFmtId="9" fontId="7" fillId="19" borderId="1" xfId="0" applyNumberFormat="1" applyFont="1" applyFill="1" applyBorder="1" applyAlignment="1">
      <alignment horizontal="center" vertical="center" wrapText="1"/>
    </xf>
    <xf numFmtId="2" fontId="14" fillId="19" borderId="1" xfId="6" applyNumberFormat="1" applyFont="1" applyFill="1" applyBorder="1" applyAlignment="1">
      <alignment horizontal="center" vertical="center"/>
    </xf>
    <xf numFmtId="0" fontId="14" fillId="19" borderId="1" xfId="0" applyFont="1" applyFill="1" applyBorder="1" applyAlignment="1">
      <alignment horizontal="center" vertical="center" wrapText="1"/>
    </xf>
    <xf numFmtId="9" fontId="14" fillId="19" borderId="1" xfId="6" applyFont="1" applyFill="1" applyBorder="1" applyAlignment="1">
      <alignment horizontal="center" vertical="center"/>
    </xf>
    <xf numFmtId="0" fontId="7" fillId="19" borderId="4" xfId="0" applyFont="1" applyFill="1" applyBorder="1" applyAlignment="1">
      <alignment horizontal="center" vertical="center" wrapText="1"/>
    </xf>
    <xf numFmtId="0" fontId="7" fillId="19" borderId="11" xfId="0" applyFont="1" applyFill="1" applyBorder="1" applyAlignment="1">
      <alignment horizontal="center" vertical="center" wrapText="1"/>
    </xf>
    <xf numFmtId="1" fontId="14" fillId="19" borderId="1" xfId="0" applyNumberFormat="1" applyFont="1" applyFill="1" applyBorder="1" applyAlignment="1">
      <alignment horizontal="center" vertical="center"/>
    </xf>
    <xf numFmtId="0" fontId="17" fillId="19" borderId="1" xfId="0" applyFont="1" applyFill="1" applyBorder="1" applyAlignment="1">
      <alignment horizontal="center" vertical="center" wrapText="1"/>
    </xf>
    <xf numFmtId="9" fontId="14" fillId="19" borderId="1" xfId="0" applyNumberFormat="1" applyFont="1" applyFill="1" applyBorder="1" applyAlignment="1">
      <alignment horizontal="center" vertical="center"/>
    </xf>
    <xf numFmtId="9" fontId="7" fillId="19" borderId="1" xfId="0" applyNumberFormat="1" applyFont="1" applyFill="1" applyBorder="1" applyAlignment="1">
      <alignment horizontal="center" vertical="center"/>
    </xf>
    <xf numFmtId="167" fontId="7" fillId="19" borderId="1" xfId="7" applyFont="1" applyFill="1" applyBorder="1" applyAlignment="1">
      <alignment horizontal="center" vertical="center" wrapText="1"/>
    </xf>
    <xf numFmtId="0" fontId="7" fillId="19" borderId="1" xfId="0" applyFont="1" applyFill="1" applyBorder="1" applyAlignment="1">
      <alignment horizontal="left" vertical="center" wrapText="1"/>
    </xf>
    <xf numFmtId="168" fontId="14" fillId="19" borderId="1" xfId="1" applyFont="1" applyFill="1" applyBorder="1" applyAlignment="1" applyProtection="1">
      <alignment horizontal="center" vertical="center" wrapText="1"/>
      <protection locked="0"/>
    </xf>
    <xf numFmtId="9" fontId="14" fillId="19" borderId="1" xfId="0" applyNumberFormat="1" applyFont="1" applyFill="1" applyBorder="1" applyAlignment="1">
      <alignment horizontal="center" vertical="center" wrapText="1"/>
    </xf>
    <xf numFmtId="0" fontId="7" fillId="19" borderId="21" xfId="0" applyFont="1" applyFill="1" applyBorder="1" applyAlignment="1">
      <alignment horizontal="left" vertical="center" wrapText="1"/>
    </xf>
    <xf numFmtId="0" fontId="7" fillId="19" borderId="1" xfId="0" applyFont="1" applyFill="1" applyBorder="1" applyAlignment="1">
      <alignment vertical="center" wrapText="1"/>
    </xf>
    <xf numFmtId="0" fontId="17" fillId="19" borderId="21" xfId="0" applyFont="1" applyFill="1" applyBorder="1" applyAlignment="1">
      <alignment horizontal="center" vertical="center"/>
    </xf>
    <xf numFmtId="0" fontId="17" fillId="19" borderId="1" xfId="0" applyFont="1" applyFill="1" applyBorder="1" applyAlignment="1">
      <alignment horizontal="center" vertical="center"/>
    </xf>
    <xf numFmtId="1" fontId="14" fillId="19" borderId="1" xfId="0" applyNumberFormat="1" applyFont="1" applyFill="1" applyBorder="1" applyAlignment="1">
      <alignment horizontal="center" vertical="center" wrapText="1"/>
    </xf>
    <xf numFmtId="0" fontId="13" fillId="19" borderId="1" xfId="0" applyFont="1" applyFill="1" applyBorder="1" applyAlignment="1">
      <alignment horizontal="justify" vertical="center" wrapText="1"/>
    </xf>
    <xf numFmtId="0" fontId="13" fillId="19" borderId="1" xfId="0" applyFont="1" applyFill="1" applyBorder="1" applyAlignment="1">
      <alignment horizontal="justify" vertical="center"/>
    </xf>
    <xf numFmtId="0" fontId="7" fillId="19" borderId="5" xfId="0" applyFont="1" applyFill="1" applyBorder="1" applyAlignment="1">
      <alignment horizontal="center" vertical="center" wrapText="1"/>
    </xf>
    <xf numFmtId="169" fontId="14" fillId="19" borderId="5" xfId="0" applyNumberFormat="1" applyFont="1" applyFill="1" applyBorder="1" applyAlignment="1">
      <alignment horizontal="center" vertical="center" wrapText="1"/>
    </xf>
    <xf numFmtId="9" fontId="7" fillId="8" borderId="1"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168" fontId="14" fillId="8" borderId="1" xfId="1" applyFont="1" applyFill="1" applyBorder="1" applyAlignment="1">
      <alignment horizontal="center" vertical="center"/>
    </xf>
    <xf numFmtId="0" fontId="7"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9" fontId="7" fillId="8" borderId="4" xfId="0" applyNumberFormat="1" applyFont="1" applyFill="1" applyBorder="1" applyAlignment="1">
      <alignment horizontal="center" vertical="center" wrapText="1"/>
    </xf>
    <xf numFmtId="0" fontId="7" fillId="8" borderId="21" xfId="0" applyFont="1" applyFill="1" applyBorder="1" applyAlignment="1">
      <alignment horizontal="center" vertical="center" wrapText="1"/>
    </xf>
    <xf numFmtId="9" fontId="7" fillId="8" borderId="8" xfId="0" applyNumberFormat="1" applyFont="1" applyFill="1" applyBorder="1" applyAlignment="1">
      <alignment horizontal="center" vertical="center" wrapText="1"/>
    </xf>
    <xf numFmtId="0" fontId="7" fillId="8" borderId="21" xfId="0" applyFont="1" applyFill="1" applyBorder="1" applyAlignment="1">
      <alignment horizontal="center" vertical="center"/>
    </xf>
    <xf numFmtId="9" fontId="7" fillId="8" borderId="11" xfId="0" applyNumberFormat="1" applyFont="1" applyFill="1" applyBorder="1" applyAlignment="1">
      <alignment horizontal="center" vertical="center" wrapText="1"/>
    </xf>
    <xf numFmtId="1" fontId="7" fillId="8" borderId="1" xfId="0" applyNumberFormat="1" applyFont="1" applyFill="1" applyBorder="1" applyAlignment="1">
      <alignment horizontal="center" vertical="center" wrapText="1"/>
    </xf>
    <xf numFmtId="9" fontId="14" fillId="8" borderId="1" xfId="0" applyNumberFormat="1" applyFont="1" applyFill="1" applyBorder="1" applyAlignment="1">
      <alignment horizontal="center" vertical="center" wrapText="1"/>
    </xf>
    <xf numFmtId="9" fontId="7" fillId="8" borderId="1" xfId="0" applyNumberFormat="1" applyFont="1" applyFill="1" applyBorder="1" applyAlignment="1">
      <alignment horizontal="center" vertical="center"/>
    </xf>
    <xf numFmtId="9" fontId="10" fillId="8" borderId="1" xfId="6" applyFont="1" applyFill="1" applyBorder="1" applyAlignment="1">
      <alignment horizontal="center" vertical="center" wrapText="1"/>
    </xf>
    <xf numFmtId="9" fontId="7" fillId="8" borderId="21" xfId="0" applyNumberFormat="1" applyFont="1" applyFill="1" applyBorder="1" applyAlignment="1">
      <alignment horizontal="center" vertical="center"/>
    </xf>
    <xf numFmtId="0" fontId="7" fillId="8" borderId="4" xfId="0" applyFont="1" applyFill="1" applyBorder="1" applyAlignment="1">
      <alignment horizontal="center" vertical="center" wrapText="1"/>
    </xf>
    <xf numFmtId="0" fontId="7" fillId="8" borderId="11" xfId="0" applyFont="1" applyFill="1" applyBorder="1" applyAlignment="1">
      <alignment horizontal="center" vertical="center" wrapText="1"/>
    </xf>
    <xf numFmtId="9" fontId="7" fillId="8" borderId="21" xfId="0" applyNumberFormat="1" applyFont="1" applyFill="1" applyBorder="1" applyAlignment="1">
      <alignment horizontal="center" vertical="center" wrapText="1"/>
    </xf>
    <xf numFmtId="0" fontId="7" fillId="8" borderId="4"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11" xfId="0" applyFont="1" applyFill="1" applyBorder="1" applyAlignment="1">
      <alignment horizontal="center" vertical="center"/>
    </xf>
    <xf numFmtId="9" fontId="7" fillId="8" borderId="4" xfId="0" applyNumberFormat="1" applyFont="1" applyFill="1" applyBorder="1" applyAlignment="1">
      <alignment horizontal="center" vertical="center"/>
    </xf>
    <xf numFmtId="9" fontId="7" fillId="8" borderId="11" xfId="0" applyNumberFormat="1" applyFont="1" applyFill="1" applyBorder="1" applyAlignment="1">
      <alignment horizontal="center" vertical="center"/>
    </xf>
    <xf numFmtId="0" fontId="7" fillId="8" borderId="2" xfId="0" applyFont="1" applyFill="1" applyBorder="1" applyAlignment="1">
      <alignment horizontal="center" vertical="center" wrapText="1"/>
    </xf>
    <xf numFmtId="9" fontId="7" fillId="8" borderId="8" xfId="0" applyNumberFormat="1" applyFont="1" applyFill="1" applyBorder="1" applyAlignment="1">
      <alignment horizontal="center" vertical="center"/>
    </xf>
    <xf numFmtId="166" fontId="7" fillId="8" borderId="1" xfId="0" applyNumberFormat="1" applyFont="1" applyFill="1" applyBorder="1" applyAlignment="1">
      <alignment horizontal="center" vertical="center"/>
    </xf>
    <xf numFmtId="0" fontId="15" fillId="8" borderId="1"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7" fillId="8" borderId="1" xfId="0" applyFont="1" applyFill="1" applyBorder="1" applyAlignment="1">
      <alignment horizontal="left" vertical="top" wrapText="1"/>
    </xf>
    <xf numFmtId="0" fontId="7" fillId="8" borderId="1" xfId="0" applyFont="1" applyFill="1" applyBorder="1" applyAlignment="1">
      <alignment horizontal="center" wrapText="1"/>
    </xf>
    <xf numFmtId="0" fontId="7" fillId="8" borderId="1" xfId="0" applyFont="1" applyFill="1" applyBorder="1" applyAlignment="1">
      <alignment vertical="center" wrapText="1"/>
    </xf>
    <xf numFmtId="0" fontId="14" fillId="8" borderId="21" xfId="0" applyFont="1" applyFill="1" applyBorder="1" applyAlignment="1">
      <alignment horizontal="justify" vertical="center" wrapText="1"/>
    </xf>
    <xf numFmtId="3" fontId="7" fillId="8" borderId="1" xfId="0" applyNumberFormat="1" applyFont="1" applyFill="1" applyBorder="1" applyAlignment="1">
      <alignment horizontal="center" vertical="center"/>
    </xf>
    <xf numFmtId="0" fontId="7" fillId="8" borderId="0" xfId="0" applyFont="1" applyFill="1" applyAlignment="1">
      <alignment horizontal="center" vertical="center" wrapText="1"/>
    </xf>
    <xf numFmtId="0" fontId="7" fillId="8" borderId="4" xfId="0" applyFont="1" applyFill="1" applyBorder="1" applyAlignment="1">
      <alignment vertical="center" wrapText="1"/>
    </xf>
    <xf numFmtId="0" fontId="7" fillId="8" borderId="21" xfId="0" applyFont="1" applyFill="1" applyBorder="1" applyAlignment="1">
      <alignment vertical="center" wrapText="1"/>
    </xf>
    <xf numFmtId="0" fontId="13" fillId="8" borderId="21" xfId="0" applyFont="1" applyFill="1" applyBorder="1" applyAlignment="1">
      <alignment vertical="center" wrapText="1"/>
    </xf>
    <xf numFmtId="0" fontId="7" fillId="8" borderId="8" xfId="0" applyFont="1" applyFill="1" applyBorder="1" applyAlignment="1">
      <alignment horizontal="center" vertical="center" wrapText="1"/>
    </xf>
    <xf numFmtId="0" fontId="7" fillId="8" borderId="8" xfId="0" applyFont="1" applyFill="1" applyBorder="1" applyAlignment="1">
      <alignment vertical="center" wrapText="1"/>
    </xf>
    <xf numFmtId="0" fontId="7" fillId="8" borderId="11" xfId="0" applyFont="1" applyFill="1" applyBorder="1" applyAlignment="1">
      <alignment vertical="center" wrapText="1"/>
    </xf>
    <xf numFmtId="0" fontId="7" fillId="8" borderId="21" xfId="0" applyFont="1" applyFill="1" applyBorder="1" applyAlignment="1">
      <alignment vertical="center"/>
    </xf>
    <xf numFmtId="170" fontId="18" fillId="8" borderId="1" xfId="4" applyNumberFormat="1" applyFont="1" applyFill="1" applyBorder="1" applyAlignment="1">
      <alignment horizontal="center" vertical="center"/>
    </xf>
    <xf numFmtId="0" fontId="13" fillId="8" borderId="1" xfId="0" applyFont="1" applyFill="1" applyBorder="1" applyAlignment="1">
      <alignment vertical="center" wrapText="1"/>
    </xf>
    <xf numFmtId="0" fontId="13" fillId="8" borderId="1" xfId="0" applyFont="1" applyFill="1" applyBorder="1" applyAlignment="1">
      <alignment horizontal="center" vertical="center" wrapText="1"/>
    </xf>
    <xf numFmtId="0" fontId="13" fillId="8" borderId="21" xfId="0" applyFont="1" applyFill="1" applyBorder="1" applyAlignment="1">
      <alignment horizontal="justify" vertical="center" wrapText="1"/>
    </xf>
    <xf numFmtId="165" fontId="18" fillId="8" borderId="1" xfId="4" applyFont="1" applyFill="1" applyBorder="1" applyAlignment="1">
      <alignment horizontal="center" vertical="center"/>
    </xf>
    <xf numFmtId="167" fontId="7" fillId="8" borderId="1" xfId="7" applyFont="1" applyFill="1" applyBorder="1" applyAlignment="1">
      <alignment horizontal="center" vertical="center" wrapText="1"/>
    </xf>
    <xf numFmtId="0" fontId="7" fillId="8" borderId="1" xfId="0" applyFont="1" applyFill="1" applyBorder="1" applyAlignment="1">
      <alignment horizontal="left" vertical="center" wrapText="1"/>
    </xf>
    <xf numFmtId="0" fontId="18" fillId="8" borderId="1" xfId="0" applyFont="1" applyFill="1" applyBorder="1" applyAlignment="1">
      <alignment horizontal="center" vertical="center" wrapText="1"/>
    </xf>
    <xf numFmtId="1" fontId="14" fillId="8" borderId="1" xfId="6" applyNumberFormat="1" applyFont="1" applyFill="1" applyBorder="1" applyAlignment="1">
      <alignment horizontal="center" vertical="center"/>
    </xf>
    <xf numFmtId="9" fontId="14" fillId="8" borderId="1" xfId="0" applyNumberFormat="1" applyFont="1" applyFill="1" applyBorder="1" applyAlignment="1">
      <alignment horizontal="center" vertical="center"/>
    </xf>
    <xf numFmtId="0" fontId="7" fillId="8" borderId="3" xfId="0" applyFont="1" applyFill="1" applyBorder="1" applyAlignment="1">
      <alignment horizontal="center" vertical="center" wrapText="1"/>
    </xf>
    <xf numFmtId="9" fontId="10" fillId="8" borderId="1" xfId="0" applyNumberFormat="1" applyFont="1" applyFill="1" applyBorder="1" applyAlignment="1">
      <alignment horizontal="center" vertical="center" wrapText="1"/>
    </xf>
    <xf numFmtId="0" fontId="7" fillId="8" borderId="1" xfId="0" applyFont="1" applyFill="1" applyBorder="1" applyAlignment="1">
      <alignment vertical="top" wrapText="1"/>
    </xf>
    <xf numFmtId="0" fontId="12" fillId="8" borderId="0" xfId="0" applyFont="1" applyFill="1" applyAlignment="1">
      <alignment horizontal="center" wrapText="1"/>
    </xf>
    <xf numFmtId="0" fontId="7" fillId="8" borderId="4" xfId="0" applyFont="1" applyFill="1" applyBorder="1" applyAlignment="1">
      <alignment vertical="top" wrapText="1"/>
    </xf>
    <xf numFmtId="0" fontId="7" fillId="8" borderId="8" xfId="0" applyFont="1" applyFill="1" applyBorder="1" applyAlignment="1">
      <alignment vertical="top" wrapText="1"/>
    </xf>
    <xf numFmtId="0" fontId="7" fillId="8" borderId="11" xfId="0" applyFont="1" applyFill="1" applyBorder="1" applyAlignment="1">
      <alignment vertical="top" wrapText="1"/>
    </xf>
    <xf numFmtId="9" fontId="7" fillId="8" borderId="0" xfId="0" applyNumberFormat="1" applyFont="1" applyFill="1" applyAlignment="1">
      <alignment horizontal="center" vertical="center" wrapText="1"/>
    </xf>
    <xf numFmtId="0" fontId="12" fillId="8" borderId="0" xfId="0" applyFont="1" applyFill="1" applyAlignment="1">
      <alignment wrapText="1"/>
    </xf>
    <xf numFmtId="9" fontId="7" fillId="4" borderId="1" xfId="0" applyNumberFormat="1" applyFont="1" applyFill="1" applyBorder="1" applyAlignment="1">
      <alignment horizontal="center" vertical="center" wrapText="1"/>
    </xf>
    <xf numFmtId="9" fontId="7" fillId="12" borderId="1" xfId="0" applyNumberFormat="1" applyFont="1" applyFill="1" applyBorder="1" applyAlignment="1">
      <alignment horizontal="center" vertical="center"/>
    </xf>
    <xf numFmtId="0" fontId="7" fillId="10" borderId="1" xfId="0" applyFont="1" applyFill="1" applyBorder="1" applyAlignment="1">
      <alignment horizontal="center" vertical="center"/>
    </xf>
    <xf numFmtId="9" fontId="7" fillId="10" borderId="1"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xf>
    <xf numFmtId="9" fontId="7" fillId="11" borderId="1" xfId="0" applyNumberFormat="1" applyFont="1" applyFill="1" applyBorder="1" applyAlignment="1">
      <alignment horizontal="center" vertical="center"/>
    </xf>
    <xf numFmtId="171" fontId="9" fillId="9" borderId="21" xfId="0" applyNumberFormat="1"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1"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21" xfId="0" applyFont="1" applyBorder="1" applyAlignment="1">
      <alignment horizontal="center" vertical="center"/>
    </xf>
    <xf numFmtId="0" fontId="3" fillId="20" borderId="1" xfId="0" applyFont="1" applyFill="1" applyBorder="1" applyAlignment="1">
      <alignment horizontal="left" vertical="center"/>
    </xf>
    <xf numFmtId="0" fontId="3" fillId="3" borderId="1" xfId="0" applyFont="1" applyFill="1" applyBorder="1" applyAlignment="1">
      <alignment horizontal="left" vertical="center"/>
    </xf>
    <xf numFmtId="0" fontId="7" fillId="21" borderId="1" xfId="0" applyFont="1" applyFill="1" applyBorder="1" applyAlignment="1">
      <alignment horizontal="left" vertical="center" wrapText="1"/>
    </xf>
    <xf numFmtId="0" fontId="3" fillId="21" borderId="1" xfId="0" applyFont="1" applyFill="1" applyBorder="1" applyAlignment="1">
      <alignment horizontal="left" vertical="center"/>
    </xf>
    <xf numFmtId="0" fontId="3" fillId="21" borderId="1" xfId="0" applyFont="1" applyFill="1" applyBorder="1" applyAlignment="1">
      <alignment horizontal="left" vertical="center" wrapText="1"/>
    </xf>
    <xf numFmtId="0" fontId="7" fillId="21" borderId="1" xfId="0" applyFont="1" applyFill="1" applyBorder="1" applyAlignment="1">
      <alignment horizontal="center" vertical="center" wrapText="1"/>
    </xf>
    <xf numFmtId="44" fontId="3" fillId="21" borderId="1" xfId="8" applyFont="1" applyFill="1" applyBorder="1" applyAlignment="1">
      <alignment horizontal="left" vertical="center" wrapText="1"/>
    </xf>
    <xf numFmtId="0" fontId="20" fillId="21" borderId="1" xfId="0" applyFont="1" applyFill="1" applyBorder="1" applyAlignment="1">
      <alignment horizontal="left" vertical="center" wrapText="1"/>
    </xf>
    <xf numFmtId="0" fontId="11" fillId="21" borderId="1" xfId="0" applyFont="1" applyFill="1" applyBorder="1" applyAlignment="1">
      <alignment horizontal="left" vertical="center" wrapText="1"/>
    </xf>
    <xf numFmtId="6" fontId="7" fillId="21"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21" borderId="21" xfId="0" applyFont="1" applyFill="1" applyBorder="1" applyAlignment="1">
      <alignment horizontal="center" vertical="center" wrapText="1"/>
    </xf>
    <xf numFmtId="0" fontId="7" fillId="21" borderId="2" xfId="0" applyFont="1" applyFill="1" applyBorder="1" applyAlignment="1">
      <alignment vertical="center" wrapText="1"/>
    </xf>
    <xf numFmtId="0" fontId="7" fillId="21" borderId="3" xfId="0" applyFont="1" applyFill="1" applyBorder="1" applyAlignment="1">
      <alignment vertical="center" wrapText="1"/>
    </xf>
    <xf numFmtId="9" fontId="7" fillId="21" borderId="1" xfId="0" applyNumberFormat="1" applyFont="1" applyFill="1" applyBorder="1" applyAlignment="1">
      <alignment horizontal="center" vertical="center" wrapText="1"/>
    </xf>
    <xf numFmtId="9" fontId="3" fillId="21" borderId="1" xfId="0" applyNumberFormat="1" applyFont="1" applyFill="1" applyBorder="1" applyAlignment="1">
      <alignment horizontal="center" vertical="center" wrapText="1"/>
    </xf>
    <xf numFmtId="9" fontId="11" fillId="21" borderId="1" xfId="0" applyNumberFormat="1" applyFont="1" applyFill="1" applyBorder="1" applyAlignment="1">
      <alignment horizontal="center" vertical="center" wrapText="1"/>
    </xf>
    <xf numFmtId="9" fontId="7" fillId="2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20" borderId="1" xfId="0" applyFont="1" applyFill="1" applyBorder="1" applyAlignment="1">
      <alignment horizontal="center" vertical="center"/>
    </xf>
    <xf numFmtId="1" fontId="10" fillId="9" borderId="0" xfId="0" applyNumberFormat="1" applyFont="1" applyFill="1" applyAlignment="1">
      <alignment horizontal="center" vertical="center"/>
    </xf>
    <xf numFmtId="0" fontId="4" fillId="13" borderId="1" xfId="0" applyFont="1" applyFill="1" applyBorder="1" applyAlignment="1">
      <alignment horizontal="center" vertical="center" wrapText="1"/>
    </xf>
    <xf numFmtId="0" fontId="23" fillId="22" borderId="1" xfId="0" applyFont="1" applyFill="1" applyBorder="1" applyAlignment="1">
      <alignment vertical="center" wrapText="1"/>
    </xf>
    <xf numFmtId="0" fontId="7" fillId="3" borderId="1" xfId="0" applyFont="1" applyFill="1" applyBorder="1" applyAlignment="1">
      <alignment horizontal="center" vertical="center" wrapText="1"/>
    </xf>
    <xf numFmtId="0" fontId="23" fillId="22" borderId="1" xfId="0" applyFont="1" applyFill="1" applyBorder="1" applyAlignment="1">
      <alignment horizontal="left" vertical="center" wrapText="1"/>
    </xf>
    <xf numFmtId="0" fontId="9" fillId="13" borderId="1" xfId="0" applyFont="1" applyFill="1" applyBorder="1" applyAlignment="1">
      <alignment horizontal="center" vertical="center" wrapText="1"/>
    </xf>
    <xf numFmtId="171" fontId="9" fillId="13" borderId="1" xfId="0" applyNumberFormat="1" applyFont="1" applyFill="1" applyBorder="1" applyAlignment="1">
      <alignment horizontal="center" vertical="center" wrapText="1"/>
    </xf>
    <xf numFmtId="0" fontId="5" fillId="13" borderId="0" xfId="0" applyFont="1" applyFill="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vertical="center" wrapText="1"/>
    </xf>
    <xf numFmtId="172" fontId="7" fillId="3" borderId="1" xfId="0" applyNumberFormat="1" applyFont="1" applyFill="1" applyBorder="1" applyAlignment="1">
      <alignment horizontal="left" vertical="center" wrapText="1"/>
    </xf>
    <xf numFmtId="6" fontId="7" fillId="3" borderId="1" xfId="0" applyNumberFormat="1" applyFont="1" applyFill="1" applyBorder="1" applyAlignment="1">
      <alignment horizontal="center" vertical="center"/>
    </xf>
    <xf numFmtId="172" fontId="7" fillId="4" borderId="1" xfId="0" applyNumberFormat="1" applyFont="1" applyFill="1" applyBorder="1" applyAlignment="1">
      <alignment horizontal="left" vertical="center" wrapText="1"/>
    </xf>
    <xf numFmtId="0" fontId="11" fillId="21" borderId="1" xfId="0" applyFont="1" applyFill="1" applyBorder="1" applyAlignment="1">
      <alignment horizontal="center" vertical="center" wrapText="1"/>
    </xf>
    <xf numFmtId="9" fontId="7" fillId="21" borderId="2" xfId="0" applyNumberFormat="1" applyFont="1" applyFill="1" applyBorder="1" applyAlignment="1">
      <alignment horizontal="center" vertical="center" wrapText="1"/>
    </xf>
    <xf numFmtId="0" fontId="7" fillId="21" borderId="6" xfId="0" applyFont="1" applyFill="1" applyBorder="1" applyAlignment="1">
      <alignment horizontal="center" vertical="center" wrapText="1"/>
    </xf>
    <xf numFmtId="0" fontId="7" fillId="21" borderId="3" xfId="0" applyFont="1" applyFill="1" applyBorder="1" applyAlignment="1">
      <alignment horizontal="center" vertical="center" wrapText="1"/>
    </xf>
    <xf numFmtId="9" fontId="7" fillId="21" borderId="2" xfId="0" applyNumberFormat="1" applyFont="1" applyFill="1" applyBorder="1" applyAlignment="1">
      <alignment horizontal="center" vertical="top" wrapText="1"/>
    </xf>
    <xf numFmtId="9" fontId="7" fillId="21" borderId="3" xfId="0" applyNumberFormat="1" applyFont="1" applyFill="1" applyBorder="1" applyAlignment="1">
      <alignment horizontal="center" vertical="top" wrapText="1"/>
    </xf>
    <xf numFmtId="9" fontId="3" fillId="21" borderId="2" xfId="0" applyNumberFormat="1" applyFont="1" applyFill="1" applyBorder="1" applyAlignment="1">
      <alignment horizontal="center" vertical="center" wrapText="1"/>
    </xf>
    <xf numFmtId="0" fontId="3" fillId="21" borderId="3" xfId="0" applyFont="1" applyFill="1" applyBorder="1" applyAlignment="1">
      <alignment horizontal="center" vertical="center" wrapText="1"/>
    </xf>
    <xf numFmtId="0" fontId="7" fillId="21" borderId="2" xfId="0" applyFont="1" applyFill="1" applyBorder="1" applyAlignment="1">
      <alignment horizontal="center" vertical="center" wrapText="1"/>
    </xf>
    <xf numFmtId="9" fontId="7" fillId="12" borderId="1" xfId="0" applyNumberFormat="1" applyFont="1" applyFill="1" applyBorder="1" applyAlignment="1">
      <alignment horizontal="center" vertical="center"/>
    </xf>
    <xf numFmtId="0" fontId="7" fillId="12" borderId="1" xfId="0" applyFont="1" applyFill="1" applyBorder="1" applyAlignment="1">
      <alignment horizontal="center" vertical="center"/>
    </xf>
    <xf numFmtId="9"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23" fillId="22" borderId="1" xfId="0" applyFont="1" applyFill="1" applyBorder="1" applyAlignment="1">
      <alignment horizontal="left" vertical="center" wrapText="1"/>
    </xf>
    <xf numFmtId="0" fontId="7" fillId="21"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6" xfId="0" applyFont="1" applyFill="1" applyBorder="1" applyAlignment="1">
      <alignment horizontal="center" vertical="center" wrapText="1"/>
    </xf>
    <xf numFmtId="9" fontId="14" fillId="8" borderId="2" xfId="0" applyNumberFormat="1" applyFont="1" applyFill="1" applyBorder="1" applyAlignment="1">
      <alignment horizontal="center" vertical="center" wrapText="1"/>
    </xf>
    <xf numFmtId="9" fontId="14" fillId="8" borderId="3" xfId="0" applyNumberFormat="1" applyFont="1" applyFill="1" applyBorder="1" applyAlignment="1">
      <alignment horizontal="center" vertical="center" wrapText="1"/>
    </xf>
    <xf numFmtId="9" fontId="7" fillId="8" borderId="1" xfId="0" applyNumberFormat="1" applyFont="1" applyFill="1" applyBorder="1" applyAlignment="1">
      <alignment horizontal="center" vertical="center"/>
    </xf>
    <xf numFmtId="9" fontId="14" fillId="8" borderId="6" xfId="0" applyNumberFormat="1" applyFont="1" applyFill="1" applyBorder="1" applyAlignment="1">
      <alignment horizontal="center" vertical="center" wrapText="1"/>
    </xf>
    <xf numFmtId="0" fontId="10" fillId="8" borderId="2" xfId="6" applyNumberFormat="1" applyFont="1" applyFill="1" applyBorder="1" applyAlignment="1">
      <alignment horizontal="center" vertical="center" wrapText="1"/>
    </xf>
    <xf numFmtId="0" fontId="10" fillId="8" borderId="6" xfId="6" applyNumberFormat="1" applyFont="1" applyFill="1" applyBorder="1" applyAlignment="1">
      <alignment horizontal="center" vertical="center" wrapText="1"/>
    </xf>
    <xf numFmtId="0" fontId="10" fillId="8" borderId="3" xfId="6" applyNumberFormat="1"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7" fillId="8" borderId="21" xfId="0" applyFont="1" applyFill="1" applyBorder="1" applyAlignment="1">
      <alignment horizontal="center" vertical="center" wrapText="1"/>
    </xf>
    <xf numFmtId="9" fontId="7" fillId="21" borderId="3" xfId="0" applyNumberFormat="1"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17" borderId="6"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7" fillId="15" borderId="6" xfId="0" applyFont="1" applyFill="1" applyBorder="1" applyAlignment="1">
      <alignment horizontal="center" vertical="center" wrapText="1"/>
    </xf>
    <xf numFmtId="1" fontId="7" fillId="8" borderId="2" xfId="0" applyNumberFormat="1" applyFont="1" applyFill="1" applyBorder="1" applyAlignment="1">
      <alignment horizontal="center" vertical="center" wrapText="1"/>
    </xf>
    <xf numFmtId="1" fontId="7" fillId="8" borderId="6" xfId="0" applyNumberFormat="1" applyFont="1" applyFill="1" applyBorder="1" applyAlignment="1">
      <alignment horizontal="center" vertical="center" wrapText="1"/>
    </xf>
    <xf numFmtId="1" fontId="7" fillId="8" borderId="3" xfId="0" applyNumberFormat="1"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5" xfId="0" applyFont="1" applyFill="1" applyBorder="1" applyAlignment="1">
      <alignment horizontal="center" vertical="center"/>
    </xf>
    <xf numFmtId="0" fontId="4" fillId="9" borderId="12" xfId="0" applyFont="1" applyFill="1" applyBorder="1" applyAlignment="1">
      <alignment horizontal="center" vertical="center"/>
    </xf>
    <xf numFmtId="0" fontId="11" fillId="15" borderId="1" xfId="0" applyFont="1" applyFill="1" applyBorder="1" applyAlignment="1">
      <alignment horizontal="center" vertical="center" wrapText="1"/>
    </xf>
    <xf numFmtId="0" fontId="7" fillId="15" borderId="1" xfId="0" applyFont="1" applyFill="1" applyBorder="1" applyAlignment="1">
      <alignment horizontal="center" vertical="top" wrapText="1"/>
    </xf>
    <xf numFmtId="9" fontId="7" fillId="15" borderId="1" xfId="0" applyNumberFormat="1" applyFont="1" applyFill="1" applyBorder="1" applyAlignment="1">
      <alignment horizontal="center" vertical="center" wrapText="1"/>
    </xf>
    <xf numFmtId="9" fontId="7" fillId="16" borderId="2" xfId="0" applyNumberFormat="1" applyFont="1" applyFill="1" applyBorder="1" applyAlignment="1">
      <alignment horizontal="center" vertical="center" wrapText="1"/>
    </xf>
    <xf numFmtId="9" fontId="7" fillId="16" borderId="3" xfId="0" applyNumberFormat="1" applyFont="1" applyFill="1" applyBorder="1" applyAlignment="1">
      <alignment horizontal="center" vertical="center" wrapText="1"/>
    </xf>
    <xf numFmtId="0" fontId="11" fillId="16"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9" fontId="7" fillId="15" borderId="2" xfId="0" applyNumberFormat="1" applyFont="1" applyFill="1" applyBorder="1" applyAlignment="1">
      <alignment horizontal="center" vertical="center" wrapText="1"/>
    </xf>
    <xf numFmtId="9" fontId="7" fillId="15" borderId="3" xfId="0" applyNumberFormat="1" applyFont="1" applyFill="1" applyBorder="1" applyAlignment="1">
      <alignment horizontal="center" vertical="center" wrapText="1"/>
    </xf>
    <xf numFmtId="9" fontId="14" fillId="15" borderId="2" xfId="0" applyNumberFormat="1" applyFont="1" applyFill="1" applyBorder="1" applyAlignment="1">
      <alignment horizontal="center" vertical="center" wrapText="1"/>
    </xf>
    <xf numFmtId="9" fontId="14" fillId="15" borderId="3" xfId="0" applyNumberFormat="1" applyFont="1" applyFill="1" applyBorder="1" applyAlignment="1">
      <alignment horizontal="center" vertical="center" wrapText="1"/>
    </xf>
    <xf numFmtId="9" fontId="7" fillId="15" borderId="1" xfId="0" applyNumberFormat="1" applyFont="1" applyFill="1" applyBorder="1" applyAlignment="1">
      <alignment horizontal="center" vertical="center"/>
    </xf>
    <xf numFmtId="9" fontId="7" fillId="15" borderId="6" xfId="0" applyNumberFormat="1" applyFont="1" applyFill="1" applyBorder="1" applyAlignment="1">
      <alignment horizontal="center" vertical="center" wrapText="1"/>
    </xf>
    <xf numFmtId="9" fontId="14" fillId="15" borderId="6" xfId="0" applyNumberFormat="1" applyFont="1" applyFill="1" applyBorder="1" applyAlignment="1">
      <alignment horizontal="center" vertical="center" wrapText="1"/>
    </xf>
    <xf numFmtId="9" fontId="10" fillId="15" borderId="2" xfId="6" applyFont="1" applyFill="1" applyBorder="1" applyAlignment="1">
      <alignment horizontal="center" vertical="center"/>
    </xf>
    <xf numFmtId="9" fontId="10" fillId="15" borderId="6" xfId="6" applyFont="1" applyFill="1" applyBorder="1" applyAlignment="1">
      <alignment horizontal="center" vertical="center"/>
    </xf>
    <xf numFmtId="9" fontId="10" fillId="15" borderId="3" xfId="6" applyFont="1" applyFill="1" applyBorder="1" applyAlignment="1">
      <alignment horizontal="center" vertical="center"/>
    </xf>
    <xf numFmtId="0" fontId="7" fillId="15" borderId="2" xfId="0" applyFont="1" applyFill="1" applyBorder="1" applyAlignment="1">
      <alignment horizontal="center" vertical="center"/>
    </xf>
    <xf numFmtId="0" fontId="7" fillId="15" borderId="3" xfId="0" applyFont="1" applyFill="1" applyBorder="1" applyAlignment="1">
      <alignment horizontal="center" vertical="center"/>
    </xf>
    <xf numFmtId="0" fontId="7" fillId="16" borderId="2" xfId="0" applyFont="1" applyFill="1" applyBorder="1" applyAlignment="1">
      <alignment horizontal="center" vertical="center"/>
    </xf>
    <xf numFmtId="0" fontId="7" fillId="16" borderId="3" xfId="0" applyFont="1" applyFill="1" applyBorder="1" applyAlignment="1">
      <alignment horizontal="center" vertical="center"/>
    </xf>
    <xf numFmtId="9" fontId="14" fillId="15" borderId="2" xfId="6" applyFont="1" applyFill="1" applyBorder="1" applyAlignment="1">
      <alignment horizontal="center" vertical="center" wrapText="1"/>
    </xf>
    <xf numFmtId="9" fontId="14" fillId="15" borderId="3" xfId="6" applyFont="1" applyFill="1" applyBorder="1" applyAlignment="1">
      <alignment horizontal="center" vertical="center" wrapText="1"/>
    </xf>
    <xf numFmtId="0" fontId="14" fillId="15" borderId="2" xfId="0" applyFont="1" applyFill="1" applyBorder="1" applyAlignment="1">
      <alignment horizontal="center" vertical="center"/>
    </xf>
    <xf numFmtId="0" fontId="14" fillId="15" borderId="3" xfId="0" applyFont="1" applyFill="1" applyBorder="1" applyAlignment="1">
      <alignment horizontal="center" vertical="center"/>
    </xf>
    <xf numFmtId="9" fontId="14" fillId="16" borderId="2" xfId="0" applyNumberFormat="1" applyFont="1" applyFill="1" applyBorder="1" applyAlignment="1">
      <alignment horizontal="center" vertical="center"/>
    </xf>
    <xf numFmtId="9" fontId="14" fillId="16" borderId="3" xfId="0" applyNumberFormat="1" applyFont="1" applyFill="1" applyBorder="1" applyAlignment="1">
      <alignment horizontal="center" vertical="center"/>
    </xf>
    <xf numFmtId="9" fontId="10" fillId="16" borderId="2" xfId="6" applyFont="1" applyFill="1" applyBorder="1" applyAlignment="1">
      <alignment horizontal="center" vertical="center"/>
    </xf>
    <xf numFmtId="9" fontId="10" fillId="16" borderId="3" xfId="6" applyFont="1" applyFill="1" applyBorder="1" applyAlignment="1">
      <alignment horizontal="center" vertical="center"/>
    </xf>
    <xf numFmtId="9" fontId="10" fillId="16" borderId="2" xfId="6" applyFont="1" applyFill="1" applyBorder="1" applyAlignment="1">
      <alignment horizontal="center" vertical="center" wrapText="1"/>
    </xf>
    <xf numFmtId="9" fontId="10" fillId="16" borderId="3" xfId="6" applyFont="1" applyFill="1" applyBorder="1" applyAlignment="1">
      <alignment horizontal="center" vertical="center" wrapText="1"/>
    </xf>
    <xf numFmtId="0" fontId="7" fillId="19" borderId="2" xfId="0" applyFont="1" applyFill="1" applyBorder="1" applyAlignment="1">
      <alignment horizontal="center" vertical="center" wrapText="1"/>
    </xf>
    <xf numFmtId="0" fontId="7" fillId="19" borderId="6"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16"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18" xfId="0" applyFont="1" applyFill="1" applyBorder="1" applyAlignment="1">
      <alignment horizontal="center" vertical="center" wrapText="1"/>
    </xf>
    <xf numFmtId="9" fontId="7" fillId="16" borderId="1" xfId="0" applyNumberFormat="1" applyFont="1" applyFill="1" applyBorder="1" applyAlignment="1">
      <alignment horizontal="center" vertical="center" wrapText="1"/>
    </xf>
    <xf numFmtId="0" fontId="14" fillId="16" borderId="2" xfId="0" applyFont="1" applyFill="1" applyBorder="1" applyAlignment="1">
      <alignment horizontal="center" vertical="center"/>
    </xf>
    <xf numFmtId="0" fontId="14" fillId="16" borderId="3" xfId="0" applyFont="1" applyFill="1" applyBorder="1" applyAlignment="1">
      <alignment horizontal="center" vertical="center"/>
    </xf>
    <xf numFmtId="0" fontId="14" fillId="16"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9" fontId="7" fillId="17" borderId="2" xfId="0" applyNumberFormat="1" applyFont="1" applyFill="1" applyBorder="1" applyAlignment="1">
      <alignment horizontal="center" vertical="center" wrapText="1"/>
    </xf>
    <xf numFmtId="9" fontId="7" fillId="17" borderId="3" xfId="0" applyNumberFormat="1" applyFont="1" applyFill="1" applyBorder="1" applyAlignment="1">
      <alignment horizontal="center" vertical="center" wrapText="1"/>
    </xf>
    <xf numFmtId="0" fontId="7" fillId="8" borderId="1" xfId="0" applyFont="1" applyFill="1" applyBorder="1" applyAlignment="1">
      <alignment horizontal="center" vertical="center" wrapText="1"/>
    </xf>
    <xf numFmtId="9" fontId="7" fillId="8" borderId="1" xfId="0" applyNumberFormat="1" applyFont="1" applyFill="1" applyBorder="1" applyAlignment="1">
      <alignment horizontal="center" vertical="center" wrapText="1"/>
    </xf>
    <xf numFmtId="9" fontId="10" fillId="17" borderId="2" xfId="6" applyFont="1" applyFill="1" applyBorder="1" applyAlignment="1">
      <alignment horizontal="center" vertical="center"/>
    </xf>
    <xf numFmtId="9" fontId="10" fillId="17" borderId="6" xfId="6" applyFont="1" applyFill="1" applyBorder="1" applyAlignment="1">
      <alignment horizontal="center" vertical="center"/>
    </xf>
    <xf numFmtId="9" fontId="10" fillId="17" borderId="3" xfId="6" applyFont="1" applyFill="1" applyBorder="1" applyAlignment="1">
      <alignment horizontal="center" vertical="center"/>
    </xf>
    <xf numFmtId="9" fontId="10" fillId="8" borderId="2" xfId="6" applyFont="1" applyFill="1" applyBorder="1" applyAlignment="1">
      <alignment horizontal="center" vertical="center" wrapText="1"/>
    </xf>
    <xf numFmtId="9" fontId="10" fillId="8" borderId="3" xfId="6" applyFont="1" applyFill="1" applyBorder="1" applyAlignment="1">
      <alignment horizontal="center" vertical="center" wrapText="1"/>
    </xf>
    <xf numFmtId="0" fontId="14" fillId="17" borderId="2" xfId="0" applyFont="1" applyFill="1" applyBorder="1" applyAlignment="1">
      <alignment horizontal="center" vertical="center"/>
    </xf>
    <xf numFmtId="0" fontId="14" fillId="17" borderId="3" xfId="0" applyFont="1" applyFill="1" applyBorder="1" applyAlignment="1">
      <alignment horizontal="center" vertical="center"/>
    </xf>
    <xf numFmtId="9" fontId="7" fillId="17" borderId="1"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9" fontId="7" fillId="8" borderId="2" xfId="0" applyNumberFormat="1" applyFont="1" applyFill="1" applyBorder="1" applyAlignment="1">
      <alignment horizontal="center" vertical="center" wrapText="1"/>
    </xf>
    <xf numFmtId="9" fontId="7" fillId="8" borderId="3"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9" fontId="7" fillId="8" borderId="6"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9" fontId="7" fillId="8" borderId="2" xfId="0" applyNumberFormat="1" applyFont="1" applyFill="1" applyBorder="1" applyAlignment="1">
      <alignment horizontal="center" vertical="center"/>
    </xf>
    <xf numFmtId="9" fontId="7" fillId="8" borderId="6" xfId="0" applyNumberFormat="1" applyFont="1" applyFill="1" applyBorder="1" applyAlignment="1">
      <alignment horizontal="center" vertical="center"/>
    </xf>
    <xf numFmtId="9" fontId="7" fillId="8" borderId="3" xfId="0" applyNumberFormat="1" applyFont="1" applyFill="1" applyBorder="1" applyAlignment="1">
      <alignment horizontal="center" vertical="center"/>
    </xf>
    <xf numFmtId="0" fontId="11" fillId="19"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9" fontId="7" fillId="19" borderId="2" xfId="0" applyNumberFormat="1" applyFont="1" applyFill="1" applyBorder="1" applyAlignment="1">
      <alignment horizontal="center" vertical="center" wrapText="1"/>
    </xf>
    <xf numFmtId="9" fontId="7" fillId="19" borderId="6" xfId="0" applyNumberFormat="1" applyFont="1" applyFill="1" applyBorder="1" applyAlignment="1">
      <alignment horizontal="center" vertical="center" wrapText="1"/>
    </xf>
    <xf numFmtId="9" fontId="7" fillId="19" borderId="3" xfId="0" applyNumberFormat="1" applyFont="1" applyFill="1" applyBorder="1" applyAlignment="1">
      <alignment horizontal="center" vertical="center" wrapText="1"/>
    </xf>
    <xf numFmtId="9" fontId="7" fillId="19" borderId="1" xfId="0" applyNumberFormat="1"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7" fillId="17" borderId="2" xfId="0" applyFont="1" applyFill="1" applyBorder="1" applyAlignment="1">
      <alignment horizontal="center" vertical="center"/>
    </xf>
    <xf numFmtId="0" fontId="7" fillId="17" borderId="3" xfId="0" applyFont="1" applyFill="1" applyBorder="1" applyAlignment="1">
      <alignment horizontal="center" vertical="center"/>
    </xf>
    <xf numFmtId="9" fontId="10" fillId="8" borderId="6" xfId="6" applyFont="1" applyFill="1" applyBorder="1" applyAlignment="1">
      <alignment horizontal="center" vertical="center" wrapText="1"/>
    </xf>
    <xf numFmtId="10" fontId="7" fillId="8" borderId="2" xfId="0" applyNumberFormat="1" applyFont="1" applyFill="1" applyBorder="1" applyAlignment="1">
      <alignment horizontal="center" vertical="center"/>
    </xf>
    <xf numFmtId="10" fontId="7" fillId="8" borderId="6" xfId="0" applyNumberFormat="1" applyFont="1" applyFill="1" applyBorder="1" applyAlignment="1">
      <alignment horizontal="center" vertical="center"/>
    </xf>
    <xf numFmtId="10" fontId="7" fillId="8" borderId="3" xfId="0" applyNumberFormat="1" applyFont="1" applyFill="1" applyBorder="1" applyAlignment="1">
      <alignment horizontal="center" vertical="center"/>
    </xf>
    <xf numFmtId="0" fontId="14" fillId="19" borderId="2" xfId="0" applyFont="1" applyFill="1" applyBorder="1" applyAlignment="1">
      <alignment horizontal="center" vertical="center" wrapText="1"/>
    </xf>
    <xf numFmtId="0" fontId="14" fillId="19" borderId="3" xfId="0" applyFont="1" applyFill="1" applyBorder="1" applyAlignment="1">
      <alignment horizontal="center" vertical="center" wrapText="1"/>
    </xf>
    <xf numFmtId="9" fontId="14" fillId="19" borderId="2" xfId="0" applyNumberFormat="1" applyFont="1" applyFill="1" applyBorder="1" applyAlignment="1">
      <alignment horizontal="center" vertical="center"/>
    </xf>
    <xf numFmtId="9" fontId="14" fillId="19" borderId="6" xfId="0" applyNumberFormat="1" applyFont="1" applyFill="1" applyBorder="1" applyAlignment="1">
      <alignment horizontal="center" vertical="center"/>
    </xf>
    <xf numFmtId="9" fontId="14" fillId="19" borderId="3" xfId="0" applyNumberFormat="1" applyFont="1" applyFill="1" applyBorder="1" applyAlignment="1">
      <alignment horizontal="center" vertical="center"/>
    </xf>
    <xf numFmtId="0" fontId="14" fillId="17" borderId="6" xfId="0" applyFont="1" applyFill="1" applyBorder="1" applyAlignment="1">
      <alignment horizontal="center" vertical="center"/>
    </xf>
    <xf numFmtId="9" fontId="10" fillId="19" borderId="2" xfId="6" applyFont="1" applyFill="1" applyBorder="1" applyAlignment="1">
      <alignment horizontal="center" vertical="center" wrapText="1"/>
    </xf>
    <xf numFmtId="9" fontId="10" fillId="19" borderId="6" xfId="6" applyFont="1" applyFill="1" applyBorder="1" applyAlignment="1">
      <alignment horizontal="center" vertical="center" wrapText="1"/>
    </xf>
    <xf numFmtId="9" fontId="10" fillId="19" borderId="3" xfId="6" applyFont="1" applyFill="1" applyBorder="1" applyAlignment="1">
      <alignment horizontal="center" vertical="center" wrapText="1"/>
    </xf>
    <xf numFmtId="9" fontId="7" fillId="19" borderId="1" xfId="0" applyNumberFormat="1" applyFont="1" applyFill="1" applyBorder="1" applyAlignment="1">
      <alignment horizontal="center" vertical="center"/>
    </xf>
    <xf numFmtId="1" fontId="7" fillId="19" borderId="2" xfId="0" applyNumberFormat="1" applyFont="1" applyFill="1" applyBorder="1" applyAlignment="1">
      <alignment horizontal="center" vertical="center" wrapText="1"/>
    </xf>
    <xf numFmtId="1" fontId="7" fillId="19" borderId="6" xfId="0" applyNumberFormat="1" applyFont="1" applyFill="1" applyBorder="1" applyAlignment="1">
      <alignment horizontal="center" vertical="center" wrapText="1"/>
    </xf>
    <xf numFmtId="1" fontId="7" fillId="19" borderId="3" xfId="0" applyNumberFormat="1" applyFont="1" applyFill="1" applyBorder="1" applyAlignment="1">
      <alignment horizontal="center" vertical="center" wrapText="1"/>
    </xf>
    <xf numFmtId="1" fontId="7" fillId="15" borderId="2" xfId="0" applyNumberFormat="1" applyFont="1" applyFill="1" applyBorder="1" applyAlignment="1">
      <alignment horizontal="center" vertical="center" wrapText="1"/>
    </xf>
    <xf numFmtId="1" fontId="7" fillId="15" borderId="3" xfId="0" applyNumberFormat="1" applyFont="1" applyFill="1" applyBorder="1" applyAlignment="1">
      <alignment horizontal="center" vertical="center" wrapText="1"/>
    </xf>
    <xf numFmtId="1" fontId="7" fillId="15" borderId="6" xfId="0" applyNumberFormat="1" applyFont="1" applyFill="1" applyBorder="1" applyAlignment="1">
      <alignment horizontal="center" vertical="center" wrapText="1"/>
    </xf>
    <xf numFmtId="1" fontId="7" fillId="16" borderId="2" xfId="0" applyNumberFormat="1" applyFont="1" applyFill="1" applyBorder="1" applyAlignment="1">
      <alignment horizontal="center" vertical="center" wrapText="1"/>
    </xf>
    <xf numFmtId="1" fontId="7" fillId="16" borderId="3" xfId="0" applyNumberFormat="1" applyFont="1" applyFill="1" applyBorder="1" applyAlignment="1">
      <alignment horizontal="center" vertical="center" wrapText="1"/>
    </xf>
    <xf numFmtId="1" fontId="7" fillId="17" borderId="2" xfId="0" applyNumberFormat="1" applyFont="1" applyFill="1" applyBorder="1" applyAlignment="1">
      <alignment horizontal="center" vertical="center" wrapText="1"/>
    </xf>
    <xf numFmtId="1" fontId="7" fillId="17" borderId="3" xfId="0" applyNumberFormat="1" applyFont="1" applyFill="1" applyBorder="1" applyAlignment="1">
      <alignment horizontal="center" vertical="center" wrapText="1"/>
    </xf>
    <xf numFmtId="1" fontId="7" fillId="17" borderId="6" xfId="0" applyNumberFormat="1" applyFont="1" applyFill="1" applyBorder="1" applyAlignment="1">
      <alignment horizontal="center" vertical="center" wrapText="1"/>
    </xf>
    <xf numFmtId="9" fontId="7" fillId="16" borderId="2" xfId="0" applyNumberFormat="1" applyFont="1" applyFill="1" applyBorder="1" applyAlignment="1">
      <alignment horizontal="center" vertical="center"/>
    </xf>
    <xf numFmtId="9" fontId="7" fillId="16" borderId="3" xfId="0" applyNumberFormat="1" applyFont="1" applyFill="1" applyBorder="1" applyAlignment="1">
      <alignment horizontal="center" vertical="center"/>
    </xf>
    <xf numFmtId="0" fontId="7" fillId="17" borderId="6" xfId="0" applyFont="1" applyFill="1" applyBorder="1" applyAlignment="1">
      <alignment horizontal="center" vertical="center"/>
    </xf>
    <xf numFmtId="0" fontId="7" fillId="19" borderId="21" xfId="0" applyFont="1" applyFill="1" applyBorder="1" applyAlignment="1">
      <alignment horizontal="center" vertical="center" wrapText="1"/>
    </xf>
    <xf numFmtId="0" fontId="5" fillId="9" borderId="6" xfId="0" applyFont="1" applyFill="1" applyBorder="1" applyAlignment="1">
      <alignment horizontal="center" vertical="center"/>
    </xf>
    <xf numFmtId="0" fontId="5" fillId="9" borderId="20" xfId="0" applyFont="1" applyFill="1" applyBorder="1" applyAlignment="1">
      <alignment horizontal="center" vertical="center"/>
    </xf>
    <xf numFmtId="0" fontId="4" fillId="13" borderId="21"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7" fillId="15" borderId="1" xfId="0" applyFont="1" applyFill="1" applyBorder="1" applyAlignment="1">
      <alignment horizontal="center" vertical="center"/>
    </xf>
    <xf numFmtId="0" fontId="7" fillId="16" borderId="4"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 xfId="0" applyFont="1" applyFill="1" applyBorder="1" applyAlignment="1">
      <alignment horizontal="center" vertical="center"/>
    </xf>
    <xf numFmtId="0" fontId="7" fillId="19" borderId="1" xfId="0" applyFont="1" applyFill="1" applyBorder="1" applyAlignment="1">
      <alignment horizontal="center" vertical="center"/>
    </xf>
    <xf numFmtId="0" fontId="13" fillId="8" borderId="21" xfId="0" applyFont="1" applyFill="1" applyBorder="1" applyAlignment="1">
      <alignment horizontal="center" vertical="center" wrapText="1"/>
    </xf>
    <xf numFmtId="165" fontId="18" fillId="8" borderId="1" xfId="4" applyFont="1" applyFill="1" applyBorder="1" applyAlignment="1">
      <alignment horizontal="center" vertical="center"/>
    </xf>
    <xf numFmtId="0" fontId="13" fillId="8"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9" fontId="7" fillId="10" borderId="1" xfId="0" applyNumberFormat="1" applyFont="1" applyFill="1" applyBorder="1" applyAlignment="1">
      <alignment horizontal="center" vertical="center" wrapText="1"/>
    </xf>
    <xf numFmtId="0" fontId="7" fillId="10" borderId="1" xfId="0" applyFont="1" applyFill="1" applyBorder="1" applyAlignment="1">
      <alignment horizontal="center" vertical="center" wrapText="1"/>
    </xf>
    <xf numFmtId="9" fontId="7" fillId="18" borderId="1" xfId="0" applyNumberFormat="1" applyFont="1" applyFill="1" applyBorder="1" applyAlignment="1">
      <alignment horizontal="center" vertical="center"/>
    </xf>
    <xf numFmtId="0" fontId="7" fillId="18" borderId="1" xfId="0" applyFont="1" applyFill="1" applyBorder="1" applyAlignment="1">
      <alignment horizontal="center" vertical="center"/>
    </xf>
    <xf numFmtId="9" fontId="7" fillId="11" borderId="1" xfId="0" applyNumberFormat="1" applyFont="1" applyFill="1" applyBorder="1" applyAlignment="1">
      <alignment horizontal="center" vertical="center"/>
    </xf>
    <xf numFmtId="0" fontId="7" fillId="11" borderId="1" xfId="0" applyFont="1" applyFill="1" applyBorder="1" applyAlignment="1">
      <alignment horizontal="center" vertical="center"/>
    </xf>
    <xf numFmtId="9" fontId="7" fillId="10" borderId="1" xfId="0" applyNumberFormat="1" applyFont="1" applyFill="1" applyBorder="1" applyAlignment="1">
      <alignment horizontal="center" vertical="center"/>
    </xf>
    <xf numFmtId="0" fontId="7" fillId="10"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13" borderId="8" xfId="0" applyFont="1" applyFill="1" applyBorder="1" applyAlignment="1">
      <alignment horizontal="center" vertical="center"/>
    </xf>
    <xf numFmtId="0" fontId="5" fillId="13" borderId="0" xfId="0" applyFont="1" applyFill="1" applyAlignment="1">
      <alignment horizontal="center" vertical="center"/>
    </xf>
    <xf numFmtId="0" fontId="7" fillId="3" borderId="2"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 xfId="0" applyFont="1" applyFill="1" applyBorder="1" applyAlignment="1">
      <alignment horizontal="center" vertical="center"/>
    </xf>
    <xf numFmtId="9" fontId="7" fillId="18" borderId="1" xfId="0" applyNumberFormat="1" applyFont="1" applyFill="1" applyBorder="1" applyAlignment="1">
      <alignment horizontal="center" vertical="center" wrapText="1"/>
    </xf>
    <xf numFmtId="0" fontId="7" fillId="18" borderId="1" xfId="0" applyFont="1" applyFill="1" applyBorder="1" applyAlignment="1">
      <alignment horizontal="center" vertical="center" wrapText="1"/>
    </xf>
    <xf numFmtId="0" fontId="13" fillId="3" borderId="22" xfId="0" applyFont="1" applyFill="1" applyBorder="1" applyAlignment="1">
      <alignment horizontal="center" vertical="center" wrapText="1"/>
    </xf>
  </cellXfs>
  <cellStyles count="48">
    <cellStyle name="Millares" xfId="7" builtinId="3"/>
    <cellStyle name="Millares 2" xfId="2" xr:uid="{00000000-0005-0000-0000-000001000000}"/>
    <cellStyle name="Millares 2 2" xfId="9" xr:uid="{00000000-0005-0000-0000-000002000000}"/>
    <cellStyle name="Millares 3 3" xfId="4" xr:uid="{00000000-0005-0000-0000-000003000000}"/>
    <cellStyle name="Millares 3 3 2" xfId="10" xr:uid="{00000000-0005-0000-0000-000004000000}"/>
    <cellStyle name="Moneda" xfId="8" builtinId="4"/>
    <cellStyle name="Moneda [0]" xfId="1" builtinId="7"/>
    <cellStyle name="Moneda [0] 3" xfId="3" xr:uid="{00000000-0005-0000-0000-000007000000}"/>
    <cellStyle name="Moneda 10" xfId="18" xr:uid="{00000000-0005-0000-0000-000008000000}"/>
    <cellStyle name="Moneda 11" xfId="19" xr:uid="{00000000-0005-0000-0000-000009000000}"/>
    <cellStyle name="Moneda 12" xfId="20" xr:uid="{00000000-0005-0000-0000-00000A000000}"/>
    <cellStyle name="Moneda 13" xfId="21" xr:uid="{00000000-0005-0000-0000-00000B000000}"/>
    <cellStyle name="Moneda 14" xfId="22" xr:uid="{00000000-0005-0000-0000-00000C000000}"/>
    <cellStyle name="Moneda 15" xfId="23" xr:uid="{00000000-0005-0000-0000-00000D000000}"/>
    <cellStyle name="Moneda 16" xfId="24" xr:uid="{00000000-0005-0000-0000-00000E000000}"/>
    <cellStyle name="Moneda 17" xfId="25" xr:uid="{00000000-0005-0000-0000-00000F000000}"/>
    <cellStyle name="Moneda 18" xfId="26" xr:uid="{00000000-0005-0000-0000-000010000000}"/>
    <cellStyle name="Moneda 19" xfId="27" xr:uid="{00000000-0005-0000-0000-000011000000}"/>
    <cellStyle name="Moneda 2" xfId="11" xr:uid="{00000000-0005-0000-0000-000012000000}"/>
    <cellStyle name="Moneda 20" xfId="28" xr:uid="{00000000-0005-0000-0000-000013000000}"/>
    <cellStyle name="Moneda 21" xfId="29" xr:uid="{00000000-0005-0000-0000-000014000000}"/>
    <cellStyle name="Moneda 22" xfId="30" xr:uid="{00000000-0005-0000-0000-000015000000}"/>
    <cellStyle name="Moneda 23" xfId="31" xr:uid="{00000000-0005-0000-0000-000016000000}"/>
    <cellStyle name="Moneda 24" xfId="32" xr:uid="{00000000-0005-0000-0000-000017000000}"/>
    <cellStyle name="Moneda 25" xfId="33" xr:uid="{00000000-0005-0000-0000-000018000000}"/>
    <cellStyle name="Moneda 26" xfId="34" xr:uid="{00000000-0005-0000-0000-000019000000}"/>
    <cellStyle name="Moneda 27" xfId="35" xr:uid="{00000000-0005-0000-0000-00001A000000}"/>
    <cellStyle name="Moneda 28" xfId="36" xr:uid="{00000000-0005-0000-0000-00001B000000}"/>
    <cellStyle name="Moneda 29" xfId="37" xr:uid="{00000000-0005-0000-0000-00001C000000}"/>
    <cellStyle name="Moneda 3" xfId="5" xr:uid="{00000000-0005-0000-0000-00001D000000}"/>
    <cellStyle name="Moneda 30" xfId="38" xr:uid="{00000000-0005-0000-0000-00001E000000}"/>
    <cellStyle name="Moneda 31" xfId="39" xr:uid="{00000000-0005-0000-0000-00001F000000}"/>
    <cellStyle name="Moneda 32" xfId="40" xr:uid="{00000000-0005-0000-0000-000020000000}"/>
    <cellStyle name="Moneda 33" xfId="41" xr:uid="{00000000-0005-0000-0000-000021000000}"/>
    <cellStyle name="Moneda 34" xfId="42" xr:uid="{00000000-0005-0000-0000-000022000000}"/>
    <cellStyle name="Moneda 35" xfId="43" xr:uid="{00000000-0005-0000-0000-000023000000}"/>
    <cellStyle name="Moneda 36" xfId="44" xr:uid="{00000000-0005-0000-0000-000024000000}"/>
    <cellStyle name="Moneda 37" xfId="45" xr:uid="{00000000-0005-0000-0000-000025000000}"/>
    <cellStyle name="Moneda 38" xfId="46" xr:uid="{00000000-0005-0000-0000-000026000000}"/>
    <cellStyle name="Moneda 39" xfId="47" xr:uid="{00000000-0005-0000-0000-000027000000}"/>
    <cellStyle name="Moneda 4" xfId="12" xr:uid="{00000000-0005-0000-0000-000028000000}"/>
    <cellStyle name="Moneda 5" xfId="13" xr:uid="{00000000-0005-0000-0000-000029000000}"/>
    <cellStyle name="Moneda 6" xfId="14" xr:uid="{00000000-0005-0000-0000-00002A000000}"/>
    <cellStyle name="Moneda 7" xfId="15" xr:uid="{00000000-0005-0000-0000-00002B000000}"/>
    <cellStyle name="Moneda 8" xfId="16" xr:uid="{00000000-0005-0000-0000-00002C000000}"/>
    <cellStyle name="Moneda 9" xfId="17" xr:uid="{00000000-0005-0000-0000-00002D000000}"/>
    <cellStyle name="Normal" xfId="0" builtinId="0"/>
    <cellStyle name="Porcentaje" xfId="6" builtinId="5"/>
  </cellStyles>
  <dxfs count="10">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D89095"/>
      <color rgb="FF00FF00"/>
      <color rgb="FFEAC4C7"/>
      <color rgb="FFD4868C"/>
      <color rgb="FFEE9F12"/>
      <color rgb="FFEC752C"/>
      <color rgb="FFFF99CC"/>
      <color rgb="FFFFCCFF"/>
      <color rgb="FFDD9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WINDOWS/Downloads/educ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FAMILIA "/>
      <sheetName val="NA"/>
    </sheetNames>
    <sheetDataSet>
      <sheetData sheetId="0">
        <row r="57">
          <cell r="W57" t="str">
            <v xml:space="preserve">En 35 instituciones educativas de las 54, se estan realizando los ajustes pertinentes y puntuales EN (PIAR, DUA) para las personas con discapacidad, basados en los lineamientos del decreto 1421 de 2017.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295"/>
  <sheetViews>
    <sheetView tabSelected="1" zoomScale="50" zoomScaleNormal="50" workbookViewId="0">
      <pane ySplit="3" topLeftCell="A4" activePane="bottomLeft" state="frozenSplit"/>
      <selection activeCell="D3" sqref="D3"/>
      <selection pane="bottomLeft" activeCell="AH4" sqref="AH4"/>
    </sheetView>
  </sheetViews>
  <sheetFormatPr baseColWidth="10" defaultColWidth="9.109375" defaultRowHeight="13.8" x14ac:dyDescent="0.3"/>
  <cols>
    <col min="1" max="1" width="10.109375" style="1" customWidth="1"/>
    <col min="2" max="2" width="12.33203125" style="1" customWidth="1"/>
    <col min="3" max="3" width="23.44140625" style="1" customWidth="1"/>
    <col min="4" max="4" width="22.88671875" style="1" customWidth="1"/>
    <col min="5" max="5" width="12" style="1" hidden="1" customWidth="1"/>
    <col min="6" max="6" width="10" style="1" hidden="1" customWidth="1"/>
    <col min="7" max="7" width="15.5546875" style="1" hidden="1" customWidth="1"/>
    <col min="8" max="8" width="39.33203125" style="1" customWidth="1"/>
    <col min="9" max="9" width="24.44140625" style="1" customWidth="1"/>
    <col min="10" max="10" width="24.44140625" style="9" hidden="1" customWidth="1"/>
    <col min="11" max="11" width="18.33203125" style="5" hidden="1" customWidth="1"/>
    <col min="12" max="12" width="17.33203125" style="8" hidden="1" customWidth="1"/>
    <col min="13" max="13" width="22.88671875" style="5" hidden="1" customWidth="1"/>
    <col min="14" max="14" width="21.44140625" style="1" hidden="1" customWidth="1"/>
    <col min="15" max="15" width="27.44140625" style="1" hidden="1" customWidth="1"/>
    <col min="16" max="16" width="12.109375" style="1" hidden="1" customWidth="1"/>
    <col min="17" max="17" width="26" style="1" hidden="1" customWidth="1"/>
    <col min="18" max="18" width="59.33203125" style="1" hidden="1" customWidth="1"/>
    <col min="19" max="20" width="48.5546875" style="1" hidden="1" customWidth="1"/>
    <col min="21" max="21" width="45" style="1" hidden="1" customWidth="1"/>
    <col min="22" max="24" width="36.88671875" style="1" hidden="1" customWidth="1"/>
    <col min="25" max="25" width="36.33203125" style="1" hidden="1" customWidth="1"/>
    <col min="26" max="26" width="55.109375" style="1" hidden="1" customWidth="1"/>
    <col min="27" max="27" width="27.6640625" style="28" hidden="1" customWidth="1"/>
    <col min="28" max="28" width="54.109375" style="1" hidden="1" customWidth="1"/>
    <col min="29" max="29" width="34.44140625" style="1" hidden="1" customWidth="1"/>
    <col min="30" max="30" width="64.109375" style="249" hidden="1" customWidth="1"/>
    <col min="31" max="31" width="203.44140625" style="230" hidden="1" customWidth="1"/>
    <col min="32" max="32" width="48" style="230" hidden="1" customWidth="1"/>
    <col min="33" max="33" width="31.88671875" style="1" customWidth="1"/>
    <col min="34" max="34" width="139.88671875" style="1" customWidth="1"/>
    <col min="35" max="35" width="107.6640625" style="1" customWidth="1"/>
    <col min="36" max="231" width="9.109375" style="1"/>
    <col min="232" max="232" width="21" style="1" customWidth="1"/>
    <col min="233" max="233" width="37.88671875" style="1" customWidth="1"/>
    <col min="234" max="234" width="33.44140625" style="1" customWidth="1"/>
    <col min="235" max="235" width="22" style="1" customWidth="1"/>
    <col min="236" max="236" width="21" style="1" customWidth="1"/>
    <col min="237" max="237" width="7.44140625" style="1" customWidth="1"/>
    <col min="238" max="238" width="7.5546875" style="1" customWidth="1"/>
    <col min="239" max="239" width="7.109375" style="1" customWidth="1"/>
    <col min="240" max="240" width="17.44140625" style="1" customWidth="1"/>
    <col min="241" max="241" width="22.88671875" style="1" customWidth="1"/>
    <col min="242" max="242" width="18.109375" style="1" customWidth="1"/>
    <col min="243" max="243" width="15.6640625" style="1" customWidth="1"/>
    <col min="244" max="244" width="15.33203125" style="1" customWidth="1"/>
    <col min="245" max="245" width="16.33203125" style="1" customWidth="1"/>
    <col min="246" max="246" width="16.88671875" style="1" customWidth="1"/>
    <col min="247" max="247" width="16.5546875" style="1" customWidth="1"/>
    <col min="248" max="248" width="15.88671875" style="1" customWidth="1"/>
    <col min="249" max="249" width="15.44140625" style="1" customWidth="1"/>
    <col min="250" max="250" width="18.109375" style="1" customWidth="1"/>
    <col min="251" max="251" width="12.88671875" style="1" customWidth="1"/>
    <col min="252" max="252" width="12.6640625" style="1" bestFit="1" customWidth="1"/>
    <col min="253" max="253" width="16.88671875" style="1" customWidth="1"/>
    <col min="254" max="487" width="9.109375" style="1"/>
    <col min="488" max="488" width="21" style="1" customWidth="1"/>
    <col min="489" max="489" width="37.88671875" style="1" customWidth="1"/>
    <col min="490" max="490" width="33.44140625" style="1" customWidth="1"/>
    <col min="491" max="491" width="22" style="1" customWidth="1"/>
    <col min="492" max="492" width="21" style="1" customWidth="1"/>
    <col min="493" max="493" width="7.44140625" style="1" customWidth="1"/>
    <col min="494" max="494" width="7.5546875" style="1" customWidth="1"/>
    <col min="495" max="495" width="7.109375" style="1" customWidth="1"/>
    <col min="496" max="496" width="17.44140625" style="1" customWidth="1"/>
    <col min="497" max="497" width="22.88671875" style="1" customWidth="1"/>
    <col min="498" max="498" width="18.109375" style="1" customWidth="1"/>
    <col min="499" max="499" width="15.6640625" style="1" customWidth="1"/>
    <col min="500" max="500" width="15.33203125" style="1" customWidth="1"/>
    <col min="501" max="501" width="16.33203125" style="1" customWidth="1"/>
    <col min="502" max="502" width="16.88671875" style="1" customWidth="1"/>
    <col min="503" max="503" width="16.5546875" style="1" customWidth="1"/>
    <col min="504" max="504" width="15.88671875" style="1" customWidth="1"/>
    <col min="505" max="505" width="15.44140625" style="1" customWidth="1"/>
    <col min="506" max="506" width="18.109375" style="1" customWidth="1"/>
    <col min="507" max="507" width="12.88671875" style="1" customWidth="1"/>
    <col min="508" max="508" width="12.6640625" style="1" bestFit="1" customWidth="1"/>
    <col min="509" max="509" width="16.88671875" style="1" customWidth="1"/>
    <col min="510" max="743" width="9.109375" style="1"/>
    <col min="744" max="744" width="21" style="1" customWidth="1"/>
    <col min="745" max="745" width="37.88671875" style="1" customWidth="1"/>
    <col min="746" max="746" width="33.44140625" style="1" customWidth="1"/>
    <col min="747" max="747" width="22" style="1" customWidth="1"/>
    <col min="748" max="748" width="21" style="1" customWidth="1"/>
    <col min="749" max="749" width="7.44140625" style="1" customWidth="1"/>
    <col min="750" max="750" width="7.5546875" style="1" customWidth="1"/>
    <col min="751" max="751" width="7.109375" style="1" customWidth="1"/>
    <col min="752" max="752" width="17.44140625" style="1" customWidth="1"/>
    <col min="753" max="753" width="22.88671875" style="1" customWidth="1"/>
    <col min="754" max="754" width="18.109375" style="1" customWidth="1"/>
    <col min="755" max="755" width="15.6640625" style="1" customWidth="1"/>
    <col min="756" max="756" width="15.33203125" style="1" customWidth="1"/>
    <col min="757" max="757" width="16.33203125" style="1" customWidth="1"/>
    <col min="758" max="758" width="16.88671875" style="1" customWidth="1"/>
    <col min="759" max="759" width="16.5546875" style="1" customWidth="1"/>
    <col min="760" max="760" width="15.88671875" style="1" customWidth="1"/>
    <col min="761" max="761" width="15.44140625" style="1" customWidth="1"/>
    <col min="762" max="762" width="18.109375" style="1" customWidth="1"/>
    <col min="763" max="763" width="12.88671875" style="1" customWidth="1"/>
    <col min="764" max="764" width="12.6640625" style="1" bestFit="1" customWidth="1"/>
    <col min="765" max="765" width="16.88671875" style="1" customWidth="1"/>
    <col min="766" max="999" width="9.109375" style="1"/>
    <col min="1000" max="1000" width="21" style="1" customWidth="1"/>
    <col min="1001" max="1001" width="37.88671875" style="1" customWidth="1"/>
    <col min="1002" max="1002" width="33.44140625" style="1" customWidth="1"/>
    <col min="1003" max="1003" width="22" style="1" customWidth="1"/>
    <col min="1004" max="1004" width="21" style="1" customWidth="1"/>
    <col min="1005" max="1005" width="7.44140625" style="1" customWidth="1"/>
    <col min="1006" max="1006" width="7.5546875" style="1" customWidth="1"/>
    <col min="1007" max="1007" width="7.109375" style="1" customWidth="1"/>
    <col min="1008" max="1008" width="17.44140625" style="1" customWidth="1"/>
    <col min="1009" max="1009" width="22.88671875" style="1" customWidth="1"/>
    <col min="1010" max="1010" width="18.109375" style="1" customWidth="1"/>
    <col min="1011" max="1011" width="15.6640625" style="1" customWidth="1"/>
    <col min="1012" max="1012" width="15.33203125" style="1" customWidth="1"/>
    <col min="1013" max="1013" width="16.33203125" style="1" customWidth="1"/>
    <col min="1014" max="1014" width="16.88671875" style="1" customWidth="1"/>
    <col min="1015" max="1015" width="16.5546875" style="1" customWidth="1"/>
    <col min="1016" max="1016" width="15.88671875" style="1" customWidth="1"/>
    <col min="1017" max="1017" width="15.44140625" style="1" customWidth="1"/>
    <col min="1018" max="1018" width="18.109375" style="1" customWidth="1"/>
    <col min="1019" max="1019" width="12.88671875" style="1" customWidth="1"/>
    <col min="1020" max="1020" width="12.6640625" style="1" bestFit="1" customWidth="1"/>
    <col min="1021" max="1021" width="16.88671875" style="1" customWidth="1"/>
    <col min="1022" max="1255" width="9.109375" style="1"/>
    <col min="1256" max="1256" width="21" style="1" customWidth="1"/>
    <col min="1257" max="1257" width="37.88671875" style="1" customWidth="1"/>
    <col min="1258" max="1258" width="33.44140625" style="1" customWidth="1"/>
    <col min="1259" max="1259" width="22" style="1" customWidth="1"/>
    <col min="1260" max="1260" width="21" style="1" customWidth="1"/>
    <col min="1261" max="1261" width="7.44140625" style="1" customWidth="1"/>
    <col min="1262" max="1262" width="7.5546875" style="1" customWidth="1"/>
    <col min="1263" max="1263" width="7.109375" style="1" customWidth="1"/>
    <col min="1264" max="1264" width="17.44140625" style="1" customWidth="1"/>
    <col min="1265" max="1265" width="22.88671875" style="1" customWidth="1"/>
    <col min="1266" max="1266" width="18.109375" style="1" customWidth="1"/>
    <col min="1267" max="1267" width="15.6640625" style="1" customWidth="1"/>
    <col min="1268" max="1268" width="15.33203125" style="1" customWidth="1"/>
    <col min="1269" max="1269" width="16.33203125" style="1" customWidth="1"/>
    <col min="1270" max="1270" width="16.88671875" style="1" customWidth="1"/>
    <col min="1271" max="1271" width="16.5546875" style="1" customWidth="1"/>
    <col min="1272" max="1272" width="15.88671875" style="1" customWidth="1"/>
    <col min="1273" max="1273" width="15.44140625" style="1" customWidth="1"/>
    <col min="1274" max="1274" width="18.109375" style="1" customWidth="1"/>
    <col min="1275" max="1275" width="12.88671875" style="1" customWidth="1"/>
    <col min="1276" max="1276" width="12.6640625" style="1" bestFit="1" customWidth="1"/>
    <col min="1277" max="1277" width="16.88671875" style="1" customWidth="1"/>
    <col min="1278" max="1511" width="9.109375" style="1"/>
    <col min="1512" max="1512" width="21" style="1" customWidth="1"/>
    <col min="1513" max="1513" width="37.88671875" style="1" customWidth="1"/>
    <col min="1514" max="1514" width="33.44140625" style="1" customWidth="1"/>
    <col min="1515" max="1515" width="22" style="1" customWidth="1"/>
    <col min="1516" max="1516" width="21" style="1" customWidth="1"/>
    <col min="1517" max="1517" width="7.44140625" style="1" customWidth="1"/>
    <col min="1518" max="1518" width="7.5546875" style="1" customWidth="1"/>
    <col min="1519" max="1519" width="7.109375" style="1" customWidth="1"/>
    <col min="1520" max="1520" width="17.44140625" style="1" customWidth="1"/>
    <col min="1521" max="1521" width="22.88671875" style="1" customWidth="1"/>
    <col min="1522" max="1522" width="18.109375" style="1" customWidth="1"/>
    <col min="1523" max="1523" width="15.6640625" style="1" customWidth="1"/>
    <col min="1524" max="1524" width="15.33203125" style="1" customWidth="1"/>
    <col min="1525" max="1525" width="16.33203125" style="1" customWidth="1"/>
    <col min="1526" max="1526" width="16.88671875" style="1" customWidth="1"/>
    <col min="1527" max="1527" width="16.5546875" style="1" customWidth="1"/>
    <col min="1528" max="1528" width="15.88671875" style="1" customWidth="1"/>
    <col min="1529" max="1529" width="15.44140625" style="1" customWidth="1"/>
    <col min="1530" max="1530" width="18.109375" style="1" customWidth="1"/>
    <col min="1531" max="1531" width="12.88671875" style="1" customWidth="1"/>
    <col min="1532" max="1532" width="12.6640625" style="1" bestFit="1" customWidth="1"/>
    <col min="1533" max="1533" width="16.88671875" style="1" customWidth="1"/>
    <col min="1534" max="1767" width="9.109375" style="1"/>
    <col min="1768" max="1768" width="21" style="1" customWidth="1"/>
    <col min="1769" max="1769" width="37.88671875" style="1" customWidth="1"/>
    <col min="1770" max="1770" width="33.44140625" style="1" customWidth="1"/>
    <col min="1771" max="1771" width="22" style="1" customWidth="1"/>
    <col min="1772" max="1772" width="21" style="1" customWidth="1"/>
    <col min="1773" max="1773" width="7.44140625" style="1" customWidth="1"/>
    <col min="1774" max="1774" width="7.5546875" style="1" customWidth="1"/>
    <col min="1775" max="1775" width="7.109375" style="1" customWidth="1"/>
    <col min="1776" max="1776" width="17.44140625" style="1" customWidth="1"/>
    <col min="1777" max="1777" width="22.88671875" style="1" customWidth="1"/>
    <col min="1778" max="1778" width="18.109375" style="1" customWidth="1"/>
    <col min="1779" max="1779" width="15.6640625" style="1" customWidth="1"/>
    <col min="1780" max="1780" width="15.33203125" style="1" customWidth="1"/>
    <col min="1781" max="1781" width="16.33203125" style="1" customWidth="1"/>
    <col min="1782" max="1782" width="16.88671875" style="1" customWidth="1"/>
    <col min="1783" max="1783" width="16.5546875" style="1" customWidth="1"/>
    <col min="1784" max="1784" width="15.88671875" style="1" customWidth="1"/>
    <col min="1785" max="1785" width="15.44140625" style="1" customWidth="1"/>
    <col min="1786" max="1786" width="18.109375" style="1" customWidth="1"/>
    <col min="1787" max="1787" width="12.88671875" style="1" customWidth="1"/>
    <col min="1788" max="1788" width="12.6640625" style="1" bestFit="1" customWidth="1"/>
    <col min="1789" max="1789" width="16.88671875" style="1" customWidth="1"/>
    <col min="1790" max="2023" width="9.109375" style="1"/>
    <col min="2024" max="2024" width="21" style="1" customWidth="1"/>
    <col min="2025" max="2025" width="37.88671875" style="1" customWidth="1"/>
    <col min="2026" max="2026" width="33.44140625" style="1" customWidth="1"/>
    <col min="2027" max="2027" width="22" style="1" customWidth="1"/>
    <col min="2028" max="2028" width="21" style="1" customWidth="1"/>
    <col min="2029" max="2029" width="7.44140625" style="1" customWidth="1"/>
    <col min="2030" max="2030" width="7.5546875" style="1" customWidth="1"/>
    <col min="2031" max="2031" width="7.109375" style="1" customWidth="1"/>
    <col min="2032" max="2032" width="17.44140625" style="1" customWidth="1"/>
    <col min="2033" max="2033" width="22.88671875" style="1" customWidth="1"/>
    <col min="2034" max="2034" width="18.109375" style="1" customWidth="1"/>
    <col min="2035" max="2035" width="15.6640625" style="1" customWidth="1"/>
    <col min="2036" max="2036" width="15.33203125" style="1" customWidth="1"/>
    <col min="2037" max="2037" width="16.33203125" style="1" customWidth="1"/>
    <col min="2038" max="2038" width="16.88671875" style="1" customWidth="1"/>
    <col min="2039" max="2039" width="16.5546875" style="1" customWidth="1"/>
    <col min="2040" max="2040" width="15.88671875" style="1" customWidth="1"/>
    <col min="2041" max="2041" width="15.44140625" style="1" customWidth="1"/>
    <col min="2042" max="2042" width="18.109375" style="1" customWidth="1"/>
    <col min="2043" max="2043" width="12.88671875" style="1" customWidth="1"/>
    <col min="2044" max="2044" width="12.6640625" style="1" bestFit="1" customWidth="1"/>
    <col min="2045" max="2045" width="16.88671875" style="1" customWidth="1"/>
    <col min="2046" max="2279" width="9.109375" style="1"/>
    <col min="2280" max="2280" width="21" style="1" customWidth="1"/>
    <col min="2281" max="2281" width="37.88671875" style="1" customWidth="1"/>
    <col min="2282" max="2282" width="33.44140625" style="1" customWidth="1"/>
    <col min="2283" max="2283" width="22" style="1" customWidth="1"/>
    <col min="2284" max="2284" width="21" style="1" customWidth="1"/>
    <col min="2285" max="2285" width="7.44140625" style="1" customWidth="1"/>
    <col min="2286" max="2286" width="7.5546875" style="1" customWidth="1"/>
    <col min="2287" max="2287" width="7.109375" style="1" customWidth="1"/>
    <col min="2288" max="2288" width="17.44140625" style="1" customWidth="1"/>
    <col min="2289" max="2289" width="22.88671875" style="1" customWidth="1"/>
    <col min="2290" max="2290" width="18.109375" style="1" customWidth="1"/>
    <col min="2291" max="2291" width="15.6640625" style="1" customWidth="1"/>
    <col min="2292" max="2292" width="15.33203125" style="1" customWidth="1"/>
    <col min="2293" max="2293" width="16.33203125" style="1" customWidth="1"/>
    <col min="2294" max="2294" width="16.88671875" style="1" customWidth="1"/>
    <col min="2295" max="2295" width="16.5546875" style="1" customWidth="1"/>
    <col min="2296" max="2296" width="15.88671875" style="1" customWidth="1"/>
    <col min="2297" max="2297" width="15.44140625" style="1" customWidth="1"/>
    <col min="2298" max="2298" width="18.109375" style="1" customWidth="1"/>
    <col min="2299" max="2299" width="12.88671875" style="1" customWidth="1"/>
    <col min="2300" max="2300" width="12.6640625" style="1" bestFit="1" customWidth="1"/>
    <col min="2301" max="2301" width="16.88671875" style="1" customWidth="1"/>
    <col min="2302" max="2535" width="9.109375" style="1"/>
    <col min="2536" max="2536" width="21" style="1" customWidth="1"/>
    <col min="2537" max="2537" width="37.88671875" style="1" customWidth="1"/>
    <col min="2538" max="2538" width="33.44140625" style="1" customWidth="1"/>
    <col min="2539" max="2539" width="22" style="1" customWidth="1"/>
    <col min="2540" max="2540" width="21" style="1" customWidth="1"/>
    <col min="2541" max="2541" width="7.44140625" style="1" customWidth="1"/>
    <col min="2542" max="2542" width="7.5546875" style="1" customWidth="1"/>
    <col min="2543" max="2543" width="7.109375" style="1" customWidth="1"/>
    <col min="2544" max="2544" width="17.44140625" style="1" customWidth="1"/>
    <col min="2545" max="2545" width="22.88671875" style="1" customWidth="1"/>
    <col min="2546" max="2546" width="18.109375" style="1" customWidth="1"/>
    <col min="2547" max="2547" width="15.6640625" style="1" customWidth="1"/>
    <col min="2548" max="2548" width="15.33203125" style="1" customWidth="1"/>
    <col min="2549" max="2549" width="16.33203125" style="1" customWidth="1"/>
    <col min="2550" max="2550" width="16.88671875" style="1" customWidth="1"/>
    <col min="2551" max="2551" width="16.5546875" style="1" customWidth="1"/>
    <col min="2552" max="2552" width="15.88671875" style="1" customWidth="1"/>
    <col min="2553" max="2553" width="15.44140625" style="1" customWidth="1"/>
    <col min="2554" max="2554" width="18.109375" style="1" customWidth="1"/>
    <col min="2555" max="2555" width="12.88671875" style="1" customWidth="1"/>
    <col min="2556" max="2556" width="12.6640625" style="1" bestFit="1" customWidth="1"/>
    <col min="2557" max="2557" width="16.88671875" style="1" customWidth="1"/>
    <col min="2558" max="2791" width="9.109375" style="1"/>
    <col min="2792" max="2792" width="21" style="1" customWidth="1"/>
    <col min="2793" max="2793" width="37.88671875" style="1" customWidth="1"/>
    <col min="2794" max="2794" width="33.44140625" style="1" customWidth="1"/>
    <col min="2795" max="2795" width="22" style="1" customWidth="1"/>
    <col min="2796" max="2796" width="21" style="1" customWidth="1"/>
    <col min="2797" max="2797" width="7.44140625" style="1" customWidth="1"/>
    <col min="2798" max="2798" width="7.5546875" style="1" customWidth="1"/>
    <col min="2799" max="2799" width="7.109375" style="1" customWidth="1"/>
    <col min="2800" max="2800" width="17.44140625" style="1" customWidth="1"/>
    <col min="2801" max="2801" width="22.88671875" style="1" customWidth="1"/>
    <col min="2802" max="2802" width="18.109375" style="1" customWidth="1"/>
    <col min="2803" max="2803" width="15.6640625" style="1" customWidth="1"/>
    <col min="2804" max="2804" width="15.33203125" style="1" customWidth="1"/>
    <col min="2805" max="2805" width="16.33203125" style="1" customWidth="1"/>
    <col min="2806" max="2806" width="16.88671875" style="1" customWidth="1"/>
    <col min="2807" max="2807" width="16.5546875" style="1" customWidth="1"/>
    <col min="2808" max="2808" width="15.88671875" style="1" customWidth="1"/>
    <col min="2809" max="2809" width="15.44140625" style="1" customWidth="1"/>
    <col min="2810" max="2810" width="18.109375" style="1" customWidth="1"/>
    <col min="2811" max="2811" width="12.88671875" style="1" customWidth="1"/>
    <col min="2812" max="2812" width="12.6640625" style="1" bestFit="1" customWidth="1"/>
    <col min="2813" max="2813" width="16.88671875" style="1" customWidth="1"/>
    <col min="2814" max="3047" width="9.109375" style="1"/>
    <col min="3048" max="3048" width="21" style="1" customWidth="1"/>
    <col min="3049" max="3049" width="37.88671875" style="1" customWidth="1"/>
    <col min="3050" max="3050" width="33.44140625" style="1" customWidth="1"/>
    <col min="3051" max="3051" width="22" style="1" customWidth="1"/>
    <col min="3052" max="3052" width="21" style="1" customWidth="1"/>
    <col min="3053" max="3053" width="7.44140625" style="1" customWidth="1"/>
    <col min="3054" max="3054" width="7.5546875" style="1" customWidth="1"/>
    <col min="3055" max="3055" width="7.109375" style="1" customWidth="1"/>
    <col min="3056" max="3056" width="17.44140625" style="1" customWidth="1"/>
    <col min="3057" max="3057" width="22.88671875" style="1" customWidth="1"/>
    <col min="3058" max="3058" width="18.109375" style="1" customWidth="1"/>
    <col min="3059" max="3059" width="15.6640625" style="1" customWidth="1"/>
    <col min="3060" max="3060" width="15.33203125" style="1" customWidth="1"/>
    <col min="3061" max="3061" width="16.33203125" style="1" customWidth="1"/>
    <col min="3062" max="3062" width="16.88671875" style="1" customWidth="1"/>
    <col min="3063" max="3063" width="16.5546875" style="1" customWidth="1"/>
    <col min="3064" max="3064" width="15.88671875" style="1" customWidth="1"/>
    <col min="3065" max="3065" width="15.44140625" style="1" customWidth="1"/>
    <col min="3066" max="3066" width="18.109375" style="1" customWidth="1"/>
    <col min="3067" max="3067" width="12.88671875" style="1" customWidth="1"/>
    <col min="3068" max="3068" width="12.6640625" style="1" bestFit="1" customWidth="1"/>
    <col min="3069" max="3069" width="16.88671875" style="1" customWidth="1"/>
    <col min="3070" max="3303" width="9.109375" style="1"/>
    <col min="3304" max="3304" width="21" style="1" customWidth="1"/>
    <col min="3305" max="3305" width="37.88671875" style="1" customWidth="1"/>
    <col min="3306" max="3306" width="33.44140625" style="1" customWidth="1"/>
    <col min="3307" max="3307" width="22" style="1" customWidth="1"/>
    <col min="3308" max="3308" width="21" style="1" customWidth="1"/>
    <col min="3309" max="3309" width="7.44140625" style="1" customWidth="1"/>
    <col min="3310" max="3310" width="7.5546875" style="1" customWidth="1"/>
    <col min="3311" max="3311" width="7.109375" style="1" customWidth="1"/>
    <col min="3312" max="3312" width="17.44140625" style="1" customWidth="1"/>
    <col min="3313" max="3313" width="22.88671875" style="1" customWidth="1"/>
    <col min="3314" max="3314" width="18.109375" style="1" customWidth="1"/>
    <col min="3315" max="3315" width="15.6640625" style="1" customWidth="1"/>
    <col min="3316" max="3316" width="15.33203125" style="1" customWidth="1"/>
    <col min="3317" max="3317" width="16.33203125" style="1" customWidth="1"/>
    <col min="3318" max="3318" width="16.88671875" style="1" customWidth="1"/>
    <col min="3319" max="3319" width="16.5546875" style="1" customWidth="1"/>
    <col min="3320" max="3320" width="15.88671875" style="1" customWidth="1"/>
    <col min="3321" max="3321" width="15.44140625" style="1" customWidth="1"/>
    <col min="3322" max="3322" width="18.109375" style="1" customWidth="1"/>
    <col min="3323" max="3323" width="12.88671875" style="1" customWidth="1"/>
    <col min="3324" max="3324" width="12.6640625" style="1" bestFit="1" customWidth="1"/>
    <col min="3325" max="3325" width="16.88671875" style="1" customWidth="1"/>
    <col min="3326" max="3559" width="9.109375" style="1"/>
    <col min="3560" max="3560" width="21" style="1" customWidth="1"/>
    <col min="3561" max="3561" width="37.88671875" style="1" customWidth="1"/>
    <col min="3562" max="3562" width="33.44140625" style="1" customWidth="1"/>
    <col min="3563" max="3563" width="22" style="1" customWidth="1"/>
    <col min="3564" max="3564" width="21" style="1" customWidth="1"/>
    <col min="3565" max="3565" width="7.44140625" style="1" customWidth="1"/>
    <col min="3566" max="3566" width="7.5546875" style="1" customWidth="1"/>
    <col min="3567" max="3567" width="7.109375" style="1" customWidth="1"/>
    <col min="3568" max="3568" width="17.44140625" style="1" customWidth="1"/>
    <col min="3569" max="3569" width="22.88671875" style="1" customWidth="1"/>
    <col min="3570" max="3570" width="18.109375" style="1" customWidth="1"/>
    <col min="3571" max="3571" width="15.6640625" style="1" customWidth="1"/>
    <col min="3572" max="3572" width="15.33203125" style="1" customWidth="1"/>
    <col min="3573" max="3573" width="16.33203125" style="1" customWidth="1"/>
    <col min="3574" max="3574" width="16.88671875" style="1" customWidth="1"/>
    <col min="3575" max="3575" width="16.5546875" style="1" customWidth="1"/>
    <col min="3576" max="3576" width="15.88671875" style="1" customWidth="1"/>
    <col min="3577" max="3577" width="15.44140625" style="1" customWidth="1"/>
    <col min="3578" max="3578" width="18.109375" style="1" customWidth="1"/>
    <col min="3579" max="3579" width="12.88671875" style="1" customWidth="1"/>
    <col min="3580" max="3580" width="12.6640625" style="1" bestFit="1" customWidth="1"/>
    <col min="3581" max="3581" width="16.88671875" style="1" customWidth="1"/>
    <col min="3582" max="3815" width="9.109375" style="1"/>
    <col min="3816" max="3816" width="21" style="1" customWidth="1"/>
    <col min="3817" max="3817" width="37.88671875" style="1" customWidth="1"/>
    <col min="3818" max="3818" width="33.44140625" style="1" customWidth="1"/>
    <col min="3819" max="3819" width="22" style="1" customWidth="1"/>
    <col min="3820" max="3820" width="21" style="1" customWidth="1"/>
    <col min="3821" max="3821" width="7.44140625" style="1" customWidth="1"/>
    <col min="3822" max="3822" width="7.5546875" style="1" customWidth="1"/>
    <col min="3823" max="3823" width="7.109375" style="1" customWidth="1"/>
    <col min="3824" max="3824" width="17.44140625" style="1" customWidth="1"/>
    <col min="3825" max="3825" width="22.88671875" style="1" customWidth="1"/>
    <col min="3826" max="3826" width="18.109375" style="1" customWidth="1"/>
    <col min="3827" max="3827" width="15.6640625" style="1" customWidth="1"/>
    <col min="3828" max="3828" width="15.33203125" style="1" customWidth="1"/>
    <col min="3829" max="3829" width="16.33203125" style="1" customWidth="1"/>
    <col min="3830" max="3830" width="16.88671875" style="1" customWidth="1"/>
    <col min="3831" max="3831" width="16.5546875" style="1" customWidth="1"/>
    <col min="3832" max="3832" width="15.88671875" style="1" customWidth="1"/>
    <col min="3833" max="3833" width="15.44140625" style="1" customWidth="1"/>
    <col min="3834" max="3834" width="18.109375" style="1" customWidth="1"/>
    <col min="3835" max="3835" width="12.88671875" style="1" customWidth="1"/>
    <col min="3836" max="3836" width="12.6640625" style="1" bestFit="1" customWidth="1"/>
    <col min="3837" max="3837" width="16.88671875" style="1" customWidth="1"/>
    <col min="3838" max="4071" width="9.109375" style="1"/>
    <col min="4072" max="4072" width="21" style="1" customWidth="1"/>
    <col min="4073" max="4073" width="37.88671875" style="1" customWidth="1"/>
    <col min="4074" max="4074" width="33.44140625" style="1" customWidth="1"/>
    <col min="4075" max="4075" width="22" style="1" customWidth="1"/>
    <col min="4076" max="4076" width="21" style="1" customWidth="1"/>
    <col min="4077" max="4077" width="7.44140625" style="1" customWidth="1"/>
    <col min="4078" max="4078" width="7.5546875" style="1" customWidth="1"/>
    <col min="4079" max="4079" width="7.109375" style="1" customWidth="1"/>
    <col min="4080" max="4080" width="17.44140625" style="1" customWidth="1"/>
    <col min="4081" max="4081" width="22.88671875" style="1" customWidth="1"/>
    <col min="4082" max="4082" width="18.109375" style="1" customWidth="1"/>
    <col min="4083" max="4083" width="15.6640625" style="1" customWidth="1"/>
    <col min="4084" max="4084" width="15.33203125" style="1" customWidth="1"/>
    <col min="4085" max="4085" width="16.33203125" style="1" customWidth="1"/>
    <col min="4086" max="4086" width="16.88671875" style="1" customWidth="1"/>
    <col min="4087" max="4087" width="16.5546875" style="1" customWidth="1"/>
    <col min="4088" max="4088" width="15.88671875" style="1" customWidth="1"/>
    <col min="4089" max="4089" width="15.44140625" style="1" customWidth="1"/>
    <col min="4090" max="4090" width="18.109375" style="1" customWidth="1"/>
    <col min="4091" max="4091" width="12.88671875" style="1" customWidth="1"/>
    <col min="4092" max="4092" width="12.6640625" style="1" bestFit="1" customWidth="1"/>
    <col min="4093" max="4093" width="16.88671875" style="1" customWidth="1"/>
    <col min="4094" max="4327" width="9.109375" style="1"/>
    <col min="4328" max="4328" width="21" style="1" customWidth="1"/>
    <col min="4329" max="4329" width="37.88671875" style="1" customWidth="1"/>
    <col min="4330" max="4330" width="33.44140625" style="1" customWidth="1"/>
    <col min="4331" max="4331" width="22" style="1" customWidth="1"/>
    <col min="4332" max="4332" width="21" style="1" customWidth="1"/>
    <col min="4333" max="4333" width="7.44140625" style="1" customWidth="1"/>
    <col min="4334" max="4334" width="7.5546875" style="1" customWidth="1"/>
    <col min="4335" max="4335" width="7.109375" style="1" customWidth="1"/>
    <col min="4336" max="4336" width="17.44140625" style="1" customWidth="1"/>
    <col min="4337" max="4337" width="22.88671875" style="1" customWidth="1"/>
    <col min="4338" max="4338" width="18.109375" style="1" customWidth="1"/>
    <col min="4339" max="4339" width="15.6640625" style="1" customWidth="1"/>
    <col min="4340" max="4340" width="15.33203125" style="1" customWidth="1"/>
    <col min="4341" max="4341" width="16.33203125" style="1" customWidth="1"/>
    <col min="4342" max="4342" width="16.88671875" style="1" customWidth="1"/>
    <col min="4343" max="4343" width="16.5546875" style="1" customWidth="1"/>
    <col min="4344" max="4344" width="15.88671875" style="1" customWidth="1"/>
    <col min="4345" max="4345" width="15.44140625" style="1" customWidth="1"/>
    <col min="4346" max="4346" width="18.109375" style="1" customWidth="1"/>
    <col min="4347" max="4347" width="12.88671875" style="1" customWidth="1"/>
    <col min="4348" max="4348" width="12.6640625" style="1" bestFit="1" customWidth="1"/>
    <col min="4349" max="4349" width="16.88671875" style="1" customWidth="1"/>
    <col min="4350" max="4583" width="9.109375" style="1"/>
    <col min="4584" max="4584" width="21" style="1" customWidth="1"/>
    <col min="4585" max="4585" width="37.88671875" style="1" customWidth="1"/>
    <col min="4586" max="4586" width="33.44140625" style="1" customWidth="1"/>
    <col min="4587" max="4587" width="22" style="1" customWidth="1"/>
    <col min="4588" max="4588" width="21" style="1" customWidth="1"/>
    <col min="4589" max="4589" width="7.44140625" style="1" customWidth="1"/>
    <col min="4590" max="4590" width="7.5546875" style="1" customWidth="1"/>
    <col min="4591" max="4591" width="7.109375" style="1" customWidth="1"/>
    <col min="4592" max="4592" width="17.44140625" style="1" customWidth="1"/>
    <col min="4593" max="4593" width="22.88671875" style="1" customWidth="1"/>
    <col min="4594" max="4594" width="18.109375" style="1" customWidth="1"/>
    <col min="4595" max="4595" width="15.6640625" style="1" customWidth="1"/>
    <col min="4596" max="4596" width="15.33203125" style="1" customWidth="1"/>
    <col min="4597" max="4597" width="16.33203125" style="1" customWidth="1"/>
    <col min="4598" max="4598" width="16.88671875" style="1" customWidth="1"/>
    <col min="4599" max="4599" width="16.5546875" style="1" customWidth="1"/>
    <col min="4600" max="4600" width="15.88671875" style="1" customWidth="1"/>
    <col min="4601" max="4601" width="15.44140625" style="1" customWidth="1"/>
    <col min="4602" max="4602" width="18.109375" style="1" customWidth="1"/>
    <col min="4603" max="4603" width="12.88671875" style="1" customWidth="1"/>
    <col min="4604" max="4604" width="12.6640625" style="1" bestFit="1" customWidth="1"/>
    <col min="4605" max="4605" width="16.88671875" style="1" customWidth="1"/>
    <col min="4606" max="4839" width="9.109375" style="1"/>
    <col min="4840" max="4840" width="21" style="1" customWidth="1"/>
    <col min="4841" max="4841" width="37.88671875" style="1" customWidth="1"/>
    <col min="4842" max="4842" width="33.44140625" style="1" customWidth="1"/>
    <col min="4843" max="4843" width="22" style="1" customWidth="1"/>
    <col min="4844" max="4844" width="21" style="1" customWidth="1"/>
    <col min="4845" max="4845" width="7.44140625" style="1" customWidth="1"/>
    <col min="4846" max="4846" width="7.5546875" style="1" customWidth="1"/>
    <col min="4847" max="4847" width="7.109375" style="1" customWidth="1"/>
    <col min="4848" max="4848" width="17.44140625" style="1" customWidth="1"/>
    <col min="4849" max="4849" width="22.88671875" style="1" customWidth="1"/>
    <col min="4850" max="4850" width="18.109375" style="1" customWidth="1"/>
    <col min="4851" max="4851" width="15.6640625" style="1" customWidth="1"/>
    <col min="4852" max="4852" width="15.33203125" style="1" customWidth="1"/>
    <col min="4853" max="4853" width="16.33203125" style="1" customWidth="1"/>
    <col min="4854" max="4854" width="16.88671875" style="1" customWidth="1"/>
    <col min="4855" max="4855" width="16.5546875" style="1" customWidth="1"/>
    <col min="4856" max="4856" width="15.88671875" style="1" customWidth="1"/>
    <col min="4857" max="4857" width="15.44140625" style="1" customWidth="1"/>
    <col min="4858" max="4858" width="18.109375" style="1" customWidth="1"/>
    <col min="4859" max="4859" width="12.88671875" style="1" customWidth="1"/>
    <col min="4860" max="4860" width="12.6640625" style="1" bestFit="1" customWidth="1"/>
    <col min="4861" max="4861" width="16.88671875" style="1" customWidth="1"/>
    <col min="4862" max="5095" width="9.109375" style="1"/>
    <col min="5096" max="5096" width="21" style="1" customWidth="1"/>
    <col min="5097" max="5097" width="37.88671875" style="1" customWidth="1"/>
    <col min="5098" max="5098" width="33.44140625" style="1" customWidth="1"/>
    <col min="5099" max="5099" width="22" style="1" customWidth="1"/>
    <col min="5100" max="5100" width="21" style="1" customWidth="1"/>
    <col min="5101" max="5101" width="7.44140625" style="1" customWidth="1"/>
    <col min="5102" max="5102" width="7.5546875" style="1" customWidth="1"/>
    <col min="5103" max="5103" width="7.109375" style="1" customWidth="1"/>
    <col min="5104" max="5104" width="17.44140625" style="1" customWidth="1"/>
    <col min="5105" max="5105" width="22.88671875" style="1" customWidth="1"/>
    <col min="5106" max="5106" width="18.109375" style="1" customWidth="1"/>
    <col min="5107" max="5107" width="15.6640625" style="1" customWidth="1"/>
    <col min="5108" max="5108" width="15.33203125" style="1" customWidth="1"/>
    <col min="5109" max="5109" width="16.33203125" style="1" customWidth="1"/>
    <col min="5110" max="5110" width="16.88671875" style="1" customWidth="1"/>
    <col min="5111" max="5111" width="16.5546875" style="1" customWidth="1"/>
    <col min="5112" max="5112" width="15.88671875" style="1" customWidth="1"/>
    <col min="5113" max="5113" width="15.44140625" style="1" customWidth="1"/>
    <col min="5114" max="5114" width="18.109375" style="1" customWidth="1"/>
    <col min="5115" max="5115" width="12.88671875" style="1" customWidth="1"/>
    <col min="5116" max="5116" width="12.6640625" style="1" bestFit="1" customWidth="1"/>
    <col min="5117" max="5117" width="16.88671875" style="1" customWidth="1"/>
    <col min="5118" max="5351" width="9.109375" style="1"/>
    <col min="5352" max="5352" width="21" style="1" customWidth="1"/>
    <col min="5353" max="5353" width="37.88671875" style="1" customWidth="1"/>
    <col min="5354" max="5354" width="33.44140625" style="1" customWidth="1"/>
    <col min="5355" max="5355" width="22" style="1" customWidth="1"/>
    <col min="5356" max="5356" width="21" style="1" customWidth="1"/>
    <col min="5357" max="5357" width="7.44140625" style="1" customWidth="1"/>
    <col min="5358" max="5358" width="7.5546875" style="1" customWidth="1"/>
    <col min="5359" max="5359" width="7.109375" style="1" customWidth="1"/>
    <col min="5360" max="5360" width="17.44140625" style="1" customWidth="1"/>
    <col min="5361" max="5361" width="22.88671875" style="1" customWidth="1"/>
    <col min="5362" max="5362" width="18.109375" style="1" customWidth="1"/>
    <col min="5363" max="5363" width="15.6640625" style="1" customWidth="1"/>
    <col min="5364" max="5364" width="15.33203125" style="1" customWidth="1"/>
    <col min="5365" max="5365" width="16.33203125" style="1" customWidth="1"/>
    <col min="5366" max="5366" width="16.88671875" style="1" customWidth="1"/>
    <col min="5367" max="5367" width="16.5546875" style="1" customWidth="1"/>
    <col min="5368" max="5368" width="15.88671875" style="1" customWidth="1"/>
    <col min="5369" max="5369" width="15.44140625" style="1" customWidth="1"/>
    <col min="5370" max="5370" width="18.109375" style="1" customWidth="1"/>
    <col min="5371" max="5371" width="12.88671875" style="1" customWidth="1"/>
    <col min="5372" max="5372" width="12.6640625" style="1" bestFit="1" customWidth="1"/>
    <col min="5373" max="5373" width="16.88671875" style="1" customWidth="1"/>
    <col min="5374" max="5607" width="9.109375" style="1"/>
    <col min="5608" max="5608" width="21" style="1" customWidth="1"/>
    <col min="5609" max="5609" width="37.88671875" style="1" customWidth="1"/>
    <col min="5610" max="5610" width="33.44140625" style="1" customWidth="1"/>
    <col min="5611" max="5611" width="22" style="1" customWidth="1"/>
    <col min="5612" max="5612" width="21" style="1" customWidth="1"/>
    <col min="5613" max="5613" width="7.44140625" style="1" customWidth="1"/>
    <col min="5614" max="5614" width="7.5546875" style="1" customWidth="1"/>
    <col min="5615" max="5615" width="7.109375" style="1" customWidth="1"/>
    <col min="5616" max="5616" width="17.44140625" style="1" customWidth="1"/>
    <col min="5617" max="5617" width="22.88671875" style="1" customWidth="1"/>
    <col min="5618" max="5618" width="18.109375" style="1" customWidth="1"/>
    <col min="5619" max="5619" width="15.6640625" style="1" customWidth="1"/>
    <col min="5620" max="5620" width="15.33203125" style="1" customWidth="1"/>
    <col min="5621" max="5621" width="16.33203125" style="1" customWidth="1"/>
    <col min="5622" max="5622" width="16.88671875" style="1" customWidth="1"/>
    <col min="5623" max="5623" width="16.5546875" style="1" customWidth="1"/>
    <col min="5624" max="5624" width="15.88671875" style="1" customWidth="1"/>
    <col min="5625" max="5625" width="15.44140625" style="1" customWidth="1"/>
    <col min="5626" max="5626" width="18.109375" style="1" customWidth="1"/>
    <col min="5627" max="5627" width="12.88671875" style="1" customWidth="1"/>
    <col min="5628" max="5628" width="12.6640625" style="1" bestFit="1" customWidth="1"/>
    <col min="5629" max="5629" width="16.88671875" style="1" customWidth="1"/>
    <col min="5630" max="5863" width="9.109375" style="1"/>
    <col min="5864" max="5864" width="21" style="1" customWidth="1"/>
    <col min="5865" max="5865" width="37.88671875" style="1" customWidth="1"/>
    <col min="5866" max="5866" width="33.44140625" style="1" customWidth="1"/>
    <col min="5867" max="5867" width="22" style="1" customWidth="1"/>
    <col min="5868" max="5868" width="21" style="1" customWidth="1"/>
    <col min="5869" max="5869" width="7.44140625" style="1" customWidth="1"/>
    <col min="5870" max="5870" width="7.5546875" style="1" customWidth="1"/>
    <col min="5871" max="5871" width="7.109375" style="1" customWidth="1"/>
    <col min="5872" max="5872" width="17.44140625" style="1" customWidth="1"/>
    <col min="5873" max="5873" width="22.88671875" style="1" customWidth="1"/>
    <col min="5874" max="5874" width="18.109375" style="1" customWidth="1"/>
    <col min="5875" max="5875" width="15.6640625" style="1" customWidth="1"/>
    <col min="5876" max="5876" width="15.33203125" style="1" customWidth="1"/>
    <col min="5877" max="5877" width="16.33203125" style="1" customWidth="1"/>
    <col min="5878" max="5878" width="16.88671875" style="1" customWidth="1"/>
    <col min="5879" max="5879" width="16.5546875" style="1" customWidth="1"/>
    <col min="5880" max="5880" width="15.88671875" style="1" customWidth="1"/>
    <col min="5881" max="5881" width="15.44140625" style="1" customWidth="1"/>
    <col min="5882" max="5882" width="18.109375" style="1" customWidth="1"/>
    <col min="5883" max="5883" width="12.88671875" style="1" customWidth="1"/>
    <col min="5884" max="5884" width="12.6640625" style="1" bestFit="1" customWidth="1"/>
    <col min="5885" max="5885" width="16.88671875" style="1" customWidth="1"/>
    <col min="5886" max="6119" width="9.109375" style="1"/>
    <col min="6120" max="6120" width="21" style="1" customWidth="1"/>
    <col min="6121" max="6121" width="37.88671875" style="1" customWidth="1"/>
    <col min="6122" max="6122" width="33.44140625" style="1" customWidth="1"/>
    <col min="6123" max="6123" width="22" style="1" customWidth="1"/>
    <col min="6124" max="6124" width="21" style="1" customWidth="1"/>
    <col min="6125" max="6125" width="7.44140625" style="1" customWidth="1"/>
    <col min="6126" max="6126" width="7.5546875" style="1" customWidth="1"/>
    <col min="6127" max="6127" width="7.109375" style="1" customWidth="1"/>
    <col min="6128" max="6128" width="17.44140625" style="1" customWidth="1"/>
    <col min="6129" max="6129" width="22.88671875" style="1" customWidth="1"/>
    <col min="6130" max="6130" width="18.109375" style="1" customWidth="1"/>
    <col min="6131" max="6131" width="15.6640625" style="1" customWidth="1"/>
    <col min="6132" max="6132" width="15.33203125" style="1" customWidth="1"/>
    <col min="6133" max="6133" width="16.33203125" style="1" customWidth="1"/>
    <col min="6134" max="6134" width="16.88671875" style="1" customWidth="1"/>
    <col min="6135" max="6135" width="16.5546875" style="1" customWidth="1"/>
    <col min="6136" max="6136" width="15.88671875" style="1" customWidth="1"/>
    <col min="6137" max="6137" width="15.44140625" style="1" customWidth="1"/>
    <col min="6138" max="6138" width="18.109375" style="1" customWidth="1"/>
    <col min="6139" max="6139" width="12.88671875" style="1" customWidth="1"/>
    <col min="6140" max="6140" width="12.6640625" style="1" bestFit="1" customWidth="1"/>
    <col min="6141" max="6141" width="16.88671875" style="1" customWidth="1"/>
    <col min="6142" max="6375" width="9.109375" style="1"/>
    <col min="6376" max="6376" width="21" style="1" customWidth="1"/>
    <col min="6377" max="6377" width="37.88671875" style="1" customWidth="1"/>
    <col min="6378" max="6378" width="33.44140625" style="1" customWidth="1"/>
    <col min="6379" max="6379" width="22" style="1" customWidth="1"/>
    <col min="6380" max="6380" width="21" style="1" customWidth="1"/>
    <col min="6381" max="6381" width="7.44140625" style="1" customWidth="1"/>
    <col min="6382" max="6382" width="7.5546875" style="1" customWidth="1"/>
    <col min="6383" max="6383" width="7.109375" style="1" customWidth="1"/>
    <col min="6384" max="6384" width="17.44140625" style="1" customWidth="1"/>
    <col min="6385" max="6385" width="22.88671875" style="1" customWidth="1"/>
    <col min="6386" max="6386" width="18.109375" style="1" customWidth="1"/>
    <col min="6387" max="6387" width="15.6640625" style="1" customWidth="1"/>
    <col min="6388" max="6388" width="15.33203125" style="1" customWidth="1"/>
    <col min="6389" max="6389" width="16.33203125" style="1" customWidth="1"/>
    <col min="6390" max="6390" width="16.88671875" style="1" customWidth="1"/>
    <col min="6391" max="6391" width="16.5546875" style="1" customWidth="1"/>
    <col min="6392" max="6392" width="15.88671875" style="1" customWidth="1"/>
    <col min="6393" max="6393" width="15.44140625" style="1" customWidth="1"/>
    <col min="6394" max="6394" width="18.109375" style="1" customWidth="1"/>
    <col min="6395" max="6395" width="12.88671875" style="1" customWidth="1"/>
    <col min="6396" max="6396" width="12.6640625" style="1" bestFit="1" customWidth="1"/>
    <col min="6397" max="6397" width="16.88671875" style="1" customWidth="1"/>
    <col min="6398" max="6631" width="9.109375" style="1"/>
    <col min="6632" max="6632" width="21" style="1" customWidth="1"/>
    <col min="6633" max="6633" width="37.88671875" style="1" customWidth="1"/>
    <col min="6634" max="6634" width="33.44140625" style="1" customWidth="1"/>
    <col min="6635" max="6635" width="22" style="1" customWidth="1"/>
    <col min="6636" max="6636" width="21" style="1" customWidth="1"/>
    <col min="6637" max="6637" width="7.44140625" style="1" customWidth="1"/>
    <col min="6638" max="6638" width="7.5546875" style="1" customWidth="1"/>
    <col min="6639" max="6639" width="7.109375" style="1" customWidth="1"/>
    <col min="6640" max="6640" width="17.44140625" style="1" customWidth="1"/>
    <col min="6641" max="6641" width="22.88671875" style="1" customWidth="1"/>
    <col min="6642" max="6642" width="18.109375" style="1" customWidth="1"/>
    <col min="6643" max="6643" width="15.6640625" style="1" customWidth="1"/>
    <col min="6644" max="6644" width="15.33203125" style="1" customWidth="1"/>
    <col min="6645" max="6645" width="16.33203125" style="1" customWidth="1"/>
    <col min="6646" max="6646" width="16.88671875" style="1" customWidth="1"/>
    <col min="6647" max="6647" width="16.5546875" style="1" customWidth="1"/>
    <col min="6648" max="6648" width="15.88671875" style="1" customWidth="1"/>
    <col min="6649" max="6649" width="15.44140625" style="1" customWidth="1"/>
    <col min="6650" max="6650" width="18.109375" style="1" customWidth="1"/>
    <col min="6651" max="6651" width="12.88671875" style="1" customWidth="1"/>
    <col min="6652" max="6652" width="12.6640625" style="1" bestFit="1" customWidth="1"/>
    <col min="6653" max="6653" width="16.88671875" style="1" customWidth="1"/>
    <col min="6654" max="6887" width="9.109375" style="1"/>
    <col min="6888" max="6888" width="21" style="1" customWidth="1"/>
    <col min="6889" max="6889" width="37.88671875" style="1" customWidth="1"/>
    <col min="6890" max="6890" width="33.44140625" style="1" customWidth="1"/>
    <col min="6891" max="6891" width="22" style="1" customWidth="1"/>
    <col min="6892" max="6892" width="21" style="1" customWidth="1"/>
    <col min="6893" max="6893" width="7.44140625" style="1" customWidth="1"/>
    <col min="6894" max="6894" width="7.5546875" style="1" customWidth="1"/>
    <col min="6895" max="6895" width="7.109375" style="1" customWidth="1"/>
    <col min="6896" max="6896" width="17.44140625" style="1" customWidth="1"/>
    <col min="6897" max="6897" width="22.88671875" style="1" customWidth="1"/>
    <col min="6898" max="6898" width="18.109375" style="1" customWidth="1"/>
    <col min="6899" max="6899" width="15.6640625" style="1" customWidth="1"/>
    <col min="6900" max="6900" width="15.33203125" style="1" customWidth="1"/>
    <col min="6901" max="6901" width="16.33203125" style="1" customWidth="1"/>
    <col min="6902" max="6902" width="16.88671875" style="1" customWidth="1"/>
    <col min="6903" max="6903" width="16.5546875" style="1" customWidth="1"/>
    <col min="6904" max="6904" width="15.88671875" style="1" customWidth="1"/>
    <col min="6905" max="6905" width="15.44140625" style="1" customWidth="1"/>
    <col min="6906" max="6906" width="18.109375" style="1" customWidth="1"/>
    <col min="6907" max="6907" width="12.88671875" style="1" customWidth="1"/>
    <col min="6908" max="6908" width="12.6640625" style="1" bestFit="1" customWidth="1"/>
    <col min="6909" max="6909" width="16.88671875" style="1" customWidth="1"/>
    <col min="6910" max="7143" width="9.109375" style="1"/>
    <col min="7144" max="7144" width="21" style="1" customWidth="1"/>
    <col min="7145" max="7145" width="37.88671875" style="1" customWidth="1"/>
    <col min="7146" max="7146" width="33.44140625" style="1" customWidth="1"/>
    <col min="7147" max="7147" width="22" style="1" customWidth="1"/>
    <col min="7148" max="7148" width="21" style="1" customWidth="1"/>
    <col min="7149" max="7149" width="7.44140625" style="1" customWidth="1"/>
    <col min="7150" max="7150" width="7.5546875" style="1" customWidth="1"/>
    <col min="7151" max="7151" width="7.109375" style="1" customWidth="1"/>
    <col min="7152" max="7152" width="17.44140625" style="1" customWidth="1"/>
    <col min="7153" max="7153" width="22.88671875" style="1" customWidth="1"/>
    <col min="7154" max="7154" width="18.109375" style="1" customWidth="1"/>
    <col min="7155" max="7155" width="15.6640625" style="1" customWidth="1"/>
    <col min="7156" max="7156" width="15.33203125" style="1" customWidth="1"/>
    <col min="7157" max="7157" width="16.33203125" style="1" customWidth="1"/>
    <col min="7158" max="7158" width="16.88671875" style="1" customWidth="1"/>
    <col min="7159" max="7159" width="16.5546875" style="1" customWidth="1"/>
    <col min="7160" max="7160" width="15.88671875" style="1" customWidth="1"/>
    <col min="7161" max="7161" width="15.44140625" style="1" customWidth="1"/>
    <col min="7162" max="7162" width="18.109375" style="1" customWidth="1"/>
    <col min="7163" max="7163" width="12.88671875" style="1" customWidth="1"/>
    <col min="7164" max="7164" width="12.6640625" style="1" bestFit="1" customWidth="1"/>
    <col min="7165" max="7165" width="16.88671875" style="1" customWidth="1"/>
    <col min="7166" max="7399" width="9.109375" style="1"/>
    <col min="7400" max="7400" width="21" style="1" customWidth="1"/>
    <col min="7401" max="7401" width="37.88671875" style="1" customWidth="1"/>
    <col min="7402" max="7402" width="33.44140625" style="1" customWidth="1"/>
    <col min="7403" max="7403" width="22" style="1" customWidth="1"/>
    <col min="7404" max="7404" width="21" style="1" customWidth="1"/>
    <col min="7405" max="7405" width="7.44140625" style="1" customWidth="1"/>
    <col min="7406" max="7406" width="7.5546875" style="1" customWidth="1"/>
    <col min="7407" max="7407" width="7.109375" style="1" customWidth="1"/>
    <col min="7408" max="7408" width="17.44140625" style="1" customWidth="1"/>
    <col min="7409" max="7409" width="22.88671875" style="1" customWidth="1"/>
    <col min="7410" max="7410" width="18.109375" style="1" customWidth="1"/>
    <col min="7411" max="7411" width="15.6640625" style="1" customWidth="1"/>
    <col min="7412" max="7412" width="15.33203125" style="1" customWidth="1"/>
    <col min="7413" max="7413" width="16.33203125" style="1" customWidth="1"/>
    <col min="7414" max="7414" width="16.88671875" style="1" customWidth="1"/>
    <col min="7415" max="7415" width="16.5546875" style="1" customWidth="1"/>
    <col min="7416" max="7416" width="15.88671875" style="1" customWidth="1"/>
    <col min="7417" max="7417" width="15.44140625" style="1" customWidth="1"/>
    <col min="7418" max="7418" width="18.109375" style="1" customWidth="1"/>
    <col min="7419" max="7419" width="12.88671875" style="1" customWidth="1"/>
    <col min="7420" max="7420" width="12.6640625" style="1" bestFit="1" customWidth="1"/>
    <col min="7421" max="7421" width="16.88671875" style="1" customWidth="1"/>
    <col min="7422" max="7655" width="9.109375" style="1"/>
    <col min="7656" max="7656" width="21" style="1" customWidth="1"/>
    <col min="7657" max="7657" width="37.88671875" style="1" customWidth="1"/>
    <col min="7658" max="7658" width="33.44140625" style="1" customWidth="1"/>
    <col min="7659" max="7659" width="22" style="1" customWidth="1"/>
    <col min="7660" max="7660" width="21" style="1" customWidth="1"/>
    <col min="7661" max="7661" width="7.44140625" style="1" customWidth="1"/>
    <col min="7662" max="7662" width="7.5546875" style="1" customWidth="1"/>
    <col min="7663" max="7663" width="7.109375" style="1" customWidth="1"/>
    <col min="7664" max="7664" width="17.44140625" style="1" customWidth="1"/>
    <col min="7665" max="7665" width="22.88671875" style="1" customWidth="1"/>
    <col min="7666" max="7666" width="18.109375" style="1" customWidth="1"/>
    <col min="7667" max="7667" width="15.6640625" style="1" customWidth="1"/>
    <col min="7668" max="7668" width="15.33203125" style="1" customWidth="1"/>
    <col min="7669" max="7669" width="16.33203125" style="1" customWidth="1"/>
    <col min="7670" max="7670" width="16.88671875" style="1" customWidth="1"/>
    <col min="7671" max="7671" width="16.5546875" style="1" customWidth="1"/>
    <col min="7672" max="7672" width="15.88671875" style="1" customWidth="1"/>
    <col min="7673" max="7673" width="15.44140625" style="1" customWidth="1"/>
    <col min="7674" max="7674" width="18.109375" style="1" customWidth="1"/>
    <col min="7675" max="7675" width="12.88671875" style="1" customWidth="1"/>
    <col min="7676" max="7676" width="12.6640625" style="1" bestFit="1" customWidth="1"/>
    <col min="7677" max="7677" width="16.88671875" style="1" customWidth="1"/>
    <col min="7678" max="7911" width="9.109375" style="1"/>
    <col min="7912" max="7912" width="21" style="1" customWidth="1"/>
    <col min="7913" max="7913" width="37.88671875" style="1" customWidth="1"/>
    <col min="7914" max="7914" width="33.44140625" style="1" customWidth="1"/>
    <col min="7915" max="7915" width="22" style="1" customWidth="1"/>
    <col min="7916" max="7916" width="21" style="1" customWidth="1"/>
    <col min="7917" max="7917" width="7.44140625" style="1" customWidth="1"/>
    <col min="7918" max="7918" width="7.5546875" style="1" customWidth="1"/>
    <col min="7919" max="7919" width="7.109375" style="1" customWidth="1"/>
    <col min="7920" max="7920" width="17.44140625" style="1" customWidth="1"/>
    <col min="7921" max="7921" width="22.88671875" style="1" customWidth="1"/>
    <col min="7922" max="7922" width="18.109375" style="1" customWidth="1"/>
    <col min="7923" max="7923" width="15.6640625" style="1" customWidth="1"/>
    <col min="7924" max="7924" width="15.33203125" style="1" customWidth="1"/>
    <col min="7925" max="7925" width="16.33203125" style="1" customWidth="1"/>
    <col min="7926" max="7926" width="16.88671875" style="1" customWidth="1"/>
    <col min="7927" max="7927" width="16.5546875" style="1" customWidth="1"/>
    <col min="7928" max="7928" width="15.88671875" style="1" customWidth="1"/>
    <col min="7929" max="7929" width="15.44140625" style="1" customWidth="1"/>
    <col min="7930" max="7930" width="18.109375" style="1" customWidth="1"/>
    <col min="7931" max="7931" width="12.88671875" style="1" customWidth="1"/>
    <col min="7932" max="7932" width="12.6640625" style="1" bestFit="1" customWidth="1"/>
    <col min="7933" max="7933" width="16.88671875" style="1" customWidth="1"/>
    <col min="7934" max="8167" width="9.109375" style="1"/>
    <col min="8168" max="8168" width="21" style="1" customWidth="1"/>
    <col min="8169" max="8169" width="37.88671875" style="1" customWidth="1"/>
    <col min="8170" max="8170" width="33.44140625" style="1" customWidth="1"/>
    <col min="8171" max="8171" width="22" style="1" customWidth="1"/>
    <col min="8172" max="8172" width="21" style="1" customWidth="1"/>
    <col min="8173" max="8173" width="7.44140625" style="1" customWidth="1"/>
    <col min="8174" max="8174" width="7.5546875" style="1" customWidth="1"/>
    <col min="8175" max="8175" width="7.109375" style="1" customWidth="1"/>
    <col min="8176" max="8176" width="17.44140625" style="1" customWidth="1"/>
    <col min="8177" max="8177" width="22.88671875" style="1" customWidth="1"/>
    <col min="8178" max="8178" width="18.109375" style="1" customWidth="1"/>
    <col min="8179" max="8179" width="15.6640625" style="1" customWidth="1"/>
    <col min="8180" max="8180" width="15.33203125" style="1" customWidth="1"/>
    <col min="8181" max="8181" width="16.33203125" style="1" customWidth="1"/>
    <col min="8182" max="8182" width="16.88671875" style="1" customWidth="1"/>
    <col min="8183" max="8183" width="16.5546875" style="1" customWidth="1"/>
    <col min="8184" max="8184" width="15.88671875" style="1" customWidth="1"/>
    <col min="8185" max="8185" width="15.44140625" style="1" customWidth="1"/>
    <col min="8186" max="8186" width="18.109375" style="1" customWidth="1"/>
    <col min="8187" max="8187" width="12.88671875" style="1" customWidth="1"/>
    <col min="8188" max="8188" width="12.6640625" style="1" bestFit="1" customWidth="1"/>
    <col min="8189" max="8189" width="16.88671875" style="1" customWidth="1"/>
    <col min="8190" max="8423" width="9.109375" style="1"/>
    <col min="8424" max="8424" width="21" style="1" customWidth="1"/>
    <col min="8425" max="8425" width="37.88671875" style="1" customWidth="1"/>
    <col min="8426" max="8426" width="33.44140625" style="1" customWidth="1"/>
    <col min="8427" max="8427" width="22" style="1" customWidth="1"/>
    <col min="8428" max="8428" width="21" style="1" customWidth="1"/>
    <col min="8429" max="8429" width="7.44140625" style="1" customWidth="1"/>
    <col min="8430" max="8430" width="7.5546875" style="1" customWidth="1"/>
    <col min="8431" max="8431" width="7.109375" style="1" customWidth="1"/>
    <col min="8432" max="8432" width="17.44140625" style="1" customWidth="1"/>
    <col min="8433" max="8433" width="22.88671875" style="1" customWidth="1"/>
    <col min="8434" max="8434" width="18.109375" style="1" customWidth="1"/>
    <col min="8435" max="8435" width="15.6640625" style="1" customWidth="1"/>
    <col min="8436" max="8436" width="15.33203125" style="1" customWidth="1"/>
    <col min="8437" max="8437" width="16.33203125" style="1" customWidth="1"/>
    <col min="8438" max="8438" width="16.88671875" style="1" customWidth="1"/>
    <col min="8439" max="8439" width="16.5546875" style="1" customWidth="1"/>
    <col min="8440" max="8440" width="15.88671875" style="1" customWidth="1"/>
    <col min="8441" max="8441" width="15.44140625" style="1" customWidth="1"/>
    <col min="8442" max="8442" width="18.109375" style="1" customWidth="1"/>
    <col min="8443" max="8443" width="12.88671875" style="1" customWidth="1"/>
    <col min="8444" max="8444" width="12.6640625" style="1" bestFit="1" customWidth="1"/>
    <col min="8445" max="8445" width="16.88671875" style="1" customWidth="1"/>
    <col min="8446" max="8679" width="9.109375" style="1"/>
    <col min="8680" max="8680" width="21" style="1" customWidth="1"/>
    <col min="8681" max="8681" width="37.88671875" style="1" customWidth="1"/>
    <col min="8682" max="8682" width="33.44140625" style="1" customWidth="1"/>
    <col min="8683" max="8683" width="22" style="1" customWidth="1"/>
    <col min="8684" max="8684" width="21" style="1" customWidth="1"/>
    <col min="8685" max="8685" width="7.44140625" style="1" customWidth="1"/>
    <col min="8686" max="8686" width="7.5546875" style="1" customWidth="1"/>
    <col min="8687" max="8687" width="7.109375" style="1" customWidth="1"/>
    <col min="8688" max="8688" width="17.44140625" style="1" customWidth="1"/>
    <col min="8689" max="8689" width="22.88671875" style="1" customWidth="1"/>
    <col min="8690" max="8690" width="18.109375" style="1" customWidth="1"/>
    <col min="8691" max="8691" width="15.6640625" style="1" customWidth="1"/>
    <col min="8692" max="8692" width="15.33203125" style="1" customWidth="1"/>
    <col min="8693" max="8693" width="16.33203125" style="1" customWidth="1"/>
    <col min="8694" max="8694" width="16.88671875" style="1" customWidth="1"/>
    <col min="8695" max="8695" width="16.5546875" style="1" customWidth="1"/>
    <col min="8696" max="8696" width="15.88671875" style="1" customWidth="1"/>
    <col min="8697" max="8697" width="15.44140625" style="1" customWidth="1"/>
    <col min="8698" max="8698" width="18.109375" style="1" customWidth="1"/>
    <col min="8699" max="8699" width="12.88671875" style="1" customWidth="1"/>
    <col min="8700" max="8700" width="12.6640625" style="1" bestFit="1" customWidth="1"/>
    <col min="8701" max="8701" width="16.88671875" style="1" customWidth="1"/>
    <col min="8702" max="8935" width="9.109375" style="1"/>
    <col min="8936" max="8936" width="21" style="1" customWidth="1"/>
    <col min="8937" max="8937" width="37.88671875" style="1" customWidth="1"/>
    <col min="8938" max="8938" width="33.44140625" style="1" customWidth="1"/>
    <col min="8939" max="8939" width="22" style="1" customWidth="1"/>
    <col min="8940" max="8940" width="21" style="1" customWidth="1"/>
    <col min="8941" max="8941" width="7.44140625" style="1" customWidth="1"/>
    <col min="8942" max="8942" width="7.5546875" style="1" customWidth="1"/>
    <col min="8943" max="8943" width="7.109375" style="1" customWidth="1"/>
    <col min="8944" max="8944" width="17.44140625" style="1" customWidth="1"/>
    <col min="8945" max="8945" width="22.88671875" style="1" customWidth="1"/>
    <col min="8946" max="8946" width="18.109375" style="1" customWidth="1"/>
    <col min="8947" max="8947" width="15.6640625" style="1" customWidth="1"/>
    <col min="8948" max="8948" width="15.33203125" style="1" customWidth="1"/>
    <col min="8949" max="8949" width="16.33203125" style="1" customWidth="1"/>
    <col min="8950" max="8950" width="16.88671875" style="1" customWidth="1"/>
    <col min="8951" max="8951" width="16.5546875" style="1" customWidth="1"/>
    <col min="8952" max="8952" width="15.88671875" style="1" customWidth="1"/>
    <col min="8953" max="8953" width="15.44140625" style="1" customWidth="1"/>
    <col min="8954" max="8954" width="18.109375" style="1" customWidth="1"/>
    <col min="8955" max="8955" width="12.88671875" style="1" customWidth="1"/>
    <col min="8956" max="8956" width="12.6640625" style="1" bestFit="1" customWidth="1"/>
    <col min="8957" max="8957" width="16.88671875" style="1" customWidth="1"/>
    <col min="8958" max="9191" width="9.109375" style="1"/>
    <col min="9192" max="9192" width="21" style="1" customWidth="1"/>
    <col min="9193" max="9193" width="37.88671875" style="1" customWidth="1"/>
    <col min="9194" max="9194" width="33.44140625" style="1" customWidth="1"/>
    <col min="9195" max="9195" width="22" style="1" customWidth="1"/>
    <col min="9196" max="9196" width="21" style="1" customWidth="1"/>
    <col min="9197" max="9197" width="7.44140625" style="1" customWidth="1"/>
    <col min="9198" max="9198" width="7.5546875" style="1" customWidth="1"/>
    <col min="9199" max="9199" width="7.109375" style="1" customWidth="1"/>
    <col min="9200" max="9200" width="17.44140625" style="1" customWidth="1"/>
    <col min="9201" max="9201" width="22.88671875" style="1" customWidth="1"/>
    <col min="9202" max="9202" width="18.109375" style="1" customWidth="1"/>
    <col min="9203" max="9203" width="15.6640625" style="1" customWidth="1"/>
    <col min="9204" max="9204" width="15.33203125" style="1" customWidth="1"/>
    <col min="9205" max="9205" width="16.33203125" style="1" customWidth="1"/>
    <col min="9206" max="9206" width="16.88671875" style="1" customWidth="1"/>
    <col min="9207" max="9207" width="16.5546875" style="1" customWidth="1"/>
    <col min="9208" max="9208" width="15.88671875" style="1" customWidth="1"/>
    <col min="9209" max="9209" width="15.44140625" style="1" customWidth="1"/>
    <col min="9210" max="9210" width="18.109375" style="1" customWidth="1"/>
    <col min="9211" max="9211" width="12.88671875" style="1" customWidth="1"/>
    <col min="9212" max="9212" width="12.6640625" style="1" bestFit="1" customWidth="1"/>
    <col min="9213" max="9213" width="16.88671875" style="1" customWidth="1"/>
    <col min="9214" max="9447" width="9.109375" style="1"/>
    <col min="9448" max="9448" width="21" style="1" customWidth="1"/>
    <col min="9449" max="9449" width="37.88671875" style="1" customWidth="1"/>
    <col min="9450" max="9450" width="33.44140625" style="1" customWidth="1"/>
    <col min="9451" max="9451" width="22" style="1" customWidth="1"/>
    <col min="9452" max="9452" width="21" style="1" customWidth="1"/>
    <col min="9453" max="9453" width="7.44140625" style="1" customWidth="1"/>
    <col min="9454" max="9454" width="7.5546875" style="1" customWidth="1"/>
    <col min="9455" max="9455" width="7.109375" style="1" customWidth="1"/>
    <col min="9456" max="9456" width="17.44140625" style="1" customWidth="1"/>
    <col min="9457" max="9457" width="22.88671875" style="1" customWidth="1"/>
    <col min="9458" max="9458" width="18.109375" style="1" customWidth="1"/>
    <col min="9459" max="9459" width="15.6640625" style="1" customWidth="1"/>
    <col min="9460" max="9460" width="15.33203125" style="1" customWidth="1"/>
    <col min="9461" max="9461" width="16.33203125" style="1" customWidth="1"/>
    <col min="9462" max="9462" width="16.88671875" style="1" customWidth="1"/>
    <col min="9463" max="9463" width="16.5546875" style="1" customWidth="1"/>
    <col min="9464" max="9464" width="15.88671875" style="1" customWidth="1"/>
    <col min="9465" max="9465" width="15.44140625" style="1" customWidth="1"/>
    <col min="9466" max="9466" width="18.109375" style="1" customWidth="1"/>
    <col min="9467" max="9467" width="12.88671875" style="1" customWidth="1"/>
    <col min="9468" max="9468" width="12.6640625" style="1" bestFit="1" customWidth="1"/>
    <col min="9469" max="9469" width="16.88671875" style="1" customWidth="1"/>
    <col min="9470" max="9703" width="9.109375" style="1"/>
    <col min="9704" max="9704" width="21" style="1" customWidth="1"/>
    <col min="9705" max="9705" width="37.88671875" style="1" customWidth="1"/>
    <col min="9706" max="9706" width="33.44140625" style="1" customWidth="1"/>
    <col min="9707" max="9707" width="22" style="1" customWidth="1"/>
    <col min="9708" max="9708" width="21" style="1" customWidth="1"/>
    <col min="9709" max="9709" width="7.44140625" style="1" customWidth="1"/>
    <col min="9710" max="9710" width="7.5546875" style="1" customWidth="1"/>
    <col min="9711" max="9711" width="7.109375" style="1" customWidth="1"/>
    <col min="9712" max="9712" width="17.44140625" style="1" customWidth="1"/>
    <col min="9713" max="9713" width="22.88671875" style="1" customWidth="1"/>
    <col min="9714" max="9714" width="18.109375" style="1" customWidth="1"/>
    <col min="9715" max="9715" width="15.6640625" style="1" customWidth="1"/>
    <col min="9716" max="9716" width="15.33203125" style="1" customWidth="1"/>
    <col min="9717" max="9717" width="16.33203125" style="1" customWidth="1"/>
    <col min="9718" max="9718" width="16.88671875" style="1" customWidth="1"/>
    <col min="9719" max="9719" width="16.5546875" style="1" customWidth="1"/>
    <col min="9720" max="9720" width="15.88671875" style="1" customWidth="1"/>
    <col min="9721" max="9721" width="15.44140625" style="1" customWidth="1"/>
    <col min="9722" max="9722" width="18.109375" style="1" customWidth="1"/>
    <col min="9723" max="9723" width="12.88671875" style="1" customWidth="1"/>
    <col min="9724" max="9724" width="12.6640625" style="1" bestFit="1" customWidth="1"/>
    <col min="9725" max="9725" width="16.88671875" style="1" customWidth="1"/>
    <col min="9726" max="9959" width="9.109375" style="1"/>
    <col min="9960" max="9960" width="21" style="1" customWidth="1"/>
    <col min="9961" max="9961" width="37.88671875" style="1" customWidth="1"/>
    <col min="9962" max="9962" width="33.44140625" style="1" customWidth="1"/>
    <col min="9963" max="9963" width="22" style="1" customWidth="1"/>
    <col min="9964" max="9964" width="21" style="1" customWidth="1"/>
    <col min="9965" max="9965" width="7.44140625" style="1" customWidth="1"/>
    <col min="9966" max="9966" width="7.5546875" style="1" customWidth="1"/>
    <col min="9967" max="9967" width="7.109375" style="1" customWidth="1"/>
    <col min="9968" max="9968" width="17.44140625" style="1" customWidth="1"/>
    <col min="9969" max="9969" width="22.88671875" style="1" customWidth="1"/>
    <col min="9970" max="9970" width="18.109375" style="1" customWidth="1"/>
    <col min="9971" max="9971" width="15.6640625" style="1" customWidth="1"/>
    <col min="9972" max="9972" width="15.33203125" style="1" customWidth="1"/>
    <col min="9973" max="9973" width="16.33203125" style="1" customWidth="1"/>
    <col min="9974" max="9974" width="16.88671875" style="1" customWidth="1"/>
    <col min="9975" max="9975" width="16.5546875" style="1" customWidth="1"/>
    <col min="9976" max="9976" width="15.88671875" style="1" customWidth="1"/>
    <col min="9977" max="9977" width="15.44140625" style="1" customWidth="1"/>
    <col min="9978" max="9978" width="18.109375" style="1" customWidth="1"/>
    <col min="9979" max="9979" width="12.88671875" style="1" customWidth="1"/>
    <col min="9980" max="9980" width="12.6640625" style="1" bestFit="1" customWidth="1"/>
    <col min="9981" max="9981" width="16.88671875" style="1" customWidth="1"/>
    <col min="9982" max="10215" width="9.109375" style="1"/>
    <col min="10216" max="10216" width="21" style="1" customWidth="1"/>
    <col min="10217" max="10217" width="37.88671875" style="1" customWidth="1"/>
    <col min="10218" max="10218" width="33.44140625" style="1" customWidth="1"/>
    <col min="10219" max="10219" width="22" style="1" customWidth="1"/>
    <col min="10220" max="10220" width="21" style="1" customWidth="1"/>
    <col min="10221" max="10221" width="7.44140625" style="1" customWidth="1"/>
    <col min="10222" max="10222" width="7.5546875" style="1" customWidth="1"/>
    <col min="10223" max="10223" width="7.109375" style="1" customWidth="1"/>
    <col min="10224" max="10224" width="17.44140625" style="1" customWidth="1"/>
    <col min="10225" max="10225" width="22.88671875" style="1" customWidth="1"/>
    <col min="10226" max="10226" width="18.109375" style="1" customWidth="1"/>
    <col min="10227" max="10227" width="15.6640625" style="1" customWidth="1"/>
    <col min="10228" max="10228" width="15.33203125" style="1" customWidth="1"/>
    <col min="10229" max="10229" width="16.33203125" style="1" customWidth="1"/>
    <col min="10230" max="10230" width="16.88671875" style="1" customWidth="1"/>
    <col min="10231" max="10231" width="16.5546875" style="1" customWidth="1"/>
    <col min="10232" max="10232" width="15.88671875" style="1" customWidth="1"/>
    <col min="10233" max="10233" width="15.44140625" style="1" customWidth="1"/>
    <col min="10234" max="10234" width="18.109375" style="1" customWidth="1"/>
    <col min="10235" max="10235" width="12.88671875" style="1" customWidth="1"/>
    <col min="10236" max="10236" width="12.6640625" style="1" bestFit="1" customWidth="1"/>
    <col min="10237" max="10237" width="16.88671875" style="1" customWidth="1"/>
    <col min="10238" max="10471" width="9.109375" style="1"/>
    <col min="10472" max="10472" width="21" style="1" customWidth="1"/>
    <col min="10473" max="10473" width="37.88671875" style="1" customWidth="1"/>
    <col min="10474" max="10474" width="33.44140625" style="1" customWidth="1"/>
    <col min="10475" max="10475" width="22" style="1" customWidth="1"/>
    <col min="10476" max="10476" width="21" style="1" customWidth="1"/>
    <col min="10477" max="10477" width="7.44140625" style="1" customWidth="1"/>
    <col min="10478" max="10478" width="7.5546875" style="1" customWidth="1"/>
    <col min="10479" max="10479" width="7.109375" style="1" customWidth="1"/>
    <col min="10480" max="10480" width="17.44140625" style="1" customWidth="1"/>
    <col min="10481" max="10481" width="22.88671875" style="1" customWidth="1"/>
    <col min="10482" max="10482" width="18.109375" style="1" customWidth="1"/>
    <col min="10483" max="10483" width="15.6640625" style="1" customWidth="1"/>
    <col min="10484" max="10484" width="15.33203125" style="1" customWidth="1"/>
    <col min="10485" max="10485" width="16.33203125" style="1" customWidth="1"/>
    <col min="10486" max="10486" width="16.88671875" style="1" customWidth="1"/>
    <col min="10487" max="10487" width="16.5546875" style="1" customWidth="1"/>
    <col min="10488" max="10488" width="15.88671875" style="1" customWidth="1"/>
    <col min="10489" max="10489" width="15.44140625" style="1" customWidth="1"/>
    <col min="10490" max="10490" width="18.109375" style="1" customWidth="1"/>
    <col min="10491" max="10491" width="12.88671875" style="1" customWidth="1"/>
    <col min="10492" max="10492" width="12.6640625" style="1" bestFit="1" customWidth="1"/>
    <col min="10493" max="10493" width="16.88671875" style="1" customWidth="1"/>
    <col min="10494" max="10727" width="9.109375" style="1"/>
    <col min="10728" max="10728" width="21" style="1" customWidth="1"/>
    <col min="10729" max="10729" width="37.88671875" style="1" customWidth="1"/>
    <col min="10730" max="10730" width="33.44140625" style="1" customWidth="1"/>
    <col min="10731" max="10731" width="22" style="1" customWidth="1"/>
    <col min="10732" max="10732" width="21" style="1" customWidth="1"/>
    <col min="10733" max="10733" width="7.44140625" style="1" customWidth="1"/>
    <col min="10734" max="10734" width="7.5546875" style="1" customWidth="1"/>
    <col min="10735" max="10735" width="7.109375" style="1" customWidth="1"/>
    <col min="10736" max="10736" width="17.44140625" style="1" customWidth="1"/>
    <col min="10737" max="10737" width="22.88671875" style="1" customWidth="1"/>
    <col min="10738" max="10738" width="18.109375" style="1" customWidth="1"/>
    <col min="10739" max="10739" width="15.6640625" style="1" customWidth="1"/>
    <col min="10740" max="10740" width="15.33203125" style="1" customWidth="1"/>
    <col min="10741" max="10741" width="16.33203125" style="1" customWidth="1"/>
    <col min="10742" max="10742" width="16.88671875" style="1" customWidth="1"/>
    <col min="10743" max="10743" width="16.5546875" style="1" customWidth="1"/>
    <col min="10744" max="10744" width="15.88671875" style="1" customWidth="1"/>
    <col min="10745" max="10745" width="15.44140625" style="1" customWidth="1"/>
    <col min="10746" max="10746" width="18.109375" style="1" customWidth="1"/>
    <col min="10747" max="10747" width="12.88671875" style="1" customWidth="1"/>
    <col min="10748" max="10748" width="12.6640625" style="1" bestFit="1" customWidth="1"/>
    <col min="10749" max="10749" width="16.88671875" style="1" customWidth="1"/>
    <col min="10750" max="10983" width="9.109375" style="1"/>
    <col min="10984" max="10984" width="21" style="1" customWidth="1"/>
    <col min="10985" max="10985" width="37.88671875" style="1" customWidth="1"/>
    <col min="10986" max="10986" width="33.44140625" style="1" customWidth="1"/>
    <col min="10987" max="10987" width="22" style="1" customWidth="1"/>
    <col min="10988" max="10988" width="21" style="1" customWidth="1"/>
    <col min="10989" max="10989" width="7.44140625" style="1" customWidth="1"/>
    <col min="10990" max="10990" width="7.5546875" style="1" customWidth="1"/>
    <col min="10991" max="10991" width="7.109375" style="1" customWidth="1"/>
    <col min="10992" max="10992" width="17.44140625" style="1" customWidth="1"/>
    <col min="10993" max="10993" width="22.88671875" style="1" customWidth="1"/>
    <col min="10994" max="10994" width="18.109375" style="1" customWidth="1"/>
    <col min="10995" max="10995" width="15.6640625" style="1" customWidth="1"/>
    <col min="10996" max="10996" width="15.33203125" style="1" customWidth="1"/>
    <col min="10997" max="10997" width="16.33203125" style="1" customWidth="1"/>
    <col min="10998" max="10998" width="16.88671875" style="1" customWidth="1"/>
    <col min="10999" max="10999" width="16.5546875" style="1" customWidth="1"/>
    <col min="11000" max="11000" width="15.88671875" style="1" customWidth="1"/>
    <col min="11001" max="11001" width="15.44140625" style="1" customWidth="1"/>
    <col min="11002" max="11002" width="18.109375" style="1" customWidth="1"/>
    <col min="11003" max="11003" width="12.88671875" style="1" customWidth="1"/>
    <col min="11004" max="11004" width="12.6640625" style="1" bestFit="1" customWidth="1"/>
    <col min="11005" max="11005" width="16.88671875" style="1" customWidth="1"/>
    <col min="11006" max="11239" width="9.109375" style="1"/>
    <col min="11240" max="11240" width="21" style="1" customWidth="1"/>
    <col min="11241" max="11241" width="37.88671875" style="1" customWidth="1"/>
    <col min="11242" max="11242" width="33.44140625" style="1" customWidth="1"/>
    <col min="11243" max="11243" width="22" style="1" customWidth="1"/>
    <col min="11244" max="11244" width="21" style="1" customWidth="1"/>
    <col min="11245" max="11245" width="7.44140625" style="1" customWidth="1"/>
    <col min="11246" max="11246" width="7.5546875" style="1" customWidth="1"/>
    <col min="11247" max="11247" width="7.109375" style="1" customWidth="1"/>
    <col min="11248" max="11248" width="17.44140625" style="1" customWidth="1"/>
    <col min="11249" max="11249" width="22.88671875" style="1" customWidth="1"/>
    <col min="11250" max="11250" width="18.109375" style="1" customWidth="1"/>
    <col min="11251" max="11251" width="15.6640625" style="1" customWidth="1"/>
    <col min="11252" max="11252" width="15.33203125" style="1" customWidth="1"/>
    <col min="11253" max="11253" width="16.33203125" style="1" customWidth="1"/>
    <col min="11254" max="11254" width="16.88671875" style="1" customWidth="1"/>
    <col min="11255" max="11255" width="16.5546875" style="1" customWidth="1"/>
    <col min="11256" max="11256" width="15.88671875" style="1" customWidth="1"/>
    <col min="11257" max="11257" width="15.44140625" style="1" customWidth="1"/>
    <col min="11258" max="11258" width="18.109375" style="1" customWidth="1"/>
    <col min="11259" max="11259" width="12.88671875" style="1" customWidth="1"/>
    <col min="11260" max="11260" width="12.6640625" style="1" bestFit="1" customWidth="1"/>
    <col min="11261" max="11261" width="16.88671875" style="1" customWidth="1"/>
    <col min="11262" max="11495" width="9.109375" style="1"/>
    <col min="11496" max="11496" width="21" style="1" customWidth="1"/>
    <col min="11497" max="11497" width="37.88671875" style="1" customWidth="1"/>
    <col min="11498" max="11498" width="33.44140625" style="1" customWidth="1"/>
    <col min="11499" max="11499" width="22" style="1" customWidth="1"/>
    <col min="11500" max="11500" width="21" style="1" customWidth="1"/>
    <col min="11501" max="11501" width="7.44140625" style="1" customWidth="1"/>
    <col min="11502" max="11502" width="7.5546875" style="1" customWidth="1"/>
    <col min="11503" max="11503" width="7.109375" style="1" customWidth="1"/>
    <col min="11504" max="11504" width="17.44140625" style="1" customWidth="1"/>
    <col min="11505" max="11505" width="22.88671875" style="1" customWidth="1"/>
    <col min="11506" max="11506" width="18.109375" style="1" customWidth="1"/>
    <col min="11507" max="11507" width="15.6640625" style="1" customWidth="1"/>
    <col min="11508" max="11508" width="15.33203125" style="1" customWidth="1"/>
    <col min="11509" max="11509" width="16.33203125" style="1" customWidth="1"/>
    <col min="11510" max="11510" width="16.88671875" style="1" customWidth="1"/>
    <col min="11511" max="11511" width="16.5546875" style="1" customWidth="1"/>
    <col min="11512" max="11512" width="15.88671875" style="1" customWidth="1"/>
    <col min="11513" max="11513" width="15.44140625" style="1" customWidth="1"/>
    <col min="11514" max="11514" width="18.109375" style="1" customWidth="1"/>
    <col min="11515" max="11515" width="12.88671875" style="1" customWidth="1"/>
    <col min="11516" max="11516" width="12.6640625" style="1" bestFit="1" customWidth="1"/>
    <col min="11517" max="11517" width="16.88671875" style="1" customWidth="1"/>
    <col min="11518" max="11751" width="9.109375" style="1"/>
    <col min="11752" max="11752" width="21" style="1" customWidth="1"/>
    <col min="11753" max="11753" width="37.88671875" style="1" customWidth="1"/>
    <col min="11754" max="11754" width="33.44140625" style="1" customWidth="1"/>
    <col min="11755" max="11755" width="22" style="1" customWidth="1"/>
    <col min="11756" max="11756" width="21" style="1" customWidth="1"/>
    <col min="11757" max="11757" width="7.44140625" style="1" customWidth="1"/>
    <col min="11758" max="11758" width="7.5546875" style="1" customWidth="1"/>
    <col min="11759" max="11759" width="7.109375" style="1" customWidth="1"/>
    <col min="11760" max="11760" width="17.44140625" style="1" customWidth="1"/>
    <col min="11761" max="11761" width="22.88671875" style="1" customWidth="1"/>
    <col min="11762" max="11762" width="18.109375" style="1" customWidth="1"/>
    <col min="11763" max="11763" width="15.6640625" style="1" customWidth="1"/>
    <col min="11764" max="11764" width="15.33203125" style="1" customWidth="1"/>
    <col min="11765" max="11765" width="16.33203125" style="1" customWidth="1"/>
    <col min="11766" max="11766" width="16.88671875" style="1" customWidth="1"/>
    <col min="11767" max="11767" width="16.5546875" style="1" customWidth="1"/>
    <col min="11768" max="11768" width="15.88671875" style="1" customWidth="1"/>
    <col min="11769" max="11769" width="15.44140625" style="1" customWidth="1"/>
    <col min="11770" max="11770" width="18.109375" style="1" customWidth="1"/>
    <col min="11771" max="11771" width="12.88671875" style="1" customWidth="1"/>
    <col min="11772" max="11772" width="12.6640625" style="1" bestFit="1" customWidth="1"/>
    <col min="11773" max="11773" width="16.88671875" style="1" customWidth="1"/>
    <col min="11774" max="12007" width="9.109375" style="1"/>
    <col min="12008" max="12008" width="21" style="1" customWidth="1"/>
    <col min="12009" max="12009" width="37.88671875" style="1" customWidth="1"/>
    <col min="12010" max="12010" width="33.44140625" style="1" customWidth="1"/>
    <col min="12011" max="12011" width="22" style="1" customWidth="1"/>
    <col min="12012" max="12012" width="21" style="1" customWidth="1"/>
    <col min="12013" max="12013" width="7.44140625" style="1" customWidth="1"/>
    <col min="12014" max="12014" width="7.5546875" style="1" customWidth="1"/>
    <col min="12015" max="12015" width="7.109375" style="1" customWidth="1"/>
    <col min="12016" max="12016" width="17.44140625" style="1" customWidth="1"/>
    <col min="12017" max="12017" width="22.88671875" style="1" customWidth="1"/>
    <col min="12018" max="12018" width="18.109375" style="1" customWidth="1"/>
    <col min="12019" max="12019" width="15.6640625" style="1" customWidth="1"/>
    <col min="12020" max="12020" width="15.33203125" style="1" customWidth="1"/>
    <col min="12021" max="12021" width="16.33203125" style="1" customWidth="1"/>
    <col min="12022" max="12022" width="16.88671875" style="1" customWidth="1"/>
    <col min="12023" max="12023" width="16.5546875" style="1" customWidth="1"/>
    <col min="12024" max="12024" width="15.88671875" style="1" customWidth="1"/>
    <col min="12025" max="12025" width="15.44140625" style="1" customWidth="1"/>
    <col min="12026" max="12026" width="18.109375" style="1" customWidth="1"/>
    <col min="12027" max="12027" width="12.88671875" style="1" customWidth="1"/>
    <col min="12028" max="12028" width="12.6640625" style="1" bestFit="1" customWidth="1"/>
    <col min="12029" max="12029" width="16.88671875" style="1" customWidth="1"/>
    <col min="12030" max="12263" width="9.109375" style="1"/>
    <col min="12264" max="12264" width="21" style="1" customWidth="1"/>
    <col min="12265" max="12265" width="37.88671875" style="1" customWidth="1"/>
    <col min="12266" max="12266" width="33.44140625" style="1" customWidth="1"/>
    <col min="12267" max="12267" width="22" style="1" customWidth="1"/>
    <col min="12268" max="12268" width="21" style="1" customWidth="1"/>
    <col min="12269" max="12269" width="7.44140625" style="1" customWidth="1"/>
    <col min="12270" max="12270" width="7.5546875" style="1" customWidth="1"/>
    <col min="12271" max="12271" width="7.109375" style="1" customWidth="1"/>
    <col min="12272" max="12272" width="17.44140625" style="1" customWidth="1"/>
    <col min="12273" max="12273" width="22.88671875" style="1" customWidth="1"/>
    <col min="12274" max="12274" width="18.109375" style="1" customWidth="1"/>
    <col min="12275" max="12275" width="15.6640625" style="1" customWidth="1"/>
    <col min="12276" max="12276" width="15.33203125" style="1" customWidth="1"/>
    <col min="12277" max="12277" width="16.33203125" style="1" customWidth="1"/>
    <col min="12278" max="12278" width="16.88671875" style="1" customWidth="1"/>
    <col min="12279" max="12279" width="16.5546875" style="1" customWidth="1"/>
    <col min="12280" max="12280" width="15.88671875" style="1" customWidth="1"/>
    <col min="12281" max="12281" width="15.44140625" style="1" customWidth="1"/>
    <col min="12282" max="12282" width="18.109375" style="1" customWidth="1"/>
    <col min="12283" max="12283" width="12.88671875" style="1" customWidth="1"/>
    <col min="12284" max="12284" width="12.6640625" style="1" bestFit="1" customWidth="1"/>
    <col min="12285" max="12285" width="16.88671875" style="1" customWidth="1"/>
    <col min="12286" max="12519" width="9.109375" style="1"/>
    <col min="12520" max="12520" width="21" style="1" customWidth="1"/>
    <col min="12521" max="12521" width="37.88671875" style="1" customWidth="1"/>
    <col min="12522" max="12522" width="33.44140625" style="1" customWidth="1"/>
    <col min="12523" max="12523" width="22" style="1" customWidth="1"/>
    <col min="12524" max="12524" width="21" style="1" customWidth="1"/>
    <col min="12525" max="12525" width="7.44140625" style="1" customWidth="1"/>
    <col min="12526" max="12526" width="7.5546875" style="1" customWidth="1"/>
    <col min="12527" max="12527" width="7.109375" style="1" customWidth="1"/>
    <col min="12528" max="12528" width="17.44140625" style="1" customWidth="1"/>
    <col min="12529" max="12529" width="22.88671875" style="1" customWidth="1"/>
    <col min="12530" max="12530" width="18.109375" style="1" customWidth="1"/>
    <col min="12531" max="12531" width="15.6640625" style="1" customWidth="1"/>
    <col min="12532" max="12532" width="15.33203125" style="1" customWidth="1"/>
    <col min="12533" max="12533" width="16.33203125" style="1" customWidth="1"/>
    <col min="12534" max="12534" width="16.88671875" style="1" customWidth="1"/>
    <col min="12535" max="12535" width="16.5546875" style="1" customWidth="1"/>
    <col min="12536" max="12536" width="15.88671875" style="1" customWidth="1"/>
    <col min="12537" max="12537" width="15.44140625" style="1" customWidth="1"/>
    <col min="12538" max="12538" width="18.109375" style="1" customWidth="1"/>
    <col min="12539" max="12539" width="12.88671875" style="1" customWidth="1"/>
    <col min="12540" max="12540" width="12.6640625" style="1" bestFit="1" customWidth="1"/>
    <col min="12541" max="12541" width="16.88671875" style="1" customWidth="1"/>
    <col min="12542" max="12775" width="9.109375" style="1"/>
    <col min="12776" max="12776" width="21" style="1" customWidth="1"/>
    <col min="12777" max="12777" width="37.88671875" style="1" customWidth="1"/>
    <col min="12778" max="12778" width="33.44140625" style="1" customWidth="1"/>
    <col min="12779" max="12779" width="22" style="1" customWidth="1"/>
    <col min="12780" max="12780" width="21" style="1" customWidth="1"/>
    <col min="12781" max="12781" width="7.44140625" style="1" customWidth="1"/>
    <col min="12782" max="12782" width="7.5546875" style="1" customWidth="1"/>
    <col min="12783" max="12783" width="7.109375" style="1" customWidth="1"/>
    <col min="12784" max="12784" width="17.44140625" style="1" customWidth="1"/>
    <col min="12785" max="12785" width="22.88671875" style="1" customWidth="1"/>
    <col min="12786" max="12786" width="18.109375" style="1" customWidth="1"/>
    <col min="12787" max="12787" width="15.6640625" style="1" customWidth="1"/>
    <col min="12788" max="12788" width="15.33203125" style="1" customWidth="1"/>
    <col min="12789" max="12789" width="16.33203125" style="1" customWidth="1"/>
    <col min="12790" max="12790" width="16.88671875" style="1" customWidth="1"/>
    <col min="12791" max="12791" width="16.5546875" style="1" customWidth="1"/>
    <col min="12792" max="12792" width="15.88671875" style="1" customWidth="1"/>
    <col min="12793" max="12793" width="15.44140625" style="1" customWidth="1"/>
    <col min="12794" max="12794" width="18.109375" style="1" customWidth="1"/>
    <col min="12795" max="12795" width="12.88671875" style="1" customWidth="1"/>
    <col min="12796" max="12796" width="12.6640625" style="1" bestFit="1" customWidth="1"/>
    <col min="12797" max="12797" width="16.88671875" style="1" customWidth="1"/>
    <col min="12798" max="13031" width="9.109375" style="1"/>
    <col min="13032" max="13032" width="21" style="1" customWidth="1"/>
    <col min="13033" max="13033" width="37.88671875" style="1" customWidth="1"/>
    <col min="13034" max="13034" width="33.44140625" style="1" customWidth="1"/>
    <col min="13035" max="13035" width="22" style="1" customWidth="1"/>
    <col min="13036" max="13036" width="21" style="1" customWidth="1"/>
    <col min="13037" max="13037" width="7.44140625" style="1" customWidth="1"/>
    <col min="13038" max="13038" width="7.5546875" style="1" customWidth="1"/>
    <col min="13039" max="13039" width="7.109375" style="1" customWidth="1"/>
    <col min="13040" max="13040" width="17.44140625" style="1" customWidth="1"/>
    <col min="13041" max="13041" width="22.88671875" style="1" customWidth="1"/>
    <col min="13042" max="13042" width="18.109375" style="1" customWidth="1"/>
    <col min="13043" max="13043" width="15.6640625" style="1" customWidth="1"/>
    <col min="13044" max="13044" width="15.33203125" style="1" customWidth="1"/>
    <col min="13045" max="13045" width="16.33203125" style="1" customWidth="1"/>
    <col min="13046" max="13046" width="16.88671875" style="1" customWidth="1"/>
    <col min="13047" max="13047" width="16.5546875" style="1" customWidth="1"/>
    <col min="13048" max="13048" width="15.88671875" style="1" customWidth="1"/>
    <col min="13049" max="13049" width="15.44140625" style="1" customWidth="1"/>
    <col min="13050" max="13050" width="18.109375" style="1" customWidth="1"/>
    <col min="13051" max="13051" width="12.88671875" style="1" customWidth="1"/>
    <col min="13052" max="13052" width="12.6640625" style="1" bestFit="1" customWidth="1"/>
    <col min="13053" max="13053" width="16.88671875" style="1" customWidth="1"/>
    <col min="13054" max="13287" width="9.109375" style="1"/>
    <col min="13288" max="13288" width="21" style="1" customWidth="1"/>
    <col min="13289" max="13289" width="37.88671875" style="1" customWidth="1"/>
    <col min="13290" max="13290" width="33.44140625" style="1" customWidth="1"/>
    <col min="13291" max="13291" width="22" style="1" customWidth="1"/>
    <col min="13292" max="13292" width="21" style="1" customWidth="1"/>
    <col min="13293" max="13293" width="7.44140625" style="1" customWidth="1"/>
    <col min="13294" max="13294" width="7.5546875" style="1" customWidth="1"/>
    <col min="13295" max="13295" width="7.109375" style="1" customWidth="1"/>
    <col min="13296" max="13296" width="17.44140625" style="1" customWidth="1"/>
    <col min="13297" max="13297" width="22.88671875" style="1" customWidth="1"/>
    <col min="13298" max="13298" width="18.109375" style="1" customWidth="1"/>
    <col min="13299" max="13299" width="15.6640625" style="1" customWidth="1"/>
    <col min="13300" max="13300" width="15.33203125" style="1" customWidth="1"/>
    <col min="13301" max="13301" width="16.33203125" style="1" customWidth="1"/>
    <col min="13302" max="13302" width="16.88671875" style="1" customWidth="1"/>
    <col min="13303" max="13303" width="16.5546875" style="1" customWidth="1"/>
    <col min="13304" max="13304" width="15.88671875" style="1" customWidth="1"/>
    <col min="13305" max="13305" width="15.44140625" style="1" customWidth="1"/>
    <col min="13306" max="13306" width="18.109375" style="1" customWidth="1"/>
    <col min="13307" max="13307" width="12.88671875" style="1" customWidth="1"/>
    <col min="13308" max="13308" width="12.6640625" style="1" bestFit="1" customWidth="1"/>
    <col min="13309" max="13309" width="16.88671875" style="1" customWidth="1"/>
    <col min="13310" max="13543" width="9.109375" style="1"/>
    <col min="13544" max="13544" width="21" style="1" customWidth="1"/>
    <col min="13545" max="13545" width="37.88671875" style="1" customWidth="1"/>
    <col min="13546" max="13546" width="33.44140625" style="1" customWidth="1"/>
    <col min="13547" max="13547" width="22" style="1" customWidth="1"/>
    <col min="13548" max="13548" width="21" style="1" customWidth="1"/>
    <col min="13549" max="13549" width="7.44140625" style="1" customWidth="1"/>
    <col min="13550" max="13550" width="7.5546875" style="1" customWidth="1"/>
    <col min="13551" max="13551" width="7.109375" style="1" customWidth="1"/>
    <col min="13552" max="13552" width="17.44140625" style="1" customWidth="1"/>
    <col min="13553" max="13553" width="22.88671875" style="1" customWidth="1"/>
    <col min="13554" max="13554" width="18.109375" style="1" customWidth="1"/>
    <col min="13555" max="13555" width="15.6640625" style="1" customWidth="1"/>
    <col min="13556" max="13556" width="15.33203125" style="1" customWidth="1"/>
    <col min="13557" max="13557" width="16.33203125" style="1" customWidth="1"/>
    <col min="13558" max="13558" width="16.88671875" style="1" customWidth="1"/>
    <col min="13559" max="13559" width="16.5546875" style="1" customWidth="1"/>
    <col min="13560" max="13560" width="15.88671875" style="1" customWidth="1"/>
    <col min="13561" max="13561" width="15.44140625" style="1" customWidth="1"/>
    <col min="13562" max="13562" width="18.109375" style="1" customWidth="1"/>
    <col min="13563" max="13563" width="12.88671875" style="1" customWidth="1"/>
    <col min="13564" max="13564" width="12.6640625" style="1" bestFit="1" customWidth="1"/>
    <col min="13565" max="13565" width="16.88671875" style="1" customWidth="1"/>
    <col min="13566" max="13799" width="9.109375" style="1"/>
    <col min="13800" max="13800" width="21" style="1" customWidth="1"/>
    <col min="13801" max="13801" width="37.88671875" style="1" customWidth="1"/>
    <col min="13802" max="13802" width="33.44140625" style="1" customWidth="1"/>
    <col min="13803" max="13803" width="22" style="1" customWidth="1"/>
    <col min="13804" max="13804" width="21" style="1" customWidth="1"/>
    <col min="13805" max="13805" width="7.44140625" style="1" customWidth="1"/>
    <col min="13806" max="13806" width="7.5546875" style="1" customWidth="1"/>
    <col min="13807" max="13807" width="7.109375" style="1" customWidth="1"/>
    <col min="13808" max="13808" width="17.44140625" style="1" customWidth="1"/>
    <col min="13809" max="13809" width="22.88671875" style="1" customWidth="1"/>
    <col min="13810" max="13810" width="18.109375" style="1" customWidth="1"/>
    <col min="13811" max="13811" width="15.6640625" style="1" customWidth="1"/>
    <col min="13812" max="13812" width="15.33203125" style="1" customWidth="1"/>
    <col min="13813" max="13813" width="16.33203125" style="1" customWidth="1"/>
    <col min="13814" max="13814" width="16.88671875" style="1" customWidth="1"/>
    <col min="13815" max="13815" width="16.5546875" style="1" customWidth="1"/>
    <col min="13816" max="13816" width="15.88671875" style="1" customWidth="1"/>
    <col min="13817" max="13817" width="15.44140625" style="1" customWidth="1"/>
    <col min="13818" max="13818" width="18.109375" style="1" customWidth="1"/>
    <col min="13819" max="13819" width="12.88671875" style="1" customWidth="1"/>
    <col min="13820" max="13820" width="12.6640625" style="1" bestFit="1" customWidth="1"/>
    <col min="13821" max="13821" width="16.88671875" style="1" customWidth="1"/>
    <col min="13822" max="14055" width="9.109375" style="1"/>
    <col min="14056" max="14056" width="21" style="1" customWidth="1"/>
    <col min="14057" max="14057" width="37.88671875" style="1" customWidth="1"/>
    <col min="14058" max="14058" width="33.44140625" style="1" customWidth="1"/>
    <col min="14059" max="14059" width="22" style="1" customWidth="1"/>
    <col min="14060" max="14060" width="21" style="1" customWidth="1"/>
    <col min="14061" max="14061" width="7.44140625" style="1" customWidth="1"/>
    <col min="14062" max="14062" width="7.5546875" style="1" customWidth="1"/>
    <col min="14063" max="14063" width="7.109375" style="1" customWidth="1"/>
    <col min="14064" max="14064" width="17.44140625" style="1" customWidth="1"/>
    <col min="14065" max="14065" width="22.88671875" style="1" customWidth="1"/>
    <col min="14066" max="14066" width="18.109375" style="1" customWidth="1"/>
    <col min="14067" max="14067" width="15.6640625" style="1" customWidth="1"/>
    <col min="14068" max="14068" width="15.33203125" style="1" customWidth="1"/>
    <col min="14069" max="14069" width="16.33203125" style="1" customWidth="1"/>
    <col min="14070" max="14070" width="16.88671875" style="1" customWidth="1"/>
    <col min="14071" max="14071" width="16.5546875" style="1" customWidth="1"/>
    <col min="14072" max="14072" width="15.88671875" style="1" customWidth="1"/>
    <col min="14073" max="14073" width="15.44140625" style="1" customWidth="1"/>
    <col min="14074" max="14074" width="18.109375" style="1" customWidth="1"/>
    <col min="14075" max="14075" width="12.88671875" style="1" customWidth="1"/>
    <col min="14076" max="14076" width="12.6640625" style="1" bestFit="1" customWidth="1"/>
    <col min="14077" max="14077" width="16.88671875" style="1" customWidth="1"/>
    <col min="14078" max="14311" width="9.109375" style="1"/>
    <col min="14312" max="14312" width="21" style="1" customWidth="1"/>
    <col min="14313" max="14313" width="37.88671875" style="1" customWidth="1"/>
    <col min="14314" max="14314" width="33.44140625" style="1" customWidth="1"/>
    <col min="14315" max="14315" width="22" style="1" customWidth="1"/>
    <col min="14316" max="14316" width="21" style="1" customWidth="1"/>
    <col min="14317" max="14317" width="7.44140625" style="1" customWidth="1"/>
    <col min="14318" max="14318" width="7.5546875" style="1" customWidth="1"/>
    <col min="14319" max="14319" width="7.109375" style="1" customWidth="1"/>
    <col min="14320" max="14320" width="17.44140625" style="1" customWidth="1"/>
    <col min="14321" max="14321" width="22.88671875" style="1" customWidth="1"/>
    <col min="14322" max="14322" width="18.109375" style="1" customWidth="1"/>
    <col min="14323" max="14323" width="15.6640625" style="1" customWidth="1"/>
    <col min="14324" max="14324" width="15.33203125" style="1" customWidth="1"/>
    <col min="14325" max="14325" width="16.33203125" style="1" customWidth="1"/>
    <col min="14326" max="14326" width="16.88671875" style="1" customWidth="1"/>
    <col min="14327" max="14327" width="16.5546875" style="1" customWidth="1"/>
    <col min="14328" max="14328" width="15.88671875" style="1" customWidth="1"/>
    <col min="14329" max="14329" width="15.44140625" style="1" customWidth="1"/>
    <col min="14330" max="14330" width="18.109375" style="1" customWidth="1"/>
    <col min="14331" max="14331" width="12.88671875" style="1" customWidth="1"/>
    <col min="14332" max="14332" width="12.6640625" style="1" bestFit="1" customWidth="1"/>
    <col min="14333" max="14333" width="16.88671875" style="1" customWidth="1"/>
    <col min="14334" max="14567" width="9.109375" style="1"/>
    <col min="14568" max="14568" width="21" style="1" customWidth="1"/>
    <col min="14569" max="14569" width="37.88671875" style="1" customWidth="1"/>
    <col min="14570" max="14570" width="33.44140625" style="1" customWidth="1"/>
    <col min="14571" max="14571" width="22" style="1" customWidth="1"/>
    <col min="14572" max="14572" width="21" style="1" customWidth="1"/>
    <col min="14573" max="14573" width="7.44140625" style="1" customWidth="1"/>
    <col min="14574" max="14574" width="7.5546875" style="1" customWidth="1"/>
    <col min="14575" max="14575" width="7.109375" style="1" customWidth="1"/>
    <col min="14576" max="14576" width="17.44140625" style="1" customWidth="1"/>
    <col min="14577" max="14577" width="22.88671875" style="1" customWidth="1"/>
    <col min="14578" max="14578" width="18.109375" style="1" customWidth="1"/>
    <col min="14579" max="14579" width="15.6640625" style="1" customWidth="1"/>
    <col min="14580" max="14580" width="15.33203125" style="1" customWidth="1"/>
    <col min="14581" max="14581" width="16.33203125" style="1" customWidth="1"/>
    <col min="14582" max="14582" width="16.88671875" style="1" customWidth="1"/>
    <col min="14583" max="14583" width="16.5546875" style="1" customWidth="1"/>
    <col min="14584" max="14584" width="15.88671875" style="1" customWidth="1"/>
    <col min="14585" max="14585" width="15.44140625" style="1" customWidth="1"/>
    <col min="14586" max="14586" width="18.109375" style="1" customWidth="1"/>
    <col min="14587" max="14587" width="12.88671875" style="1" customWidth="1"/>
    <col min="14588" max="14588" width="12.6640625" style="1" bestFit="1" customWidth="1"/>
    <col min="14589" max="14589" width="16.88671875" style="1" customWidth="1"/>
    <col min="14590" max="14823" width="9.109375" style="1"/>
    <col min="14824" max="14824" width="21" style="1" customWidth="1"/>
    <col min="14825" max="14825" width="37.88671875" style="1" customWidth="1"/>
    <col min="14826" max="14826" width="33.44140625" style="1" customWidth="1"/>
    <col min="14827" max="14827" width="22" style="1" customWidth="1"/>
    <col min="14828" max="14828" width="21" style="1" customWidth="1"/>
    <col min="14829" max="14829" width="7.44140625" style="1" customWidth="1"/>
    <col min="14830" max="14830" width="7.5546875" style="1" customWidth="1"/>
    <col min="14831" max="14831" width="7.109375" style="1" customWidth="1"/>
    <col min="14832" max="14832" width="17.44140625" style="1" customWidth="1"/>
    <col min="14833" max="14833" width="22.88671875" style="1" customWidth="1"/>
    <col min="14834" max="14834" width="18.109375" style="1" customWidth="1"/>
    <col min="14835" max="14835" width="15.6640625" style="1" customWidth="1"/>
    <col min="14836" max="14836" width="15.33203125" style="1" customWidth="1"/>
    <col min="14837" max="14837" width="16.33203125" style="1" customWidth="1"/>
    <col min="14838" max="14838" width="16.88671875" style="1" customWidth="1"/>
    <col min="14839" max="14839" width="16.5546875" style="1" customWidth="1"/>
    <col min="14840" max="14840" width="15.88671875" style="1" customWidth="1"/>
    <col min="14841" max="14841" width="15.44140625" style="1" customWidth="1"/>
    <col min="14842" max="14842" width="18.109375" style="1" customWidth="1"/>
    <col min="14843" max="14843" width="12.88671875" style="1" customWidth="1"/>
    <col min="14844" max="14844" width="12.6640625" style="1" bestFit="1" customWidth="1"/>
    <col min="14845" max="14845" width="16.88671875" style="1" customWidth="1"/>
    <col min="14846" max="15079" width="9.109375" style="1"/>
    <col min="15080" max="15080" width="21" style="1" customWidth="1"/>
    <col min="15081" max="15081" width="37.88671875" style="1" customWidth="1"/>
    <col min="15082" max="15082" width="33.44140625" style="1" customWidth="1"/>
    <col min="15083" max="15083" width="22" style="1" customWidth="1"/>
    <col min="15084" max="15084" width="21" style="1" customWidth="1"/>
    <col min="15085" max="15085" width="7.44140625" style="1" customWidth="1"/>
    <col min="15086" max="15086" width="7.5546875" style="1" customWidth="1"/>
    <col min="15087" max="15087" width="7.109375" style="1" customWidth="1"/>
    <col min="15088" max="15088" width="17.44140625" style="1" customWidth="1"/>
    <col min="15089" max="15089" width="22.88671875" style="1" customWidth="1"/>
    <col min="15090" max="15090" width="18.109375" style="1" customWidth="1"/>
    <col min="15091" max="15091" width="15.6640625" style="1" customWidth="1"/>
    <col min="15092" max="15092" width="15.33203125" style="1" customWidth="1"/>
    <col min="15093" max="15093" width="16.33203125" style="1" customWidth="1"/>
    <col min="15094" max="15094" width="16.88671875" style="1" customWidth="1"/>
    <col min="15095" max="15095" width="16.5546875" style="1" customWidth="1"/>
    <col min="15096" max="15096" width="15.88671875" style="1" customWidth="1"/>
    <col min="15097" max="15097" width="15.44140625" style="1" customWidth="1"/>
    <col min="15098" max="15098" width="18.109375" style="1" customWidth="1"/>
    <col min="15099" max="15099" width="12.88671875" style="1" customWidth="1"/>
    <col min="15100" max="15100" width="12.6640625" style="1" bestFit="1" customWidth="1"/>
    <col min="15101" max="15101" width="16.88671875" style="1" customWidth="1"/>
    <col min="15102" max="15335" width="9.109375" style="1"/>
    <col min="15336" max="15336" width="21" style="1" customWidth="1"/>
    <col min="15337" max="15337" width="37.88671875" style="1" customWidth="1"/>
    <col min="15338" max="15338" width="33.44140625" style="1" customWidth="1"/>
    <col min="15339" max="15339" width="22" style="1" customWidth="1"/>
    <col min="15340" max="15340" width="21" style="1" customWidth="1"/>
    <col min="15341" max="15341" width="7.44140625" style="1" customWidth="1"/>
    <col min="15342" max="15342" width="7.5546875" style="1" customWidth="1"/>
    <col min="15343" max="15343" width="7.109375" style="1" customWidth="1"/>
    <col min="15344" max="15344" width="17.44140625" style="1" customWidth="1"/>
    <col min="15345" max="15345" width="22.88671875" style="1" customWidth="1"/>
    <col min="15346" max="15346" width="18.109375" style="1" customWidth="1"/>
    <col min="15347" max="15347" width="15.6640625" style="1" customWidth="1"/>
    <col min="15348" max="15348" width="15.33203125" style="1" customWidth="1"/>
    <col min="15349" max="15349" width="16.33203125" style="1" customWidth="1"/>
    <col min="15350" max="15350" width="16.88671875" style="1" customWidth="1"/>
    <col min="15351" max="15351" width="16.5546875" style="1" customWidth="1"/>
    <col min="15352" max="15352" width="15.88671875" style="1" customWidth="1"/>
    <col min="15353" max="15353" width="15.44140625" style="1" customWidth="1"/>
    <col min="15354" max="15354" width="18.109375" style="1" customWidth="1"/>
    <col min="15355" max="15355" width="12.88671875" style="1" customWidth="1"/>
    <col min="15356" max="15356" width="12.6640625" style="1" bestFit="1" customWidth="1"/>
    <col min="15357" max="15357" width="16.88671875" style="1" customWidth="1"/>
    <col min="15358" max="15591" width="9.109375" style="1"/>
    <col min="15592" max="15592" width="21" style="1" customWidth="1"/>
    <col min="15593" max="15593" width="37.88671875" style="1" customWidth="1"/>
    <col min="15594" max="15594" width="33.44140625" style="1" customWidth="1"/>
    <col min="15595" max="15595" width="22" style="1" customWidth="1"/>
    <col min="15596" max="15596" width="21" style="1" customWidth="1"/>
    <col min="15597" max="15597" width="7.44140625" style="1" customWidth="1"/>
    <col min="15598" max="15598" width="7.5546875" style="1" customWidth="1"/>
    <col min="15599" max="15599" width="7.109375" style="1" customWidth="1"/>
    <col min="15600" max="15600" width="17.44140625" style="1" customWidth="1"/>
    <col min="15601" max="15601" width="22.88671875" style="1" customWidth="1"/>
    <col min="15602" max="15602" width="18.109375" style="1" customWidth="1"/>
    <col min="15603" max="15603" width="15.6640625" style="1" customWidth="1"/>
    <col min="15604" max="15604" width="15.33203125" style="1" customWidth="1"/>
    <col min="15605" max="15605" width="16.33203125" style="1" customWidth="1"/>
    <col min="15606" max="15606" width="16.88671875" style="1" customWidth="1"/>
    <col min="15607" max="15607" width="16.5546875" style="1" customWidth="1"/>
    <col min="15608" max="15608" width="15.88671875" style="1" customWidth="1"/>
    <col min="15609" max="15609" width="15.44140625" style="1" customWidth="1"/>
    <col min="15610" max="15610" width="18.109375" style="1" customWidth="1"/>
    <col min="15611" max="15611" width="12.88671875" style="1" customWidth="1"/>
    <col min="15612" max="15612" width="12.6640625" style="1" bestFit="1" customWidth="1"/>
    <col min="15613" max="15613" width="16.88671875" style="1" customWidth="1"/>
    <col min="15614" max="15847" width="9.109375" style="1"/>
    <col min="15848" max="15848" width="21" style="1" customWidth="1"/>
    <col min="15849" max="15849" width="37.88671875" style="1" customWidth="1"/>
    <col min="15850" max="15850" width="33.44140625" style="1" customWidth="1"/>
    <col min="15851" max="15851" width="22" style="1" customWidth="1"/>
    <col min="15852" max="15852" width="21" style="1" customWidth="1"/>
    <col min="15853" max="15853" width="7.44140625" style="1" customWidth="1"/>
    <col min="15854" max="15854" width="7.5546875" style="1" customWidth="1"/>
    <col min="15855" max="15855" width="7.109375" style="1" customWidth="1"/>
    <col min="15856" max="15856" width="17.44140625" style="1" customWidth="1"/>
    <col min="15857" max="15857" width="22.88671875" style="1" customWidth="1"/>
    <col min="15858" max="15858" width="18.109375" style="1" customWidth="1"/>
    <col min="15859" max="15859" width="15.6640625" style="1" customWidth="1"/>
    <col min="15860" max="15860" width="15.33203125" style="1" customWidth="1"/>
    <col min="15861" max="15861" width="16.33203125" style="1" customWidth="1"/>
    <col min="15862" max="15862" width="16.88671875" style="1" customWidth="1"/>
    <col min="15863" max="15863" width="16.5546875" style="1" customWidth="1"/>
    <col min="15864" max="15864" width="15.88671875" style="1" customWidth="1"/>
    <col min="15865" max="15865" width="15.44140625" style="1" customWidth="1"/>
    <col min="15866" max="15866" width="18.109375" style="1" customWidth="1"/>
    <col min="15867" max="15867" width="12.88671875" style="1" customWidth="1"/>
    <col min="15868" max="15868" width="12.6640625" style="1" bestFit="1" customWidth="1"/>
    <col min="15869" max="15869" width="16.88671875" style="1" customWidth="1"/>
    <col min="15870" max="16103" width="9.109375" style="1"/>
    <col min="16104" max="16104" width="21" style="1" customWidth="1"/>
    <col min="16105" max="16105" width="37.88671875" style="1" customWidth="1"/>
    <col min="16106" max="16106" width="33.44140625" style="1" customWidth="1"/>
    <col min="16107" max="16107" width="22" style="1" customWidth="1"/>
    <col min="16108" max="16108" width="21" style="1" customWidth="1"/>
    <col min="16109" max="16109" width="7.44140625" style="1" customWidth="1"/>
    <col min="16110" max="16110" width="7.5546875" style="1" customWidth="1"/>
    <col min="16111" max="16111" width="7.109375" style="1" customWidth="1"/>
    <col min="16112" max="16112" width="17.44140625" style="1" customWidth="1"/>
    <col min="16113" max="16113" width="22.88671875" style="1" customWidth="1"/>
    <col min="16114" max="16114" width="18.109375" style="1" customWidth="1"/>
    <col min="16115" max="16115" width="15.6640625" style="1" customWidth="1"/>
    <col min="16116" max="16116" width="15.33203125" style="1" customWidth="1"/>
    <col min="16117" max="16117" width="16.33203125" style="1" customWidth="1"/>
    <col min="16118" max="16118" width="16.88671875" style="1" customWidth="1"/>
    <col min="16119" max="16119" width="16.5546875" style="1" customWidth="1"/>
    <col min="16120" max="16120" width="15.88671875" style="1" customWidth="1"/>
    <col min="16121" max="16121" width="15.44140625" style="1" customWidth="1"/>
    <col min="16122" max="16122" width="18.109375" style="1" customWidth="1"/>
    <col min="16123" max="16123" width="12.88671875" style="1" customWidth="1"/>
    <col min="16124" max="16124" width="12.6640625" style="1" bestFit="1" customWidth="1"/>
    <col min="16125" max="16125" width="16.88671875" style="1" customWidth="1"/>
    <col min="16126" max="16384" width="9.109375" style="1"/>
  </cols>
  <sheetData>
    <row r="1" spans="1:35" s="3" customFormat="1" ht="15" customHeight="1" x14ac:dyDescent="0.3">
      <c r="A1" s="319" t="s">
        <v>995</v>
      </c>
      <c r="B1" s="320"/>
      <c r="C1" s="320"/>
      <c r="D1" s="320"/>
      <c r="E1" s="320"/>
      <c r="F1" s="320"/>
      <c r="G1" s="320"/>
      <c r="H1" s="320"/>
      <c r="I1" s="321"/>
      <c r="J1" s="11"/>
      <c r="K1" s="360" t="s">
        <v>811</v>
      </c>
      <c r="L1" s="361"/>
      <c r="M1" s="362"/>
      <c r="N1" s="294" t="s">
        <v>502</v>
      </c>
      <c r="O1" s="295"/>
      <c r="P1" s="295"/>
      <c r="Q1" s="296"/>
      <c r="R1" s="304" t="s">
        <v>812</v>
      </c>
      <c r="S1" s="433" t="s">
        <v>813</v>
      </c>
      <c r="T1" s="438" t="s">
        <v>996</v>
      </c>
      <c r="U1" s="435" t="s">
        <v>820</v>
      </c>
      <c r="V1" s="436" t="s">
        <v>814</v>
      </c>
      <c r="W1" s="452" t="s">
        <v>989</v>
      </c>
      <c r="X1" s="452"/>
      <c r="Y1" s="452"/>
      <c r="Z1" s="452" t="s">
        <v>900</v>
      </c>
      <c r="AA1" s="453" t="s">
        <v>991</v>
      </c>
      <c r="AB1" s="453"/>
      <c r="AC1" s="453"/>
      <c r="AD1" s="454" t="s">
        <v>1160</v>
      </c>
      <c r="AE1" s="454"/>
      <c r="AF1" s="454"/>
      <c r="AG1" s="465" t="s">
        <v>1222</v>
      </c>
      <c r="AH1" s="466"/>
      <c r="AI1" s="466"/>
    </row>
    <row r="2" spans="1:35" s="3" customFormat="1" ht="14.4" customHeight="1" thickBot="1" x14ac:dyDescent="0.35">
      <c r="A2" s="322"/>
      <c r="B2" s="323"/>
      <c r="C2" s="323"/>
      <c r="D2" s="323"/>
      <c r="E2" s="323"/>
      <c r="F2" s="323"/>
      <c r="G2" s="323"/>
      <c r="H2" s="323"/>
      <c r="I2" s="324"/>
      <c r="J2" s="250"/>
      <c r="K2" s="363"/>
      <c r="L2" s="364"/>
      <c r="M2" s="365"/>
      <c r="N2" s="297"/>
      <c r="O2" s="298"/>
      <c r="P2" s="298"/>
      <c r="Q2" s="299"/>
      <c r="R2" s="305"/>
      <c r="S2" s="434"/>
      <c r="T2" s="438"/>
      <c r="U2" s="435"/>
      <c r="V2" s="437"/>
      <c r="W2" s="12"/>
      <c r="X2" s="12"/>
      <c r="Y2" s="13"/>
      <c r="Z2" s="452"/>
      <c r="AA2" s="453"/>
      <c r="AB2" s="453"/>
      <c r="AC2" s="453"/>
      <c r="AD2" s="454"/>
      <c r="AE2" s="454"/>
      <c r="AF2" s="454"/>
      <c r="AG2" s="465"/>
      <c r="AH2" s="466"/>
      <c r="AI2" s="466"/>
    </row>
    <row r="3" spans="1:35" s="3" customFormat="1" ht="59.25" customHeight="1" x14ac:dyDescent="0.3">
      <c r="A3" s="14" t="s">
        <v>501</v>
      </c>
      <c r="B3" s="14" t="s">
        <v>500</v>
      </c>
      <c r="C3" s="14" t="s">
        <v>688</v>
      </c>
      <c r="D3" s="14" t="s">
        <v>689</v>
      </c>
      <c r="E3" s="14" t="s">
        <v>690</v>
      </c>
      <c r="F3" s="14">
        <v>2024</v>
      </c>
      <c r="G3" s="14"/>
      <c r="H3" s="14" t="s">
        <v>691</v>
      </c>
      <c r="I3" s="14" t="s">
        <v>692</v>
      </c>
      <c r="J3" s="15" t="s">
        <v>815</v>
      </c>
      <c r="K3" s="14" t="s">
        <v>697</v>
      </c>
      <c r="L3" s="14" t="s">
        <v>698</v>
      </c>
      <c r="M3" s="14" t="s">
        <v>699</v>
      </c>
      <c r="N3" s="14" t="s">
        <v>693</v>
      </c>
      <c r="O3" s="14" t="s">
        <v>694</v>
      </c>
      <c r="P3" s="14" t="s">
        <v>695</v>
      </c>
      <c r="Q3" s="14" t="s">
        <v>696</v>
      </c>
      <c r="R3" s="306"/>
      <c r="S3" s="16" t="s">
        <v>690</v>
      </c>
      <c r="T3" s="438"/>
      <c r="U3" s="435"/>
      <c r="V3" s="14" t="s">
        <v>697</v>
      </c>
      <c r="W3" s="14" t="s">
        <v>987</v>
      </c>
      <c r="X3" s="14" t="s">
        <v>988</v>
      </c>
      <c r="Y3" s="13" t="s">
        <v>990</v>
      </c>
      <c r="Z3" s="452"/>
      <c r="AA3" s="29" t="s">
        <v>992</v>
      </c>
      <c r="AB3" s="17" t="s">
        <v>990</v>
      </c>
      <c r="AC3" s="224" t="s">
        <v>994</v>
      </c>
      <c r="AD3" s="251" t="s">
        <v>992</v>
      </c>
      <c r="AE3" s="255" t="s">
        <v>993</v>
      </c>
      <c r="AF3" s="256" t="s">
        <v>994</v>
      </c>
      <c r="AG3" s="257" t="s">
        <v>987</v>
      </c>
      <c r="AH3" s="257" t="s">
        <v>1223</v>
      </c>
      <c r="AI3" s="257" t="s">
        <v>1224</v>
      </c>
    </row>
    <row r="4" spans="1:35" s="18" customFormat="1" ht="409.5" customHeight="1" x14ac:dyDescent="0.3">
      <c r="A4" s="325" t="s">
        <v>499</v>
      </c>
      <c r="B4" s="325" t="s">
        <v>498</v>
      </c>
      <c r="C4" s="326" t="s">
        <v>497</v>
      </c>
      <c r="D4" s="326" t="s">
        <v>496</v>
      </c>
      <c r="E4" s="327">
        <v>1</v>
      </c>
      <c r="F4" s="327">
        <v>1</v>
      </c>
      <c r="G4" s="300" t="s">
        <v>495</v>
      </c>
      <c r="H4" s="39" t="s">
        <v>494</v>
      </c>
      <c r="I4" s="326" t="s">
        <v>465</v>
      </c>
      <c r="J4" s="421" t="s">
        <v>816</v>
      </c>
      <c r="K4" s="333">
        <v>1</v>
      </c>
      <c r="L4" s="347">
        <v>1</v>
      </c>
      <c r="M4" s="340">
        <f>(L4/K4)*1</f>
        <v>1</v>
      </c>
      <c r="N4" s="39" t="s">
        <v>509</v>
      </c>
      <c r="O4" s="39" t="s">
        <v>510</v>
      </c>
      <c r="P4" s="40">
        <v>157</v>
      </c>
      <c r="Q4" s="39" t="s">
        <v>511</v>
      </c>
      <c r="R4" s="39" t="s">
        <v>775</v>
      </c>
      <c r="S4" s="327">
        <v>1</v>
      </c>
      <c r="T4" s="41"/>
      <c r="U4" s="42" t="s">
        <v>821</v>
      </c>
      <c r="V4" s="40"/>
      <c r="W4" s="40" t="s">
        <v>998</v>
      </c>
      <c r="X4" s="40" t="s">
        <v>997</v>
      </c>
      <c r="Y4" s="332" t="s">
        <v>1053</v>
      </c>
      <c r="Z4" s="40"/>
      <c r="AA4" s="455">
        <v>1</v>
      </c>
      <c r="AB4" s="30" t="s">
        <v>1054</v>
      </c>
      <c r="AC4" s="225" t="s">
        <v>1063</v>
      </c>
      <c r="AD4" s="265">
        <v>1</v>
      </c>
      <c r="AE4" s="232" t="s">
        <v>1161</v>
      </c>
      <c r="AF4" s="232" t="s">
        <v>1117</v>
      </c>
      <c r="AG4" s="268">
        <v>1</v>
      </c>
      <c r="AH4" s="232" t="s">
        <v>1248</v>
      </c>
      <c r="AI4" s="258"/>
    </row>
    <row r="5" spans="1:35" s="18" customFormat="1" ht="409.6" x14ac:dyDescent="0.3">
      <c r="A5" s="325"/>
      <c r="B5" s="325"/>
      <c r="C5" s="326"/>
      <c r="D5" s="326"/>
      <c r="E5" s="327"/>
      <c r="F5" s="327"/>
      <c r="G5" s="301"/>
      <c r="H5" s="39" t="s">
        <v>493</v>
      </c>
      <c r="I5" s="326"/>
      <c r="J5" s="422"/>
      <c r="K5" s="334"/>
      <c r="L5" s="348"/>
      <c r="M5" s="342"/>
      <c r="N5" s="39" t="s">
        <v>509</v>
      </c>
      <c r="O5" s="39" t="s">
        <v>510</v>
      </c>
      <c r="P5" s="40">
        <v>157</v>
      </c>
      <c r="Q5" s="39" t="s">
        <v>511</v>
      </c>
      <c r="R5" s="39" t="s">
        <v>737</v>
      </c>
      <c r="S5" s="327"/>
      <c r="T5" s="43"/>
      <c r="U5" s="42" t="s">
        <v>822</v>
      </c>
      <c r="V5" s="44"/>
      <c r="W5" s="44"/>
      <c r="X5" s="44"/>
      <c r="Y5" s="332"/>
      <c r="Z5" s="40"/>
      <c r="AA5" s="456"/>
      <c r="AB5" s="31" t="s">
        <v>1062</v>
      </c>
      <c r="AC5" s="226"/>
      <c r="AD5" s="293"/>
      <c r="AE5" s="232" t="s">
        <v>1216</v>
      </c>
      <c r="AF5" s="232" t="s">
        <v>1118</v>
      </c>
      <c r="AG5" s="269"/>
      <c r="AH5" s="232" t="s">
        <v>1249</v>
      </c>
      <c r="AI5" s="258"/>
    </row>
    <row r="6" spans="1:35" s="18" customFormat="1" ht="132" customHeight="1" x14ac:dyDescent="0.3">
      <c r="A6" s="325"/>
      <c r="B6" s="325"/>
      <c r="C6" s="332" t="s">
        <v>492</v>
      </c>
      <c r="D6" s="39" t="s">
        <v>491</v>
      </c>
      <c r="E6" s="39">
        <v>1</v>
      </c>
      <c r="F6" s="39">
        <v>1</v>
      </c>
      <c r="G6" s="39" t="s">
        <v>490</v>
      </c>
      <c r="H6" s="39" t="s">
        <v>489</v>
      </c>
      <c r="I6" s="39" t="s">
        <v>475</v>
      </c>
      <c r="J6" s="45" t="s">
        <v>816</v>
      </c>
      <c r="K6" s="46">
        <v>0.9</v>
      </c>
      <c r="L6" s="47">
        <v>0.5</v>
      </c>
      <c r="M6" s="48">
        <f>L6/K6</f>
        <v>0.55555555555555558</v>
      </c>
      <c r="N6" s="39" t="s">
        <v>512</v>
      </c>
      <c r="O6" s="39" t="s">
        <v>513</v>
      </c>
      <c r="P6" s="39">
        <v>190</v>
      </c>
      <c r="Q6" s="49" t="s">
        <v>514</v>
      </c>
      <c r="R6" s="39" t="s">
        <v>750</v>
      </c>
      <c r="S6" s="39">
        <v>1</v>
      </c>
      <c r="T6" s="42"/>
      <c r="U6" s="42" t="s">
        <v>866</v>
      </c>
      <c r="V6" s="50">
        <v>7920000</v>
      </c>
      <c r="W6" s="50"/>
      <c r="X6" s="50"/>
      <c r="Y6" s="39" t="s">
        <v>1055</v>
      </c>
      <c r="Z6" s="40"/>
      <c r="AA6" s="218">
        <v>0.65</v>
      </c>
      <c r="AB6" s="19" t="s">
        <v>1056</v>
      </c>
      <c r="AC6" s="226"/>
      <c r="AD6" s="244">
        <v>0.65</v>
      </c>
      <c r="AE6" s="232"/>
      <c r="AF6" s="232"/>
      <c r="AG6" s="244">
        <v>0.65</v>
      </c>
      <c r="AH6" s="253" t="s">
        <v>1266</v>
      </c>
      <c r="AI6" s="258"/>
    </row>
    <row r="7" spans="1:35" s="18" customFormat="1" ht="63.75" customHeight="1" x14ac:dyDescent="0.3">
      <c r="A7" s="325"/>
      <c r="B7" s="325"/>
      <c r="C7" s="332"/>
      <c r="D7" s="39" t="s">
        <v>488</v>
      </c>
      <c r="E7" s="39">
        <v>1</v>
      </c>
      <c r="F7" s="39">
        <v>1</v>
      </c>
      <c r="G7" s="39" t="s">
        <v>487</v>
      </c>
      <c r="H7" s="39" t="s">
        <v>486</v>
      </c>
      <c r="I7" s="39" t="s">
        <v>485</v>
      </c>
      <c r="J7" s="45">
        <v>2018</v>
      </c>
      <c r="K7" s="39">
        <v>1</v>
      </c>
      <c r="L7" s="51">
        <v>0.5</v>
      </c>
      <c r="M7" s="48">
        <f>L7/K7</f>
        <v>0.5</v>
      </c>
      <c r="N7" s="40" t="s">
        <v>515</v>
      </c>
      <c r="O7" s="39" t="s">
        <v>516</v>
      </c>
      <c r="P7" s="40">
        <v>265</v>
      </c>
      <c r="Q7" s="39" t="s">
        <v>517</v>
      </c>
      <c r="R7" s="39" t="s">
        <v>751</v>
      </c>
      <c r="S7" s="39">
        <v>1</v>
      </c>
      <c r="T7" s="42"/>
      <c r="U7" s="42" t="s">
        <v>849</v>
      </c>
      <c r="V7" s="40"/>
      <c r="W7" s="40"/>
      <c r="X7" s="40"/>
      <c r="Y7" s="40"/>
      <c r="Z7" s="40"/>
      <c r="AA7" s="219">
        <v>0.3</v>
      </c>
      <c r="AB7" s="32"/>
      <c r="AC7" s="226"/>
      <c r="AD7" s="244">
        <v>0.3</v>
      </c>
      <c r="AE7" s="232"/>
      <c r="AF7" s="232"/>
      <c r="AG7" s="244">
        <v>0.3</v>
      </c>
      <c r="AH7" s="258"/>
      <c r="AI7" s="258"/>
    </row>
    <row r="8" spans="1:35" s="18" customFormat="1" ht="114" customHeight="1" x14ac:dyDescent="0.3">
      <c r="A8" s="325"/>
      <c r="B8" s="325"/>
      <c r="C8" s="39" t="s">
        <v>484</v>
      </c>
      <c r="D8" s="39" t="s">
        <v>483</v>
      </c>
      <c r="E8" s="46">
        <v>0.24</v>
      </c>
      <c r="F8" s="46">
        <v>0.7</v>
      </c>
      <c r="G8" s="46" t="s">
        <v>482</v>
      </c>
      <c r="H8" s="39" t="s">
        <v>481</v>
      </c>
      <c r="I8" s="46" t="s">
        <v>480</v>
      </c>
      <c r="J8" s="45">
        <v>2018</v>
      </c>
      <c r="K8" s="48">
        <v>0.16</v>
      </c>
      <c r="L8" s="52">
        <v>0.16</v>
      </c>
      <c r="M8" s="53">
        <f t="shared" ref="M8:M10" si="0">L8/K8*1</f>
        <v>1</v>
      </c>
      <c r="N8" s="40" t="s">
        <v>515</v>
      </c>
      <c r="O8" s="39" t="s">
        <v>518</v>
      </c>
      <c r="P8" s="40">
        <v>286</v>
      </c>
      <c r="Q8" s="49" t="s">
        <v>519</v>
      </c>
      <c r="R8" s="49" t="s">
        <v>579</v>
      </c>
      <c r="S8" s="46">
        <v>0.24</v>
      </c>
      <c r="T8" s="43"/>
      <c r="U8" s="42" t="s">
        <v>872</v>
      </c>
      <c r="V8" s="54">
        <v>51600000</v>
      </c>
      <c r="W8" s="54"/>
      <c r="X8" s="54"/>
      <c r="Y8" s="40"/>
      <c r="Z8" s="40"/>
      <c r="AA8" s="219">
        <v>0.3</v>
      </c>
      <c r="AB8" s="32"/>
      <c r="AC8" s="226"/>
      <c r="AD8" s="244">
        <v>0.5</v>
      </c>
      <c r="AE8" s="232"/>
      <c r="AF8" s="232"/>
      <c r="AG8" s="244">
        <v>0.8</v>
      </c>
      <c r="AH8" s="253" t="s">
        <v>579</v>
      </c>
      <c r="AI8" s="258"/>
    </row>
    <row r="9" spans="1:35" s="18" customFormat="1" ht="94.95" customHeight="1" x14ac:dyDescent="0.3">
      <c r="A9" s="325"/>
      <c r="B9" s="325"/>
      <c r="C9" s="332" t="s">
        <v>479</v>
      </c>
      <c r="D9" s="39" t="s">
        <v>478</v>
      </c>
      <c r="E9" s="39">
        <v>1</v>
      </c>
      <c r="F9" s="39">
        <v>1</v>
      </c>
      <c r="G9" s="39" t="s">
        <v>477</v>
      </c>
      <c r="H9" s="39" t="s">
        <v>476</v>
      </c>
      <c r="I9" s="39" t="s">
        <v>475</v>
      </c>
      <c r="J9" s="45" t="s">
        <v>816</v>
      </c>
      <c r="K9" s="39">
        <v>1</v>
      </c>
      <c r="L9" s="49">
        <v>1</v>
      </c>
      <c r="M9" s="53">
        <f t="shared" si="0"/>
        <v>1</v>
      </c>
      <c r="N9" s="39" t="s">
        <v>512</v>
      </c>
      <c r="O9" s="39" t="s">
        <v>513</v>
      </c>
      <c r="P9" s="39">
        <v>190</v>
      </c>
      <c r="Q9" s="49" t="s">
        <v>514</v>
      </c>
      <c r="R9" s="49" t="s">
        <v>580</v>
      </c>
      <c r="S9" s="39">
        <v>1</v>
      </c>
      <c r="T9" s="42"/>
      <c r="U9" s="42" t="s">
        <v>873</v>
      </c>
      <c r="V9" s="54">
        <v>51600000</v>
      </c>
      <c r="W9" s="54"/>
      <c r="X9" s="54"/>
      <c r="Y9" s="40"/>
      <c r="Z9" s="40"/>
      <c r="AA9" s="23">
        <v>1</v>
      </c>
      <c r="AB9" s="32"/>
      <c r="AC9" s="226"/>
      <c r="AD9" s="244">
        <v>1</v>
      </c>
      <c r="AE9" s="232"/>
      <c r="AF9" s="232"/>
      <c r="AG9" s="244">
        <v>0.95</v>
      </c>
      <c r="AH9" s="253" t="s">
        <v>580</v>
      </c>
      <c r="AI9" s="258"/>
    </row>
    <row r="10" spans="1:35" s="18" customFormat="1" ht="105.6" customHeight="1" x14ac:dyDescent="0.3">
      <c r="A10" s="325"/>
      <c r="B10" s="325"/>
      <c r="C10" s="332"/>
      <c r="D10" s="39" t="s">
        <v>474</v>
      </c>
      <c r="E10" s="39">
        <v>1</v>
      </c>
      <c r="F10" s="39">
        <v>1</v>
      </c>
      <c r="G10" s="39" t="s">
        <v>473</v>
      </c>
      <c r="H10" s="39" t="s">
        <v>472</v>
      </c>
      <c r="I10" s="39" t="s">
        <v>471</v>
      </c>
      <c r="J10" s="45" t="s">
        <v>816</v>
      </c>
      <c r="K10" s="39">
        <v>1</v>
      </c>
      <c r="L10" s="49">
        <v>1</v>
      </c>
      <c r="M10" s="53">
        <f t="shared" si="0"/>
        <v>1</v>
      </c>
      <c r="N10" s="39" t="s">
        <v>512</v>
      </c>
      <c r="O10" s="39" t="s">
        <v>513</v>
      </c>
      <c r="P10" s="39">
        <v>190</v>
      </c>
      <c r="Q10" s="49" t="s">
        <v>514</v>
      </c>
      <c r="R10" s="49" t="s">
        <v>752</v>
      </c>
      <c r="S10" s="39">
        <v>1</v>
      </c>
      <c r="T10" s="42"/>
      <c r="U10" s="42" t="s">
        <v>865</v>
      </c>
      <c r="V10" s="50">
        <v>5280000</v>
      </c>
      <c r="W10" s="50"/>
      <c r="X10" s="50"/>
      <c r="Y10" s="40"/>
      <c r="Z10" s="40"/>
      <c r="AA10" s="23">
        <v>0.95</v>
      </c>
      <c r="AB10" s="30" t="s">
        <v>1049</v>
      </c>
      <c r="AC10" s="226"/>
      <c r="AD10" s="244">
        <v>0.95</v>
      </c>
      <c r="AE10" s="232"/>
      <c r="AF10" s="232"/>
      <c r="AG10" s="244">
        <v>0.95</v>
      </c>
      <c r="AH10" s="253" t="s">
        <v>1267</v>
      </c>
      <c r="AI10" s="258"/>
    </row>
    <row r="11" spans="1:35" s="18" customFormat="1" ht="75.75" customHeight="1" x14ac:dyDescent="0.3">
      <c r="A11" s="325"/>
      <c r="B11" s="325" t="s">
        <v>470</v>
      </c>
      <c r="C11" s="332" t="s">
        <v>469</v>
      </c>
      <c r="D11" s="332" t="s">
        <v>468</v>
      </c>
      <c r="E11" s="300">
        <v>40</v>
      </c>
      <c r="F11" s="300">
        <v>100</v>
      </c>
      <c r="G11" s="300" t="s">
        <v>467</v>
      </c>
      <c r="H11" s="39" t="s">
        <v>466</v>
      </c>
      <c r="I11" s="332" t="s">
        <v>465</v>
      </c>
      <c r="J11" s="421" t="s">
        <v>816</v>
      </c>
      <c r="K11" s="333">
        <v>1</v>
      </c>
      <c r="L11" s="335">
        <v>0.5</v>
      </c>
      <c r="M11" s="337">
        <f>L11/K11</f>
        <v>0.5</v>
      </c>
      <c r="N11" s="300" t="s">
        <v>512</v>
      </c>
      <c r="O11" s="300" t="s">
        <v>513</v>
      </c>
      <c r="P11" s="300">
        <v>190</v>
      </c>
      <c r="Q11" s="310" t="s">
        <v>514</v>
      </c>
      <c r="R11" s="300" t="s">
        <v>753</v>
      </c>
      <c r="S11" s="300">
        <v>40</v>
      </c>
      <c r="T11" s="55"/>
      <c r="U11" s="441" t="s">
        <v>874</v>
      </c>
      <c r="V11" s="443" t="s">
        <v>875</v>
      </c>
      <c r="W11" s="40"/>
      <c r="X11" s="40"/>
      <c r="Y11" s="39" t="s">
        <v>1058</v>
      </c>
      <c r="Z11" s="39" t="s">
        <v>903</v>
      </c>
      <c r="AA11" s="273">
        <v>0.3</v>
      </c>
      <c r="AB11" s="30" t="s">
        <v>1044</v>
      </c>
      <c r="AC11" s="226"/>
      <c r="AD11" s="270">
        <v>0.45</v>
      </c>
      <c r="AE11" s="234" t="s">
        <v>1162</v>
      </c>
      <c r="AF11" s="236" t="s">
        <v>1119</v>
      </c>
      <c r="AG11" s="270">
        <v>0.5</v>
      </c>
      <c r="AH11" s="463" t="s">
        <v>1268</v>
      </c>
      <c r="AI11" s="258"/>
    </row>
    <row r="12" spans="1:35" s="18" customFormat="1" ht="92.25" customHeight="1" x14ac:dyDescent="0.3">
      <c r="A12" s="325"/>
      <c r="B12" s="325"/>
      <c r="C12" s="332"/>
      <c r="D12" s="332"/>
      <c r="E12" s="301"/>
      <c r="F12" s="301"/>
      <c r="G12" s="301"/>
      <c r="H12" s="39" t="s">
        <v>1092</v>
      </c>
      <c r="I12" s="332"/>
      <c r="J12" s="422"/>
      <c r="K12" s="334"/>
      <c r="L12" s="336"/>
      <c r="M12" s="337"/>
      <c r="N12" s="301"/>
      <c r="O12" s="301"/>
      <c r="P12" s="301"/>
      <c r="Q12" s="311"/>
      <c r="R12" s="301"/>
      <c r="S12" s="301"/>
      <c r="T12" s="56"/>
      <c r="U12" s="442"/>
      <c r="V12" s="443"/>
      <c r="W12" s="40"/>
      <c r="X12" s="40"/>
      <c r="Y12" s="39" t="s">
        <v>904</v>
      </c>
      <c r="Z12" s="39" t="s">
        <v>903</v>
      </c>
      <c r="AA12" s="274"/>
      <c r="AC12" s="226"/>
      <c r="AD12" s="271"/>
      <c r="AE12" s="237" t="s">
        <v>1163</v>
      </c>
      <c r="AF12" s="232" t="s">
        <v>1120</v>
      </c>
      <c r="AG12" s="271"/>
      <c r="AH12" s="464"/>
      <c r="AI12" s="258"/>
    </row>
    <row r="13" spans="1:35" s="18" customFormat="1" ht="216" customHeight="1" x14ac:dyDescent="0.3">
      <c r="A13" s="325"/>
      <c r="B13" s="325"/>
      <c r="C13" s="332"/>
      <c r="D13" s="332" t="s">
        <v>464</v>
      </c>
      <c r="E13" s="333">
        <v>0.22</v>
      </c>
      <c r="F13" s="333">
        <v>0.6</v>
      </c>
      <c r="G13" s="333" t="s">
        <v>463</v>
      </c>
      <c r="H13" s="39" t="s">
        <v>462</v>
      </c>
      <c r="I13" s="327" t="s">
        <v>461</v>
      </c>
      <c r="J13" s="421" t="s">
        <v>816</v>
      </c>
      <c r="K13" s="333">
        <v>0.06</v>
      </c>
      <c r="L13" s="335">
        <v>0.06</v>
      </c>
      <c r="M13" s="340">
        <f>L13/K13*1</f>
        <v>1</v>
      </c>
      <c r="N13" s="39" t="s">
        <v>509</v>
      </c>
      <c r="O13" s="39" t="s">
        <v>800</v>
      </c>
      <c r="P13" s="39" t="s">
        <v>799</v>
      </c>
      <c r="Q13" s="39" t="s">
        <v>801</v>
      </c>
      <c r="R13" s="300" t="s">
        <v>798</v>
      </c>
      <c r="S13" s="332"/>
      <c r="T13" s="42"/>
      <c r="U13" s="57" t="s">
        <v>868</v>
      </c>
      <c r="V13" s="50">
        <v>13320000</v>
      </c>
      <c r="W13" s="50"/>
      <c r="X13" s="50" t="s">
        <v>1000</v>
      </c>
      <c r="Y13" s="39" t="s">
        <v>999</v>
      </c>
      <c r="Z13" s="40"/>
      <c r="AA13" s="457">
        <v>0.55000000000000004</v>
      </c>
      <c r="AB13" s="30" t="s">
        <v>1064</v>
      </c>
      <c r="AC13" s="226" t="s">
        <v>1002</v>
      </c>
      <c r="AD13" s="265">
        <v>0.75</v>
      </c>
      <c r="AE13" s="232" t="s">
        <v>1164</v>
      </c>
      <c r="AF13" s="232" t="s">
        <v>1120</v>
      </c>
      <c r="AG13" s="265">
        <v>0.75</v>
      </c>
      <c r="AH13" s="232" t="s">
        <v>1289</v>
      </c>
      <c r="AI13" s="232"/>
    </row>
    <row r="14" spans="1:35" s="18" customFormat="1" ht="409.6" x14ac:dyDescent="0.3">
      <c r="A14" s="325"/>
      <c r="B14" s="325"/>
      <c r="C14" s="332"/>
      <c r="D14" s="332"/>
      <c r="E14" s="338"/>
      <c r="F14" s="338"/>
      <c r="G14" s="338"/>
      <c r="H14" s="39" t="s">
        <v>460</v>
      </c>
      <c r="I14" s="327"/>
      <c r="J14" s="423"/>
      <c r="K14" s="338"/>
      <c r="L14" s="339"/>
      <c r="M14" s="341"/>
      <c r="N14" s="39" t="s">
        <v>503</v>
      </c>
      <c r="O14" s="39" t="s">
        <v>504</v>
      </c>
      <c r="P14" s="40">
        <v>73</v>
      </c>
      <c r="Q14" s="39" t="s">
        <v>505</v>
      </c>
      <c r="R14" s="312"/>
      <c r="S14" s="332"/>
      <c r="T14" s="42"/>
      <c r="U14" s="42" t="s">
        <v>917</v>
      </c>
      <c r="V14" s="40"/>
      <c r="W14" s="40"/>
      <c r="X14" s="40"/>
      <c r="Y14" s="326" t="s">
        <v>919</v>
      </c>
      <c r="Z14" s="44" t="s">
        <v>920</v>
      </c>
      <c r="AA14" s="458"/>
      <c r="AB14" s="30" t="s">
        <v>1057</v>
      </c>
      <c r="AC14" s="226"/>
      <c r="AD14" s="266"/>
      <c r="AE14" s="232" t="s">
        <v>1165</v>
      </c>
      <c r="AF14" s="232" t="s">
        <v>1121</v>
      </c>
      <c r="AG14" s="266"/>
      <c r="AH14" s="232" t="s">
        <v>1165</v>
      </c>
    </row>
    <row r="15" spans="1:35" s="18" customFormat="1" ht="150" x14ac:dyDescent="0.3">
      <c r="A15" s="325"/>
      <c r="B15" s="325"/>
      <c r="C15" s="332"/>
      <c r="D15" s="332"/>
      <c r="E15" s="334"/>
      <c r="F15" s="334"/>
      <c r="G15" s="334"/>
      <c r="H15" s="39" t="s">
        <v>460</v>
      </c>
      <c r="I15" s="327"/>
      <c r="J15" s="422"/>
      <c r="K15" s="334"/>
      <c r="L15" s="336"/>
      <c r="M15" s="342"/>
      <c r="N15" s="39" t="s">
        <v>503</v>
      </c>
      <c r="O15" s="39" t="s">
        <v>504</v>
      </c>
      <c r="P15" s="40">
        <v>73</v>
      </c>
      <c r="Q15" s="39" t="s">
        <v>505</v>
      </c>
      <c r="R15" s="301"/>
      <c r="S15" s="332"/>
      <c r="T15" s="42"/>
      <c r="U15" s="42" t="s">
        <v>918</v>
      </c>
      <c r="V15" s="40"/>
      <c r="W15" s="40"/>
      <c r="X15" s="40"/>
      <c r="Y15" s="326"/>
      <c r="Z15" s="44"/>
      <c r="AA15" s="458"/>
      <c r="AB15" s="32"/>
      <c r="AC15" s="226"/>
      <c r="AD15" s="267"/>
      <c r="AE15" s="232" t="s">
        <v>1166</v>
      </c>
      <c r="AF15" s="232" t="s">
        <v>1122</v>
      </c>
      <c r="AG15" s="267"/>
      <c r="AH15" s="232" t="s">
        <v>1225</v>
      </c>
      <c r="AI15" s="258"/>
    </row>
    <row r="16" spans="1:35" s="18" customFormat="1" ht="108.75" customHeight="1" x14ac:dyDescent="0.3">
      <c r="A16" s="325"/>
      <c r="B16" s="325"/>
      <c r="C16" s="332"/>
      <c r="D16" s="39" t="s">
        <v>754</v>
      </c>
      <c r="E16" s="39" t="s">
        <v>459</v>
      </c>
      <c r="F16" s="39">
        <v>1</v>
      </c>
      <c r="G16" s="39" t="s">
        <v>458</v>
      </c>
      <c r="H16" s="39" t="s">
        <v>755</v>
      </c>
      <c r="I16" s="39" t="s">
        <v>454</v>
      </c>
      <c r="J16" s="45">
        <v>2018</v>
      </c>
      <c r="K16" s="40">
        <v>0.3</v>
      </c>
      <c r="L16" s="58">
        <v>0.2</v>
      </c>
      <c r="M16" s="53">
        <f>+L16/K16</f>
        <v>0.66666666666666674</v>
      </c>
      <c r="N16" s="39" t="s">
        <v>503</v>
      </c>
      <c r="O16" s="39" t="s">
        <v>504</v>
      </c>
      <c r="P16" s="40">
        <v>73</v>
      </c>
      <c r="Q16" s="39" t="s">
        <v>505</v>
      </c>
      <c r="R16" s="39" t="s">
        <v>725</v>
      </c>
      <c r="S16" s="39" t="s">
        <v>459</v>
      </c>
      <c r="T16" s="42"/>
      <c r="U16" s="42" t="s">
        <v>823</v>
      </c>
      <c r="V16" s="40"/>
      <c r="W16" s="40"/>
      <c r="X16" s="40"/>
      <c r="Y16" s="326"/>
      <c r="Z16" s="44"/>
      <c r="AA16" s="23">
        <v>1</v>
      </c>
      <c r="AB16" s="30" t="s">
        <v>1065</v>
      </c>
      <c r="AC16" s="226"/>
      <c r="AD16" s="245">
        <v>1</v>
      </c>
      <c r="AE16" s="234" t="s">
        <v>1167</v>
      </c>
      <c r="AF16" s="236" t="s">
        <v>1099</v>
      </c>
      <c r="AG16" s="245">
        <v>0.9</v>
      </c>
      <c r="AH16" s="253" t="s">
        <v>1269</v>
      </c>
      <c r="AI16" s="258"/>
    </row>
    <row r="17" spans="1:35" s="18" customFormat="1" ht="258" customHeight="1" x14ac:dyDescent="0.3">
      <c r="A17" s="325"/>
      <c r="B17" s="325"/>
      <c r="C17" s="332"/>
      <c r="D17" s="332" t="s">
        <v>457</v>
      </c>
      <c r="E17" s="332">
        <v>10</v>
      </c>
      <c r="F17" s="332">
        <v>12</v>
      </c>
      <c r="G17" s="300" t="s">
        <v>456</v>
      </c>
      <c r="H17" s="39" t="s">
        <v>455</v>
      </c>
      <c r="I17" s="332" t="s">
        <v>454</v>
      </c>
      <c r="J17" s="421">
        <v>2018</v>
      </c>
      <c r="K17" s="343">
        <v>8</v>
      </c>
      <c r="L17" s="349">
        <v>7</v>
      </c>
      <c r="M17" s="340">
        <f>+L17/K17</f>
        <v>0.875</v>
      </c>
      <c r="N17" s="39" t="s">
        <v>618</v>
      </c>
      <c r="O17" s="39" t="s">
        <v>617</v>
      </c>
      <c r="P17" s="39" t="s">
        <v>616</v>
      </c>
      <c r="Q17" s="39" t="s">
        <v>687</v>
      </c>
      <c r="R17" s="300" t="s">
        <v>784</v>
      </c>
      <c r="S17" s="332">
        <v>10</v>
      </c>
      <c r="T17" s="42"/>
      <c r="U17" s="59"/>
      <c r="V17" s="40"/>
      <c r="W17" s="40"/>
      <c r="X17" s="40"/>
      <c r="Y17" s="40"/>
      <c r="Z17" s="40" t="s">
        <v>905</v>
      </c>
      <c r="AA17" s="455">
        <v>1</v>
      </c>
      <c r="AB17" s="30" t="s">
        <v>1066</v>
      </c>
      <c r="AC17" s="226"/>
      <c r="AD17" s="265">
        <v>1</v>
      </c>
      <c r="AE17" s="232" t="s">
        <v>1168</v>
      </c>
      <c r="AF17" s="238" t="s">
        <v>1100</v>
      </c>
      <c r="AG17" s="265">
        <v>1</v>
      </c>
      <c r="AH17" s="232" t="s">
        <v>1168</v>
      </c>
      <c r="AI17" s="258"/>
    </row>
    <row r="18" spans="1:35" s="18" customFormat="1" ht="93.6" customHeight="1" x14ac:dyDescent="0.25">
      <c r="A18" s="325"/>
      <c r="B18" s="325"/>
      <c r="C18" s="332"/>
      <c r="D18" s="332"/>
      <c r="E18" s="332"/>
      <c r="F18" s="332"/>
      <c r="G18" s="301"/>
      <c r="H18" s="39" t="s">
        <v>453</v>
      </c>
      <c r="I18" s="332"/>
      <c r="J18" s="422"/>
      <c r="K18" s="344"/>
      <c r="L18" s="350"/>
      <c r="M18" s="342"/>
      <c r="N18" s="39" t="s">
        <v>515</v>
      </c>
      <c r="O18" s="39" t="s">
        <v>518</v>
      </c>
      <c r="P18" s="40">
        <v>284</v>
      </c>
      <c r="Q18" s="39" t="s">
        <v>561</v>
      </c>
      <c r="R18" s="301"/>
      <c r="S18" s="332"/>
      <c r="T18" s="42"/>
      <c r="U18" s="60" t="s">
        <v>867</v>
      </c>
      <c r="V18" s="50">
        <v>7920000</v>
      </c>
      <c r="W18" s="50" t="s">
        <v>1013</v>
      </c>
      <c r="X18" s="39" t="s">
        <v>1012</v>
      </c>
      <c r="Y18" s="39" t="s">
        <v>1011</v>
      </c>
      <c r="Z18" s="40" t="s">
        <v>905</v>
      </c>
      <c r="AA18" s="456"/>
      <c r="AB18" s="33" t="s">
        <v>1067</v>
      </c>
      <c r="AC18" s="227" t="s">
        <v>1068</v>
      </c>
      <c r="AD18" s="267"/>
      <c r="AE18" s="232" t="s">
        <v>1169</v>
      </c>
      <c r="AF18" s="232" t="s">
        <v>1101</v>
      </c>
      <c r="AG18" s="267"/>
      <c r="AH18" s="232" t="s">
        <v>1226</v>
      </c>
      <c r="AI18" s="258"/>
    </row>
    <row r="19" spans="1:35" s="18" customFormat="1" ht="127.95" customHeight="1" x14ac:dyDescent="0.3">
      <c r="A19" s="325"/>
      <c r="B19" s="325"/>
      <c r="C19" s="332"/>
      <c r="D19" s="39" t="s">
        <v>452</v>
      </c>
      <c r="E19" s="46">
        <v>0.2</v>
      </c>
      <c r="F19" s="46">
        <v>0.6</v>
      </c>
      <c r="G19" s="46" t="s">
        <v>451</v>
      </c>
      <c r="H19" s="39" t="s">
        <v>450</v>
      </c>
      <c r="I19" s="46" t="s">
        <v>446</v>
      </c>
      <c r="J19" s="45" t="s">
        <v>816</v>
      </c>
      <c r="K19" s="46">
        <v>0.1</v>
      </c>
      <c r="L19" s="61">
        <v>0.05</v>
      </c>
      <c r="M19" s="48">
        <f>L19/K19</f>
        <v>0.5</v>
      </c>
      <c r="N19" s="39" t="s">
        <v>622</v>
      </c>
      <c r="O19" s="39" t="s">
        <v>621</v>
      </c>
      <c r="P19" s="39" t="s">
        <v>620</v>
      </c>
      <c r="Q19" s="39" t="s">
        <v>619</v>
      </c>
      <c r="R19" s="39" t="s">
        <v>785</v>
      </c>
      <c r="S19" s="46">
        <v>0.2</v>
      </c>
      <c r="T19" s="43"/>
      <c r="U19" s="42" t="s">
        <v>876</v>
      </c>
      <c r="V19" s="40" t="s">
        <v>875</v>
      </c>
      <c r="W19" s="40"/>
      <c r="X19" s="40"/>
      <c r="Y19" s="40"/>
      <c r="Z19" s="40" t="s">
        <v>906</v>
      </c>
      <c r="AA19" s="219">
        <v>0.3</v>
      </c>
      <c r="AB19" s="32"/>
      <c r="AC19" s="226"/>
      <c r="AD19" s="244">
        <v>0.4</v>
      </c>
      <c r="AE19" s="235" t="s">
        <v>1170</v>
      </c>
      <c r="AF19" s="232" t="s">
        <v>1123</v>
      </c>
      <c r="AG19" s="244">
        <v>0.4</v>
      </c>
      <c r="AH19" s="264" t="s">
        <v>1275</v>
      </c>
      <c r="AI19" s="258"/>
    </row>
    <row r="20" spans="1:35" s="18" customFormat="1" ht="114.75" customHeight="1" x14ac:dyDescent="0.3">
      <c r="A20" s="325"/>
      <c r="B20" s="325"/>
      <c r="C20" s="332"/>
      <c r="D20" s="39" t="s">
        <v>449</v>
      </c>
      <c r="E20" s="46">
        <v>0.2</v>
      </c>
      <c r="F20" s="46">
        <v>0.8</v>
      </c>
      <c r="G20" s="46" t="s">
        <v>448</v>
      </c>
      <c r="H20" s="39" t="s">
        <v>447</v>
      </c>
      <c r="I20" s="46" t="s">
        <v>446</v>
      </c>
      <c r="J20" s="45">
        <v>2018</v>
      </c>
      <c r="K20" s="46">
        <v>0.35</v>
      </c>
      <c r="L20" s="47">
        <v>0.2</v>
      </c>
      <c r="M20" s="48">
        <f>L20/K20</f>
        <v>0.57142857142857151</v>
      </c>
      <c r="N20" s="39" t="s">
        <v>622</v>
      </c>
      <c r="O20" s="39" t="s">
        <v>621</v>
      </c>
      <c r="P20" s="39" t="s">
        <v>620</v>
      </c>
      <c r="Q20" s="39" t="s">
        <v>619</v>
      </c>
      <c r="R20" s="39" t="s">
        <v>756</v>
      </c>
      <c r="S20" s="46">
        <v>0.2</v>
      </c>
      <c r="T20" s="43"/>
      <c r="U20" s="42" t="s">
        <v>877</v>
      </c>
      <c r="V20" s="40" t="s">
        <v>875</v>
      </c>
      <c r="W20" s="40"/>
      <c r="X20" s="40"/>
      <c r="Y20" s="40"/>
      <c r="Z20" s="40" t="s">
        <v>906</v>
      </c>
      <c r="AA20" s="121">
        <v>0.5</v>
      </c>
      <c r="AB20" s="32"/>
      <c r="AC20" s="226"/>
      <c r="AD20" s="244">
        <v>0.5</v>
      </c>
      <c r="AE20" s="232" t="s">
        <v>1171</v>
      </c>
      <c r="AF20" s="232" t="s">
        <v>1124</v>
      </c>
      <c r="AG20" s="244">
        <v>0.5</v>
      </c>
      <c r="AH20" s="258" t="s">
        <v>1276</v>
      </c>
      <c r="AI20" s="258"/>
    </row>
    <row r="21" spans="1:35" s="18" customFormat="1" ht="127.95" customHeight="1" x14ac:dyDescent="0.3">
      <c r="A21" s="325"/>
      <c r="B21" s="325"/>
      <c r="C21" s="332"/>
      <c r="D21" s="39" t="s">
        <v>445</v>
      </c>
      <c r="E21" s="39">
        <v>10</v>
      </c>
      <c r="F21" s="39">
        <v>30</v>
      </c>
      <c r="G21" s="39" t="s">
        <v>444</v>
      </c>
      <c r="H21" s="39" t="s">
        <v>443</v>
      </c>
      <c r="I21" s="327" t="s">
        <v>442</v>
      </c>
      <c r="J21" s="45">
        <v>2018</v>
      </c>
      <c r="K21" s="48">
        <v>0.1</v>
      </c>
      <c r="L21" s="52">
        <v>0.05</v>
      </c>
      <c r="M21" s="48">
        <f>L21/K21</f>
        <v>0.5</v>
      </c>
      <c r="N21" s="39" t="s">
        <v>512</v>
      </c>
      <c r="O21" s="39" t="s">
        <v>513</v>
      </c>
      <c r="P21" s="39">
        <v>190</v>
      </c>
      <c r="Q21" s="49" t="s">
        <v>514</v>
      </c>
      <c r="R21" s="39" t="s">
        <v>786</v>
      </c>
      <c r="S21" s="39">
        <v>10</v>
      </c>
      <c r="T21" s="42"/>
      <c r="U21" s="42" t="s">
        <v>878</v>
      </c>
      <c r="V21" s="40" t="s">
        <v>875</v>
      </c>
      <c r="W21" s="40" t="s">
        <v>1003</v>
      </c>
      <c r="X21" s="40" t="s">
        <v>1004</v>
      </c>
      <c r="Y21" s="39" t="s">
        <v>1034</v>
      </c>
      <c r="Z21" s="40" t="s">
        <v>906</v>
      </c>
      <c r="AA21" s="222">
        <v>0.6</v>
      </c>
      <c r="AB21" s="30" t="s">
        <v>1035</v>
      </c>
      <c r="AC21" s="226" t="s">
        <v>1004</v>
      </c>
      <c r="AD21" s="244">
        <v>0.6</v>
      </c>
      <c r="AE21" s="232" t="s">
        <v>1172</v>
      </c>
      <c r="AF21" s="232" t="s">
        <v>1125</v>
      </c>
      <c r="AG21" s="244">
        <v>0.6</v>
      </c>
      <c r="AH21" s="232" t="s">
        <v>1277</v>
      </c>
      <c r="AI21" s="258"/>
    </row>
    <row r="22" spans="1:35" s="18" customFormat="1" ht="144.6" customHeight="1" x14ac:dyDescent="0.3">
      <c r="A22" s="325"/>
      <c r="B22" s="325" t="s">
        <v>441</v>
      </c>
      <c r="C22" s="332" t="s">
        <v>440</v>
      </c>
      <c r="D22" s="39" t="s">
        <v>439</v>
      </c>
      <c r="E22" s="46">
        <v>0.2</v>
      </c>
      <c r="F22" s="46">
        <v>0.8</v>
      </c>
      <c r="G22" s="46" t="s">
        <v>436</v>
      </c>
      <c r="H22" s="39" t="s">
        <v>438</v>
      </c>
      <c r="I22" s="327"/>
      <c r="J22" s="45" t="s">
        <v>816</v>
      </c>
      <c r="K22" s="46">
        <v>0.02</v>
      </c>
      <c r="L22" s="47">
        <v>0.02</v>
      </c>
      <c r="M22" s="53">
        <f>L22/K22*1</f>
        <v>1</v>
      </c>
      <c r="N22" s="39" t="s">
        <v>626</v>
      </c>
      <c r="O22" s="39" t="s">
        <v>625</v>
      </c>
      <c r="P22" s="39" t="s">
        <v>624</v>
      </c>
      <c r="Q22" s="49" t="s">
        <v>623</v>
      </c>
      <c r="R22" s="39" t="s">
        <v>581</v>
      </c>
      <c r="S22" s="46">
        <v>0.2</v>
      </c>
      <c r="T22" s="43"/>
      <c r="U22" s="42" t="s">
        <v>921</v>
      </c>
      <c r="V22" s="40" t="s">
        <v>875</v>
      </c>
      <c r="W22" s="40" t="s">
        <v>1009</v>
      </c>
      <c r="X22" s="40" t="s">
        <v>1007</v>
      </c>
      <c r="Y22" s="39" t="s">
        <v>1006</v>
      </c>
      <c r="Z22" s="62" t="s">
        <v>1005</v>
      </c>
      <c r="AA22" s="23">
        <v>0.9</v>
      </c>
      <c r="AB22" s="30" t="s">
        <v>1050</v>
      </c>
      <c r="AC22" s="226"/>
      <c r="AD22" s="244">
        <v>0.9</v>
      </c>
      <c r="AE22" s="232" t="s">
        <v>1173</v>
      </c>
      <c r="AF22" s="238" t="s">
        <v>1126</v>
      </c>
      <c r="AG22" s="244">
        <v>0.95</v>
      </c>
      <c r="AH22" s="232" t="s">
        <v>1290</v>
      </c>
      <c r="AI22" s="258"/>
    </row>
    <row r="23" spans="1:35" s="18" customFormat="1" ht="102" customHeight="1" x14ac:dyDescent="0.3">
      <c r="A23" s="325"/>
      <c r="B23" s="325"/>
      <c r="C23" s="332"/>
      <c r="D23" s="39" t="s">
        <v>437</v>
      </c>
      <c r="E23" s="46">
        <v>0.1</v>
      </c>
      <c r="F23" s="46">
        <v>0.3</v>
      </c>
      <c r="G23" s="46" t="s">
        <v>436</v>
      </c>
      <c r="H23" s="39" t="s">
        <v>435</v>
      </c>
      <c r="I23" s="333"/>
      <c r="J23" s="63" t="s">
        <v>816</v>
      </c>
      <c r="K23" s="64">
        <v>0.03</v>
      </c>
      <c r="L23" s="65">
        <v>0.03</v>
      </c>
      <c r="M23" s="66">
        <v>1</v>
      </c>
      <c r="N23" s="39" t="s">
        <v>626</v>
      </c>
      <c r="O23" s="39" t="s">
        <v>625</v>
      </c>
      <c r="P23" s="39" t="s">
        <v>624</v>
      </c>
      <c r="Q23" s="49" t="s">
        <v>623</v>
      </c>
      <c r="R23" s="67" t="s">
        <v>776</v>
      </c>
      <c r="S23" s="46">
        <v>0.1</v>
      </c>
      <c r="T23" s="43"/>
      <c r="U23" s="42" t="s">
        <v>879</v>
      </c>
      <c r="V23" s="40" t="s">
        <v>875</v>
      </c>
      <c r="W23" s="40" t="s">
        <v>1009</v>
      </c>
      <c r="X23" s="40" t="s">
        <v>1007</v>
      </c>
      <c r="Y23" s="39" t="s">
        <v>1008</v>
      </c>
      <c r="Z23" s="62"/>
      <c r="AA23" s="223">
        <v>0.75</v>
      </c>
      <c r="AB23" s="32"/>
      <c r="AC23" s="226"/>
      <c r="AD23" s="244">
        <v>0.75</v>
      </c>
      <c r="AE23" s="232" t="s">
        <v>1217</v>
      </c>
      <c r="AF23" s="238" t="s">
        <v>1127</v>
      </c>
      <c r="AG23" s="244">
        <v>0.8</v>
      </c>
      <c r="AH23" s="232" t="s">
        <v>1291</v>
      </c>
      <c r="AI23" s="258"/>
    </row>
    <row r="24" spans="1:35" s="18" customFormat="1" ht="90" customHeight="1" x14ac:dyDescent="0.3">
      <c r="A24" s="330" t="s">
        <v>434</v>
      </c>
      <c r="B24" s="330" t="s">
        <v>433</v>
      </c>
      <c r="C24" s="331" t="s">
        <v>432</v>
      </c>
      <c r="D24" s="331" t="s">
        <v>431</v>
      </c>
      <c r="E24" s="328" t="s">
        <v>406</v>
      </c>
      <c r="F24" s="302">
        <v>1</v>
      </c>
      <c r="G24" s="328" t="s">
        <v>430</v>
      </c>
      <c r="H24" s="68" t="s">
        <v>429</v>
      </c>
      <c r="I24" s="366" t="s">
        <v>414</v>
      </c>
      <c r="J24" s="424" t="s">
        <v>816</v>
      </c>
      <c r="K24" s="345">
        <v>1</v>
      </c>
      <c r="L24" s="367">
        <v>1</v>
      </c>
      <c r="M24" s="355">
        <f>L24/K24*1</f>
        <v>1</v>
      </c>
      <c r="N24" s="69" t="s">
        <v>506</v>
      </c>
      <c r="O24" s="69" t="s">
        <v>526</v>
      </c>
      <c r="P24" s="69">
        <v>232</v>
      </c>
      <c r="Q24" s="69" t="s">
        <v>525</v>
      </c>
      <c r="R24" s="302" t="s">
        <v>757</v>
      </c>
      <c r="S24" s="328" t="s">
        <v>406</v>
      </c>
      <c r="T24" s="70"/>
      <c r="U24" s="71"/>
      <c r="V24" s="72"/>
      <c r="W24" s="72"/>
      <c r="X24" s="72"/>
      <c r="Y24" s="72"/>
      <c r="Z24" s="72"/>
      <c r="AA24" s="457">
        <v>0.4</v>
      </c>
      <c r="AB24" s="32"/>
      <c r="AC24" s="226"/>
      <c r="AD24" s="265">
        <v>0.35</v>
      </c>
      <c r="AE24" s="232" t="s">
        <v>1218</v>
      </c>
      <c r="AF24" s="232"/>
      <c r="AG24" s="265">
        <v>0.75</v>
      </c>
      <c r="AH24" s="232" t="s">
        <v>1278</v>
      </c>
      <c r="AI24" s="258"/>
    </row>
    <row r="25" spans="1:35" s="18" customFormat="1" ht="129" customHeight="1" x14ac:dyDescent="0.3">
      <c r="A25" s="330"/>
      <c r="B25" s="330"/>
      <c r="C25" s="331"/>
      <c r="D25" s="331"/>
      <c r="E25" s="329"/>
      <c r="F25" s="303"/>
      <c r="G25" s="329"/>
      <c r="H25" s="68" t="s">
        <v>428</v>
      </c>
      <c r="I25" s="366"/>
      <c r="J25" s="425"/>
      <c r="K25" s="346"/>
      <c r="L25" s="368"/>
      <c r="M25" s="356"/>
      <c r="N25" s="69" t="s">
        <v>506</v>
      </c>
      <c r="O25" s="69" t="s">
        <v>526</v>
      </c>
      <c r="P25" s="69">
        <v>232</v>
      </c>
      <c r="Q25" s="69" t="s">
        <v>525</v>
      </c>
      <c r="R25" s="303"/>
      <c r="S25" s="329"/>
      <c r="T25" s="73"/>
      <c r="U25" s="74" t="s">
        <v>857</v>
      </c>
      <c r="V25" s="72" t="s">
        <v>858</v>
      </c>
      <c r="W25" s="72"/>
      <c r="X25" s="72"/>
      <c r="Y25" s="72"/>
      <c r="Z25" s="72"/>
      <c r="AA25" s="458"/>
      <c r="AB25" s="32"/>
      <c r="AC25" s="226"/>
      <c r="AD25" s="267"/>
      <c r="AE25" s="232"/>
      <c r="AF25" s="232"/>
      <c r="AG25" s="267"/>
      <c r="AH25" s="258"/>
      <c r="AI25" s="258"/>
    </row>
    <row r="26" spans="1:35" s="18" customFormat="1" ht="120" customHeight="1" x14ac:dyDescent="0.3">
      <c r="A26" s="330"/>
      <c r="B26" s="330"/>
      <c r="C26" s="331" t="s">
        <v>427</v>
      </c>
      <c r="D26" s="69" t="s">
        <v>426</v>
      </c>
      <c r="E26" s="75" t="s">
        <v>406</v>
      </c>
      <c r="F26" s="69">
        <v>1</v>
      </c>
      <c r="G26" s="75" t="s">
        <v>425</v>
      </c>
      <c r="H26" s="69" t="s">
        <v>424</v>
      </c>
      <c r="I26" s="366" t="s">
        <v>414</v>
      </c>
      <c r="J26" s="76" t="s">
        <v>816</v>
      </c>
      <c r="K26" s="72">
        <v>0.1</v>
      </c>
      <c r="L26" s="77">
        <v>0.1</v>
      </c>
      <c r="M26" s="78">
        <v>0.3</v>
      </c>
      <c r="N26" s="69" t="s">
        <v>802</v>
      </c>
      <c r="O26" s="69" t="s">
        <v>803</v>
      </c>
      <c r="P26" s="69">
        <v>157</v>
      </c>
      <c r="Q26" s="79" t="s">
        <v>623</v>
      </c>
      <c r="R26" s="69" t="s">
        <v>758</v>
      </c>
      <c r="S26" s="75" t="s">
        <v>406</v>
      </c>
      <c r="T26" s="80"/>
      <c r="U26" s="74" t="s">
        <v>880</v>
      </c>
      <c r="V26" s="81">
        <v>5000000</v>
      </c>
      <c r="W26" s="81"/>
      <c r="X26" s="81"/>
      <c r="Y26" s="72"/>
      <c r="Z26" s="72"/>
      <c r="AA26" s="121">
        <v>0.4</v>
      </c>
      <c r="AB26" s="32"/>
      <c r="AC26" s="226"/>
      <c r="AD26" s="244">
        <v>0.4</v>
      </c>
      <c r="AE26" s="241" t="s">
        <v>880</v>
      </c>
      <c r="AF26" s="232"/>
      <c r="AG26" s="244">
        <v>0.75</v>
      </c>
      <c r="AH26" s="235" t="s">
        <v>880</v>
      </c>
      <c r="AI26" s="258"/>
    </row>
    <row r="27" spans="1:35" s="18" customFormat="1" ht="75.75" customHeight="1" x14ac:dyDescent="0.3">
      <c r="A27" s="330"/>
      <c r="B27" s="330"/>
      <c r="C27" s="331"/>
      <c r="D27" s="69" t="s">
        <v>423</v>
      </c>
      <c r="E27" s="75">
        <v>0.8</v>
      </c>
      <c r="F27" s="75">
        <v>0.8</v>
      </c>
      <c r="G27" s="75" t="s">
        <v>422</v>
      </c>
      <c r="H27" s="69" t="s">
        <v>421</v>
      </c>
      <c r="I27" s="366"/>
      <c r="J27" s="76" t="s">
        <v>816</v>
      </c>
      <c r="K27" s="72">
        <v>0.4</v>
      </c>
      <c r="L27" s="77" t="s">
        <v>38</v>
      </c>
      <c r="M27" s="82" t="s">
        <v>38</v>
      </c>
      <c r="N27" s="69"/>
      <c r="O27" s="69"/>
      <c r="P27" s="69"/>
      <c r="Q27" s="79"/>
      <c r="R27" s="79" t="s">
        <v>582</v>
      </c>
      <c r="S27" s="75">
        <v>0.8</v>
      </c>
      <c r="T27" s="70"/>
      <c r="U27" s="444" t="s">
        <v>881</v>
      </c>
      <c r="V27" s="447" t="s">
        <v>875</v>
      </c>
      <c r="W27" s="72"/>
      <c r="X27" s="72"/>
      <c r="Y27" s="72"/>
      <c r="Z27" s="72"/>
      <c r="AA27" s="23">
        <v>0.85</v>
      </c>
      <c r="AB27" s="32"/>
      <c r="AC27" s="226"/>
      <c r="AD27" s="244">
        <v>0.85</v>
      </c>
      <c r="AE27" s="232" t="s">
        <v>1197</v>
      </c>
      <c r="AF27" s="232"/>
      <c r="AG27" s="244">
        <v>0.75</v>
      </c>
      <c r="AH27" s="258"/>
      <c r="AI27" s="258"/>
    </row>
    <row r="28" spans="1:35" s="18" customFormat="1" ht="117.6" customHeight="1" x14ac:dyDescent="0.3">
      <c r="A28" s="330"/>
      <c r="B28" s="330"/>
      <c r="C28" s="331"/>
      <c r="D28" s="69" t="s">
        <v>420</v>
      </c>
      <c r="E28" s="69" t="s">
        <v>420</v>
      </c>
      <c r="F28" s="69" t="s">
        <v>420</v>
      </c>
      <c r="G28" s="69" t="s">
        <v>420</v>
      </c>
      <c r="H28" s="69" t="s">
        <v>420</v>
      </c>
      <c r="I28" s="366"/>
      <c r="J28" s="76">
        <v>2018</v>
      </c>
      <c r="K28" s="69">
        <v>0.1</v>
      </c>
      <c r="L28" s="77">
        <v>0.1</v>
      </c>
      <c r="M28" s="78">
        <f>+L28/K28</f>
        <v>1</v>
      </c>
      <c r="N28" s="69" t="s">
        <v>631</v>
      </c>
      <c r="O28" s="69" t="s">
        <v>630</v>
      </c>
      <c r="P28" s="69" t="s">
        <v>629</v>
      </c>
      <c r="Q28" s="79" t="s">
        <v>628</v>
      </c>
      <c r="R28" s="69" t="s">
        <v>759</v>
      </c>
      <c r="S28" s="69" t="s">
        <v>420</v>
      </c>
      <c r="T28" s="83"/>
      <c r="U28" s="445"/>
      <c r="V28" s="447"/>
      <c r="W28" s="72"/>
      <c r="X28" s="72"/>
      <c r="Y28" s="72"/>
      <c r="Z28" s="72"/>
      <c r="AA28" s="23">
        <v>0.85</v>
      </c>
      <c r="AB28" s="32"/>
      <c r="AC28" s="226"/>
      <c r="AD28" s="244">
        <v>0.85</v>
      </c>
      <c r="AE28" s="232" t="s">
        <v>1197</v>
      </c>
      <c r="AF28" s="232"/>
      <c r="AG28" s="244">
        <v>0.85</v>
      </c>
      <c r="AH28" s="258"/>
      <c r="AI28" s="258"/>
    </row>
    <row r="29" spans="1:35" s="18" customFormat="1" ht="96.6" customHeight="1" x14ac:dyDescent="0.3">
      <c r="A29" s="330"/>
      <c r="B29" s="84" t="s">
        <v>419</v>
      </c>
      <c r="C29" s="69" t="s">
        <v>418</v>
      </c>
      <c r="D29" s="69" t="s">
        <v>417</v>
      </c>
      <c r="E29" s="69" t="s">
        <v>383</v>
      </c>
      <c r="F29" s="69">
        <v>1</v>
      </c>
      <c r="G29" s="69" t="s">
        <v>416</v>
      </c>
      <c r="H29" s="69" t="s">
        <v>415</v>
      </c>
      <c r="I29" s="69" t="s">
        <v>414</v>
      </c>
      <c r="J29" s="76">
        <v>2018</v>
      </c>
      <c r="K29" s="72">
        <v>0.1</v>
      </c>
      <c r="L29" s="77" t="s">
        <v>38</v>
      </c>
      <c r="M29" s="78" t="s">
        <v>38</v>
      </c>
      <c r="N29" s="69" t="s">
        <v>512</v>
      </c>
      <c r="O29" s="69" t="s">
        <v>513</v>
      </c>
      <c r="P29" s="69">
        <v>190</v>
      </c>
      <c r="Q29" s="79" t="s">
        <v>514</v>
      </c>
      <c r="R29" s="85" t="s">
        <v>760</v>
      </c>
      <c r="S29" s="69" t="s">
        <v>383</v>
      </c>
      <c r="T29" s="86"/>
      <c r="U29" s="446"/>
      <c r="V29" s="447"/>
      <c r="W29" s="72"/>
      <c r="X29" s="72"/>
      <c r="Y29" s="72"/>
      <c r="Z29" s="72"/>
      <c r="AA29" s="23">
        <v>0.8</v>
      </c>
      <c r="AB29" s="32"/>
      <c r="AC29" s="226"/>
      <c r="AD29" s="244">
        <v>0.8</v>
      </c>
      <c r="AE29" s="242" t="s">
        <v>881</v>
      </c>
      <c r="AF29" s="232"/>
      <c r="AG29" s="244">
        <v>0.8</v>
      </c>
      <c r="AH29" s="258"/>
      <c r="AI29" s="258"/>
    </row>
    <row r="30" spans="1:35" s="18" customFormat="1" ht="114" customHeight="1" x14ac:dyDescent="0.3">
      <c r="A30" s="330"/>
      <c r="B30" s="330" t="s">
        <v>413</v>
      </c>
      <c r="C30" s="331" t="s">
        <v>412</v>
      </c>
      <c r="D30" s="69" t="s">
        <v>411</v>
      </c>
      <c r="E30" s="69" t="s">
        <v>320</v>
      </c>
      <c r="F30" s="69" t="s">
        <v>319</v>
      </c>
      <c r="G30" s="69" t="s">
        <v>410</v>
      </c>
      <c r="H30" s="69" t="s">
        <v>409</v>
      </c>
      <c r="I30" s="331" t="s">
        <v>408</v>
      </c>
      <c r="J30" s="76" t="s">
        <v>816</v>
      </c>
      <c r="K30" s="72">
        <v>6</v>
      </c>
      <c r="L30" s="77">
        <v>6</v>
      </c>
      <c r="M30" s="78">
        <f t="shared" ref="M30:M37" si="1">L30/K30*1</f>
        <v>1</v>
      </c>
      <c r="N30" s="69" t="s">
        <v>509</v>
      </c>
      <c r="O30" s="69" t="s">
        <v>520</v>
      </c>
      <c r="P30" s="72">
        <v>132</v>
      </c>
      <c r="Q30" s="69" t="s">
        <v>521</v>
      </c>
      <c r="R30" s="69" t="s">
        <v>761</v>
      </c>
      <c r="S30" s="69" t="s">
        <v>320</v>
      </c>
      <c r="T30" s="74"/>
      <c r="U30" s="74" t="s">
        <v>891</v>
      </c>
      <c r="V30" s="69"/>
      <c r="W30" s="69"/>
      <c r="X30" s="69"/>
      <c r="Y30" s="69"/>
      <c r="Z30" s="72"/>
      <c r="AA30" s="121">
        <v>0.45</v>
      </c>
      <c r="AB30" s="32"/>
      <c r="AC30" s="226"/>
      <c r="AD30" s="244">
        <v>0.75</v>
      </c>
      <c r="AE30" s="241" t="s">
        <v>891</v>
      </c>
      <c r="AF30" s="232"/>
      <c r="AG30" s="244">
        <v>0.75</v>
      </c>
      <c r="AH30" s="235" t="s">
        <v>891</v>
      </c>
      <c r="AI30" s="258"/>
    </row>
    <row r="31" spans="1:35" s="18" customFormat="1" ht="114" customHeight="1" x14ac:dyDescent="0.3">
      <c r="A31" s="330"/>
      <c r="B31" s="330"/>
      <c r="C31" s="331"/>
      <c r="D31" s="69" t="s">
        <v>407</v>
      </c>
      <c r="E31" s="75" t="s">
        <v>406</v>
      </c>
      <c r="F31" s="69">
        <v>1</v>
      </c>
      <c r="G31" s="69" t="s">
        <v>405</v>
      </c>
      <c r="H31" s="69" t="s">
        <v>404</v>
      </c>
      <c r="I31" s="331"/>
      <c r="J31" s="76">
        <v>2018</v>
      </c>
      <c r="K31" s="72">
        <v>0.4</v>
      </c>
      <c r="L31" s="77">
        <v>0.4</v>
      </c>
      <c r="M31" s="78">
        <f t="shared" si="1"/>
        <v>1</v>
      </c>
      <c r="N31" s="69" t="s">
        <v>509</v>
      </c>
      <c r="O31" s="69" t="s">
        <v>520</v>
      </c>
      <c r="P31" s="69">
        <v>134</v>
      </c>
      <c r="Q31" s="69" t="s">
        <v>522</v>
      </c>
      <c r="R31" s="69" t="s">
        <v>583</v>
      </c>
      <c r="S31" s="75" t="s">
        <v>406</v>
      </c>
      <c r="T31" s="80"/>
      <c r="U31" s="71"/>
      <c r="V31" s="72"/>
      <c r="W31" s="72"/>
      <c r="X31" s="72"/>
      <c r="Y31" s="72"/>
      <c r="Z31" s="72"/>
      <c r="AA31" s="121">
        <v>0.53</v>
      </c>
      <c r="AB31" s="32"/>
      <c r="AC31" s="226"/>
      <c r="AD31" s="244">
        <v>0.53</v>
      </c>
      <c r="AE31" s="243"/>
      <c r="AF31" s="232"/>
      <c r="AG31" s="244">
        <v>0.53</v>
      </c>
      <c r="AH31" s="258" t="s">
        <v>1279</v>
      </c>
      <c r="AI31" s="258"/>
    </row>
    <row r="32" spans="1:35" s="18" customFormat="1" ht="151.94999999999999" customHeight="1" x14ac:dyDescent="0.3">
      <c r="A32" s="330"/>
      <c r="B32" s="330"/>
      <c r="C32" s="331" t="s">
        <v>403</v>
      </c>
      <c r="D32" s="69" t="s">
        <v>402</v>
      </c>
      <c r="E32" s="69">
        <v>8</v>
      </c>
      <c r="F32" s="69">
        <v>12</v>
      </c>
      <c r="G32" s="69" t="s">
        <v>401</v>
      </c>
      <c r="H32" s="69" t="s">
        <v>400</v>
      </c>
      <c r="I32" s="331" t="s">
        <v>399</v>
      </c>
      <c r="J32" s="76">
        <v>2018</v>
      </c>
      <c r="K32" s="72">
        <v>0.4</v>
      </c>
      <c r="L32" s="77">
        <v>0.4</v>
      </c>
      <c r="M32" s="78">
        <f t="shared" si="1"/>
        <v>1</v>
      </c>
      <c r="N32" s="69" t="s">
        <v>512</v>
      </c>
      <c r="O32" s="69" t="s">
        <v>523</v>
      </c>
      <c r="P32" s="72">
        <v>186</v>
      </c>
      <c r="Q32" s="69" t="s">
        <v>524</v>
      </c>
      <c r="R32" s="69" t="s">
        <v>584</v>
      </c>
      <c r="S32" s="69">
        <v>8</v>
      </c>
      <c r="T32" s="74"/>
      <c r="U32" s="87"/>
      <c r="V32" s="72"/>
      <c r="W32" s="72"/>
      <c r="X32" s="72"/>
      <c r="Y32" s="88"/>
      <c r="Z32" s="72"/>
      <c r="AA32" s="121">
        <v>0.52</v>
      </c>
      <c r="AB32" s="32"/>
      <c r="AC32" s="226"/>
      <c r="AD32" s="244">
        <v>0.3</v>
      </c>
      <c r="AE32" s="232"/>
      <c r="AF32" s="232"/>
      <c r="AG32" s="244">
        <v>0.3</v>
      </c>
      <c r="AH32" s="258"/>
      <c r="AI32" s="258"/>
    </row>
    <row r="33" spans="1:35" s="18" customFormat="1" ht="104.25" customHeight="1" x14ac:dyDescent="0.3">
      <c r="A33" s="330"/>
      <c r="B33" s="330"/>
      <c r="C33" s="331"/>
      <c r="D33" s="69" t="s">
        <v>398</v>
      </c>
      <c r="E33" s="69" t="s">
        <v>383</v>
      </c>
      <c r="F33" s="69">
        <v>1</v>
      </c>
      <c r="G33" s="69" t="s">
        <v>397</v>
      </c>
      <c r="H33" s="69" t="s">
        <v>396</v>
      </c>
      <c r="I33" s="331"/>
      <c r="J33" s="76">
        <v>2018</v>
      </c>
      <c r="K33" s="72">
        <v>0.4</v>
      </c>
      <c r="L33" s="77" t="s">
        <v>38</v>
      </c>
      <c r="M33" s="89" t="s">
        <v>38</v>
      </c>
      <c r="N33" s="69" t="s">
        <v>512</v>
      </c>
      <c r="O33" s="69" t="s">
        <v>523</v>
      </c>
      <c r="P33" s="72">
        <v>186</v>
      </c>
      <c r="Q33" s="69" t="s">
        <v>524</v>
      </c>
      <c r="R33" s="69" t="s">
        <v>762</v>
      </c>
      <c r="S33" s="69" t="s">
        <v>383</v>
      </c>
      <c r="T33" s="74"/>
      <c r="U33" s="71"/>
      <c r="V33" s="72"/>
      <c r="W33" s="72"/>
      <c r="X33" s="72"/>
      <c r="Y33" s="72"/>
      <c r="Z33" s="72"/>
      <c r="AA33" s="220">
        <v>8</v>
      </c>
      <c r="AB33" s="32"/>
      <c r="AC33" s="226"/>
      <c r="AD33" s="244">
        <v>0.8</v>
      </c>
      <c r="AE33" s="232" t="s">
        <v>1215</v>
      </c>
      <c r="AF33" s="232"/>
      <c r="AG33" s="244">
        <v>0.8</v>
      </c>
      <c r="AH33" s="232" t="s">
        <v>1270</v>
      </c>
      <c r="AI33" s="258"/>
    </row>
    <row r="34" spans="1:35" s="18" customFormat="1" ht="111" customHeight="1" x14ac:dyDescent="0.3">
      <c r="A34" s="330"/>
      <c r="B34" s="330" t="s">
        <v>395</v>
      </c>
      <c r="C34" s="331" t="s">
        <v>394</v>
      </c>
      <c r="D34" s="69" t="s">
        <v>393</v>
      </c>
      <c r="E34" s="69" t="s">
        <v>383</v>
      </c>
      <c r="F34" s="69">
        <v>1</v>
      </c>
      <c r="G34" s="69" t="s">
        <v>392</v>
      </c>
      <c r="H34" s="69" t="s">
        <v>391</v>
      </c>
      <c r="I34" s="331" t="s">
        <v>390</v>
      </c>
      <c r="J34" s="76">
        <v>2018</v>
      </c>
      <c r="K34" s="72">
        <v>0.4</v>
      </c>
      <c r="L34" s="77">
        <v>0.2</v>
      </c>
      <c r="M34" s="82">
        <f>L34/K34</f>
        <v>0.5</v>
      </c>
      <c r="N34" s="69" t="s">
        <v>506</v>
      </c>
      <c r="O34" s="69" t="s">
        <v>507</v>
      </c>
      <c r="P34" s="72">
        <v>226</v>
      </c>
      <c r="Q34" s="69" t="s">
        <v>508</v>
      </c>
      <c r="R34" s="69" t="s">
        <v>703</v>
      </c>
      <c r="S34" s="69" t="s">
        <v>383</v>
      </c>
      <c r="T34" s="74"/>
      <c r="U34" s="74" t="s">
        <v>895</v>
      </c>
      <c r="V34" s="72">
        <v>817500</v>
      </c>
      <c r="W34" s="72"/>
      <c r="X34" s="72"/>
      <c r="Y34" s="90" t="s">
        <v>942</v>
      </c>
      <c r="Z34" s="90" t="s">
        <v>943</v>
      </c>
      <c r="AA34" s="223">
        <v>0.72</v>
      </c>
      <c r="AB34" s="32"/>
      <c r="AC34" s="226"/>
      <c r="AD34" s="244">
        <v>0.72</v>
      </c>
      <c r="AF34" s="232"/>
      <c r="AG34" s="244">
        <v>0.75</v>
      </c>
      <c r="AH34" s="253" t="s">
        <v>1227</v>
      </c>
      <c r="AI34" s="258"/>
    </row>
    <row r="35" spans="1:35" s="18" customFormat="1" ht="120" customHeight="1" x14ac:dyDescent="0.3">
      <c r="A35" s="330"/>
      <c r="B35" s="330"/>
      <c r="C35" s="331"/>
      <c r="D35" s="69" t="s">
        <v>389</v>
      </c>
      <c r="E35" s="69" t="s">
        <v>383</v>
      </c>
      <c r="F35" s="69">
        <v>1</v>
      </c>
      <c r="G35" s="69" t="s">
        <v>388</v>
      </c>
      <c r="H35" s="69" t="s">
        <v>387</v>
      </c>
      <c r="I35" s="331"/>
      <c r="J35" s="76">
        <v>2018</v>
      </c>
      <c r="K35" s="72">
        <v>10</v>
      </c>
      <c r="L35" s="77">
        <v>10</v>
      </c>
      <c r="M35" s="89">
        <f t="shared" si="1"/>
        <v>1</v>
      </c>
      <c r="N35" s="69" t="s">
        <v>777</v>
      </c>
      <c r="O35" s="69" t="s">
        <v>763</v>
      </c>
      <c r="P35" s="69">
        <v>157</v>
      </c>
      <c r="Q35" s="79" t="s">
        <v>764</v>
      </c>
      <c r="R35" s="69" t="s">
        <v>778</v>
      </c>
      <c r="S35" s="69" t="s">
        <v>383</v>
      </c>
      <c r="T35" s="74"/>
      <c r="U35" s="71"/>
      <c r="V35" s="72"/>
      <c r="W35" s="72"/>
      <c r="X35" s="72"/>
      <c r="Y35" s="72"/>
      <c r="Z35" s="72"/>
      <c r="AA35" s="221">
        <v>0.85</v>
      </c>
      <c r="AB35" s="30" t="s">
        <v>1085</v>
      </c>
      <c r="AC35" s="226"/>
      <c r="AD35" s="244">
        <v>0.85</v>
      </c>
      <c r="AE35" s="232" t="s">
        <v>1199</v>
      </c>
      <c r="AF35" s="232"/>
      <c r="AG35" s="244">
        <v>0.85</v>
      </c>
      <c r="AH35" s="232" t="s">
        <v>1228</v>
      </c>
      <c r="AI35" s="258"/>
    </row>
    <row r="36" spans="1:35" s="18" customFormat="1" ht="117.75" customHeight="1" x14ac:dyDescent="0.3">
      <c r="A36" s="330"/>
      <c r="B36" s="330" t="s">
        <v>386</v>
      </c>
      <c r="C36" s="331" t="s">
        <v>385</v>
      </c>
      <c r="D36" s="69" t="s">
        <v>384</v>
      </c>
      <c r="E36" s="69" t="s">
        <v>383</v>
      </c>
      <c r="F36" s="69">
        <v>1</v>
      </c>
      <c r="G36" s="69" t="s">
        <v>371</v>
      </c>
      <c r="H36" s="69" t="s">
        <v>382</v>
      </c>
      <c r="I36" s="331" t="s">
        <v>362</v>
      </c>
      <c r="J36" s="76">
        <v>2018</v>
      </c>
      <c r="K36" s="72">
        <v>10</v>
      </c>
      <c r="L36" s="77">
        <v>10</v>
      </c>
      <c r="M36" s="89">
        <f t="shared" si="1"/>
        <v>1</v>
      </c>
      <c r="N36" s="69" t="s">
        <v>636</v>
      </c>
      <c r="O36" s="69" t="s">
        <v>635</v>
      </c>
      <c r="P36" s="69" t="s">
        <v>633</v>
      </c>
      <c r="Q36" s="69" t="s">
        <v>632</v>
      </c>
      <c r="R36" s="69" t="s">
        <v>779</v>
      </c>
      <c r="S36" s="69" t="s">
        <v>383</v>
      </c>
      <c r="T36" s="74"/>
      <c r="U36" s="74" t="s">
        <v>897</v>
      </c>
      <c r="V36" s="81" t="s">
        <v>898</v>
      </c>
      <c r="W36" s="81"/>
      <c r="X36" s="81"/>
      <c r="Y36" s="72"/>
      <c r="Z36" s="90" t="s">
        <v>944</v>
      </c>
      <c r="AA36" s="23">
        <v>0.85</v>
      </c>
      <c r="AB36" s="30" t="s">
        <v>1086</v>
      </c>
      <c r="AC36" s="226">
        <v>2950000</v>
      </c>
      <c r="AD36" s="244">
        <v>0.85</v>
      </c>
      <c r="AE36" s="232" t="s">
        <v>1200</v>
      </c>
      <c r="AF36" s="232"/>
      <c r="AG36" s="244">
        <v>0.85</v>
      </c>
      <c r="AH36" s="258" t="s">
        <v>1280</v>
      </c>
      <c r="AI36" s="258"/>
    </row>
    <row r="37" spans="1:35" s="18" customFormat="1" ht="93" customHeight="1" x14ac:dyDescent="0.3">
      <c r="A37" s="330"/>
      <c r="B37" s="330"/>
      <c r="C37" s="331"/>
      <c r="D37" s="369" t="s">
        <v>381</v>
      </c>
      <c r="E37" s="328">
        <v>0.2</v>
      </c>
      <c r="F37" s="328">
        <v>0.8</v>
      </c>
      <c r="G37" s="328" t="s">
        <v>371</v>
      </c>
      <c r="H37" s="69" t="s">
        <v>380</v>
      </c>
      <c r="I37" s="331"/>
      <c r="J37" s="91" t="s">
        <v>816</v>
      </c>
      <c r="K37" s="429">
        <v>0.1</v>
      </c>
      <c r="L37" s="351">
        <v>0.1</v>
      </c>
      <c r="M37" s="353">
        <f t="shared" si="1"/>
        <v>1</v>
      </c>
      <c r="N37" s="69" t="s">
        <v>636</v>
      </c>
      <c r="O37" s="69" t="s">
        <v>635</v>
      </c>
      <c r="P37" s="69" t="s">
        <v>633</v>
      </c>
      <c r="Q37" s="69" t="s">
        <v>632</v>
      </c>
      <c r="R37" s="302" t="s">
        <v>791</v>
      </c>
      <c r="S37" s="328">
        <v>0.2</v>
      </c>
      <c r="T37" s="70"/>
      <c r="U37" s="74" t="s">
        <v>896</v>
      </c>
      <c r="V37" s="81">
        <v>5000000</v>
      </c>
      <c r="W37" s="81"/>
      <c r="X37" s="81"/>
      <c r="Y37" s="72"/>
      <c r="Z37" s="72"/>
      <c r="AA37" s="459">
        <v>0.72</v>
      </c>
      <c r="AB37" s="30" t="s">
        <v>1023</v>
      </c>
      <c r="AC37" s="226"/>
      <c r="AD37" s="265">
        <v>0.72</v>
      </c>
      <c r="AE37" s="232" t="s">
        <v>1201</v>
      </c>
      <c r="AF37" s="232"/>
      <c r="AG37" s="265">
        <v>0.8</v>
      </c>
      <c r="AH37" s="232" t="s">
        <v>1281</v>
      </c>
      <c r="AI37" s="258"/>
    </row>
    <row r="38" spans="1:35" s="18" customFormat="1" ht="77.25" customHeight="1" x14ac:dyDescent="0.3">
      <c r="A38" s="330"/>
      <c r="B38" s="330"/>
      <c r="C38" s="331"/>
      <c r="D38" s="369"/>
      <c r="E38" s="329"/>
      <c r="F38" s="329"/>
      <c r="G38" s="329"/>
      <c r="H38" s="69" t="s">
        <v>379</v>
      </c>
      <c r="I38" s="331"/>
      <c r="J38" s="92"/>
      <c r="K38" s="430"/>
      <c r="L38" s="352"/>
      <c r="M38" s="354"/>
      <c r="N38" s="69" t="s">
        <v>512</v>
      </c>
      <c r="O38" s="69" t="s">
        <v>513</v>
      </c>
      <c r="P38" s="69">
        <v>190</v>
      </c>
      <c r="Q38" s="79" t="s">
        <v>514</v>
      </c>
      <c r="R38" s="303"/>
      <c r="S38" s="329"/>
      <c r="T38" s="73"/>
      <c r="U38" s="93" t="s">
        <v>946</v>
      </c>
      <c r="V38" s="72"/>
      <c r="W38" s="72"/>
      <c r="X38" s="72"/>
      <c r="Y38" s="90" t="s">
        <v>945</v>
      </c>
      <c r="Z38" s="72"/>
      <c r="AA38" s="460"/>
      <c r="AB38" s="30" t="s">
        <v>1087</v>
      </c>
      <c r="AC38" s="226">
        <v>1000000</v>
      </c>
      <c r="AD38" s="267"/>
      <c r="AE38" s="232" t="s">
        <v>1202</v>
      </c>
      <c r="AF38" s="232"/>
      <c r="AG38" s="267"/>
      <c r="AH38" s="232" t="s">
        <v>1282</v>
      </c>
      <c r="AI38" s="258"/>
    </row>
    <row r="39" spans="1:35" s="18" customFormat="1" ht="81.75" customHeight="1" x14ac:dyDescent="0.3">
      <c r="A39" s="330"/>
      <c r="B39" s="330"/>
      <c r="C39" s="331"/>
      <c r="D39" s="69" t="s">
        <v>378</v>
      </c>
      <c r="E39" s="69">
        <v>1</v>
      </c>
      <c r="F39" s="69">
        <v>1</v>
      </c>
      <c r="G39" s="69" t="s">
        <v>377</v>
      </c>
      <c r="H39" s="69" t="s">
        <v>376</v>
      </c>
      <c r="I39" s="331"/>
      <c r="J39" s="76" t="s">
        <v>816</v>
      </c>
      <c r="K39" s="72">
        <v>0.6</v>
      </c>
      <c r="L39" s="77">
        <v>0.5</v>
      </c>
      <c r="M39" s="89">
        <f>L39/K39*1</f>
        <v>0.83333333333333337</v>
      </c>
      <c r="N39" s="69" t="s">
        <v>640</v>
      </c>
      <c r="O39" s="69" t="s">
        <v>704</v>
      </c>
      <c r="P39" s="69">
        <v>234</v>
      </c>
      <c r="Q39" s="79" t="s">
        <v>705</v>
      </c>
      <c r="R39" s="69" t="s">
        <v>765</v>
      </c>
      <c r="S39" s="69">
        <v>1</v>
      </c>
      <c r="T39" s="74"/>
      <c r="U39" s="74" t="s">
        <v>899</v>
      </c>
      <c r="V39" s="72">
        <v>3000000</v>
      </c>
      <c r="W39" s="72"/>
      <c r="X39" s="72"/>
      <c r="Y39" s="90" t="s">
        <v>947</v>
      </c>
      <c r="Z39" s="72"/>
      <c r="AA39" s="23">
        <v>0.8</v>
      </c>
      <c r="AB39" s="30" t="s">
        <v>1088</v>
      </c>
      <c r="AC39" s="226">
        <v>5000000</v>
      </c>
      <c r="AD39" s="244">
        <v>0.8</v>
      </c>
      <c r="AE39" s="232" t="s">
        <v>1203</v>
      </c>
      <c r="AF39" s="232"/>
      <c r="AG39" s="244">
        <v>0.8</v>
      </c>
      <c r="AH39" s="232" t="s">
        <v>1250</v>
      </c>
      <c r="AI39" s="258"/>
    </row>
    <row r="40" spans="1:35" s="18" customFormat="1" ht="121.5" customHeight="1" x14ac:dyDescent="0.25">
      <c r="A40" s="383" t="s">
        <v>375</v>
      </c>
      <c r="B40" s="383" t="s">
        <v>374</v>
      </c>
      <c r="C40" s="370" t="s">
        <v>373</v>
      </c>
      <c r="D40" s="370" t="s">
        <v>372</v>
      </c>
      <c r="E40" s="370">
        <v>1</v>
      </c>
      <c r="F40" s="370">
        <v>1</v>
      </c>
      <c r="G40" s="371" t="s">
        <v>371</v>
      </c>
      <c r="H40" s="94" t="s">
        <v>370</v>
      </c>
      <c r="I40" s="382" t="s">
        <v>362</v>
      </c>
      <c r="J40" s="426">
        <v>2018</v>
      </c>
      <c r="K40" s="307">
        <v>0.6</v>
      </c>
      <c r="L40" s="380">
        <v>0.6</v>
      </c>
      <c r="M40" s="375">
        <f>L40/K40*1</f>
        <v>1</v>
      </c>
      <c r="N40" s="95" t="s">
        <v>641</v>
      </c>
      <c r="O40" s="95" t="s">
        <v>639</v>
      </c>
      <c r="P40" s="95" t="s">
        <v>749</v>
      </c>
      <c r="Q40" s="95" t="s">
        <v>637</v>
      </c>
      <c r="R40" s="307" t="s">
        <v>649</v>
      </c>
      <c r="S40" s="370">
        <v>1</v>
      </c>
      <c r="T40" s="96"/>
      <c r="U40" s="97" t="s">
        <v>847</v>
      </c>
      <c r="V40" s="98">
        <v>3800000</v>
      </c>
      <c r="W40" s="98"/>
      <c r="X40" s="98"/>
      <c r="Y40" s="99" t="s">
        <v>948</v>
      </c>
      <c r="Z40" s="100"/>
      <c r="AA40" s="457">
        <v>0.4</v>
      </c>
      <c r="AB40" s="30" t="s">
        <v>1089</v>
      </c>
      <c r="AC40" s="226" t="s">
        <v>1090</v>
      </c>
      <c r="AD40" s="265">
        <v>0.4</v>
      </c>
      <c r="AE40" s="232" t="s">
        <v>1204</v>
      </c>
      <c r="AF40" s="232"/>
      <c r="AG40" s="265">
        <v>0.7</v>
      </c>
      <c r="AH40" s="272" t="s">
        <v>1251</v>
      </c>
      <c r="AI40" s="232"/>
    </row>
    <row r="41" spans="1:35" s="18" customFormat="1" ht="124.2" customHeight="1" x14ac:dyDescent="0.25">
      <c r="A41" s="383"/>
      <c r="B41" s="383"/>
      <c r="C41" s="370"/>
      <c r="D41" s="370"/>
      <c r="E41" s="370"/>
      <c r="F41" s="370"/>
      <c r="G41" s="372"/>
      <c r="H41" s="95" t="s">
        <v>369</v>
      </c>
      <c r="I41" s="382"/>
      <c r="J41" s="427"/>
      <c r="K41" s="308"/>
      <c r="L41" s="381"/>
      <c r="M41" s="377"/>
      <c r="N41" s="95" t="s">
        <v>641</v>
      </c>
      <c r="O41" s="95" t="s">
        <v>720</v>
      </c>
      <c r="P41" s="95" t="s">
        <v>748</v>
      </c>
      <c r="Q41" s="95" t="s">
        <v>637</v>
      </c>
      <c r="R41" s="308"/>
      <c r="S41" s="370"/>
      <c r="T41" s="96"/>
      <c r="U41" s="101" t="s">
        <v>369</v>
      </c>
      <c r="V41" s="98">
        <v>5000000</v>
      </c>
      <c r="W41" s="98"/>
      <c r="X41" s="98"/>
      <c r="Y41" s="102"/>
      <c r="Z41" s="100"/>
      <c r="AA41" s="458"/>
      <c r="AB41" s="32"/>
      <c r="AC41" s="226"/>
      <c r="AD41" s="267"/>
      <c r="AE41" s="232" t="s">
        <v>1205</v>
      </c>
      <c r="AF41" s="232"/>
      <c r="AG41" s="267"/>
      <c r="AH41" s="267"/>
      <c r="AI41" s="258"/>
    </row>
    <row r="42" spans="1:35" s="18" customFormat="1" ht="145.5" customHeight="1" x14ac:dyDescent="0.3">
      <c r="A42" s="383"/>
      <c r="B42" s="383"/>
      <c r="C42" s="370" t="s">
        <v>368</v>
      </c>
      <c r="D42" s="95" t="s">
        <v>367</v>
      </c>
      <c r="E42" s="95" t="s">
        <v>366</v>
      </c>
      <c r="F42" s="95" t="s">
        <v>365</v>
      </c>
      <c r="G42" s="371" t="s">
        <v>364</v>
      </c>
      <c r="H42" s="95" t="s">
        <v>363</v>
      </c>
      <c r="I42" s="382" t="s">
        <v>362</v>
      </c>
      <c r="J42" s="103" t="s">
        <v>816</v>
      </c>
      <c r="K42" s="100">
        <v>1</v>
      </c>
      <c r="L42" s="104">
        <v>1</v>
      </c>
      <c r="M42" s="105">
        <f t="shared" ref="M42:M47" si="2">L42/K42*1</f>
        <v>1</v>
      </c>
      <c r="N42" s="95" t="s">
        <v>641</v>
      </c>
      <c r="O42" s="95" t="s">
        <v>639</v>
      </c>
      <c r="P42" s="95" t="s">
        <v>747</v>
      </c>
      <c r="Q42" s="95" t="s">
        <v>637</v>
      </c>
      <c r="R42" s="106" t="s">
        <v>792</v>
      </c>
      <c r="S42" s="95" t="s">
        <v>366</v>
      </c>
      <c r="T42" s="96"/>
      <c r="U42" s="107" t="s">
        <v>949</v>
      </c>
      <c r="V42" s="98" t="s">
        <v>882</v>
      </c>
      <c r="W42" s="98"/>
      <c r="X42" s="98"/>
      <c r="Y42" s="95"/>
      <c r="Z42" s="108"/>
      <c r="AA42" s="23">
        <v>0.8</v>
      </c>
      <c r="AB42" s="32"/>
      <c r="AC42" s="226"/>
      <c r="AD42" s="244">
        <v>0.8</v>
      </c>
      <c r="AE42" s="232" t="s">
        <v>1206</v>
      </c>
      <c r="AF42" s="232"/>
      <c r="AG42" s="244">
        <v>0.8</v>
      </c>
      <c r="AH42" s="272" t="s">
        <v>1283</v>
      </c>
      <c r="AI42" s="258"/>
    </row>
    <row r="43" spans="1:35" s="18" customFormat="1" ht="145.5" customHeight="1" x14ac:dyDescent="0.3">
      <c r="A43" s="383"/>
      <c r="B43" s="383"/>
      <c r="C43" s="370"/>
      <c r="D43" s="95" t="s">
        <v>338</v>
      </c>
      <c r="E43" s="95" t="s">
        <v>145</v>
      </c>
      <c r="F43" s="95">
        <v>3</v>
      </c>
      <c r="G43" s="372"/>
      <c r="H43" s="95" t="s">
        <v>361</v>
      </c>
      <c r="I43" s="382"/>
      <c r="J43" s="103" t="s">
        <v>816</v>
      </c>
      <c r="K43" s="100">
        <v>1</v>
      </c>
      <c r="L43" s="104" t="s">
        <v>38</v>
      </c>
      <c r="M43" s="105" t="s">
        <v>38</v>
      </c>
      <c r="N43" s="95" t="s">
        <v>527</v>
      </c>
      <c r="O43" s="95" t="s">
        <v>528</v>
      </c>
      <c r="P43" s="100">
        <v>250</v>
      </c>
      <c r="Q43" s="95" t="s">
        <v>529</v>
      </c>
      <c r="R43" s="95" t="s">
        <v>766</v>
      </c>
      <c r="S43" s="95" t="s">
        <v>145</v>
      </c>
      <c r="T43" s="96"/>
      <c r="U43" s="109" t="s">
        <v>848</v>
      </c>
      <c r="V43" s="98">
        <v>150000000</v>
      </c>
      <c r="W43" s="98"/>
      <c r="X43" s="98"/>
      <c r="Y43" s="108"/>
      <c r="Z43" s="108" t="s">
        <v>950</v>
      </c>
      <c r="AA43" s="219">
        <v>0.2</v>
      </c>
      <c r="AB43" s="32"/>
      <c r="AC43" s="226"/>
      <c r="AD43" s="244">
        <v>0.2</v>
      </c>
      <c r="AE43" s="232"/>
      <c r="AF43" s="232"/>
      <c r="AG43" s="244">
        <v>0.2</v>
      </c>
      <c r="AH43" s="267"/>
      <c r="AI43" s="258"/>
    </row>
    <row r="44" spans="1:35" s="18" customFormat="1" ht="87" customHeight="1" x14ac:dyDescent="0.3">
      <c r="A44" s="383"/>
      <c r="B44" s="383"/>
      <c r="C44" s="95" t="s">
        <v>360</v>
      </c>
      <c r="D44" s="95" t="s">
        <v>359</v>
      </c>
      <c r="E44" s="95">
        <v>4</v>
      </c>
      <c r="F44" s="95">
        <v>10</v>
      </c>
      <c r="G44" s="95" t="s">
        <v>324</v>
      </c>
      <c r="H44" s="95" t="s">
        <v>358</v>
      </c>
      <c r="I44" s="95" t="s">
        <v>357</v>
      </c>
      <c r="J44" s="103" t="s">
        <v>816</v>
      </c>
      <c r="K44" s="100">
        <v>20</v>
      </c>
      <c r="L44" s="104">
        <v>20</v>
      </c>
      <c r="M44" s="105">
        <f t="shared" si="2"/>
        <v>1</v>
      </c>
      <c r="N44" s="95" t="s">
        <v>512</v>
      </c>
      <c r="O44" s="95" t="s">
        <v>513</v>
      </c>
      <c r="P44" s="95">
        <v>190</v>
      </c>
      <c r="Q44" s="110" t="s">
        <v>514</v>
      </c>
      <c r="R44" s="111" t="s">
        <v>780</v>
      </c>
      <c r="S44" s="95">
        <v>4</v>
      </c>
      <c r="T44" s="96"/>
      <c r="U44" s="96" t="s">
        <v>883</v>
      </c>
      <c r="V44" s="98" t="s">
        <v>884</v>
      </c>
      <c r="W44" s="98"/>
      <c r="X44" s="98"/>
      <c r="Y44" s="95" t="s">
        <v>1024</v>
      </c>
      <c r="Z44" s="100"/>
      <c r="AA44" s="121">
        <v>0.5</v>
      </c>
      <c r="AB44" s="32"/>
      <c r="AC44" s="226"/>
      <c r="AD44" s="244">
        <v>0.55000000000000004</v>
      </c>
      <c r="AE44" s="232" t="s">
        <v>1207</v>
      </c>
      <c r="AF44" s="232"/>
      <c r="AG44" s="244">
        <v>0.8</v>
      </c>
      <c r="AH44" s="253" t="s">
        <v>1265</v>
      </c>
      <c r="AI44" s="258"/>
    </row>
    <row r="45" spans="1:35" s="18" customFormat="1" ht="74.25" customHeight="1" x14ac:dyDescent="0.3">
      <c r="A45" s="383"/>
      <c r="B45" s="383" t="s">
        <v>356</v>
      </c>
      <c r="C45" s="370" t="s">
        <v>355</v>
      </c>
      <c r="D45" s="95" t="s">
        <v>354</v>
      </c>
      <c r="E45" s="95">
        <v>1</v>
      </c>
      <c r="F45" s="95">
        <v>1</v>
      </c>
      <c r="G45" s="95" t="s">
        <v>353</v>
      </c>
      <c r="H45" s="95" t="s">
        <v>352</v>
      </c>
      <c r="I45" s="370" t="s">
        <v>351</v>
      </c>
      <c r="J45" s="103">
        <v>2018</v>
      </c>
      <c r="K45" s="100">
        <v>13</v>
      </c>
      <c r="L45" s="104">
        <v>13</v>
      </c>
      <c r="M45" s="105">
        <f t="shared" si="2"/>
        <v>1</v>
      </c>
      <c r="N45" s="95" t="s">
        <v>512</v>
      </c>
      <c r="O45" s="95" t="s">
        <v>513</v>
      </c>
      <c r="P45" s="95">
        <v>190</v>
      </c>
      <c r="Q45" s="110" t="s">
        <v>514</v>
      </c>
      <c r="R45" s="110" t="s">
        <v>767</v>
      </c>
      <c r="S45" s="95">
        <v>1</v>
      </c>
      <c r="T45" s="96"/>
      <c r="U45" s="112" t="s">
        <v>871</v>
      </c>
      <c r="V45" s="98">
        <v>5290000</v>
      </c>
      <c r="W45" s="98"/>
      <c r="X45" s="98"/>
      <c r="Y45" s="100"/>
      <c r="Z45" s="100"/>
      <c r="AA45" s="121">
        <v>0.5</v>
      </c>
      <c r="AB45" s="32"/>
      <c r="AC45" s="226"/>
      <c r="AD45" s="244">
        <v>0.5</v>
      </c>
      <c r="AE45" s="232"/>
      <c r="AF45" s="232"/>
      <c r="AG45" s="244">
        <v>0.5</v>
      </c>
      <c r="AH45" s="232" t="s">
        <v>1284</v>
      </c>
      <c r="AI45" s="258"/>
    </row>
    <row r="46" spans="1:35" s="18" customFormat="1" ht="84.75" customHeight="1" x14ac:dyDescent="0.3">
      <c r="A46" s="383"/>
      <c r="B46" s="383"/>
      <c r="C46" s="370"/>
      <c r="D46" s="95" t="s">
        <v>350</v>
      </c>
      <c r="E46" s="95">
        <v>25</v>
      </c>
      <c r="F46" s="95"/>
      <c r="G46" s="95" t="s">
        <v>345</v>
      </c>
      <c r="H46" s="95" t="s">
        <v>349</v>
      </c>
      <c r="I46" s="370"/>
      <c r="J46" s="103" t="s">
        <v>816</v>
      </c>
      <c r="K46" s="100">
        <v>1</v>
      </c>
      <c r="L46" s="104">
        <v>3</v>
      </c>
      <c r="M46" s="105">
        <f t="shared" si="2"/>
        <v>3</v>
      </c>
      <c r="N46" s="95" t="s">
        <v>512</v>
      </c>
      <c r="O46" s="95" t="s">
        <v>513</v>
      </c>
      <c r="P46" s="95">
        <v>190</v>
      </c>
      <c r="Q46" s="110" t="s">
        <v>514</v>
      </c>
      <c r="R46" s="95" t="s">
        <v>1093</v>
      </c>
      <c r="S46" s="95">
        <v>25</v>
      </c>
      <c r="T46" s="96"/>
      <c r="U46" s="113" t="s">
        <v>861</v>
      </c>
      <c r="V46" s="114">
        <v>7920000</v>
      </c>
      <c r="W46" s="114"/>
      <c r="X46" s="114"/>
      <c r="Y46" s="100"/>
      <c r="Z46" s="100"/>
      <c r="AA46" s="223">
        <v>0.76</v>
      </c>
      <c r="AB46" s="32"/>
      <c r="AC46" s="226"/>
      <c r="AD46" s="244">
        <v>0.76</v>
      </c>
      <c r="AE46" s="232" t="s">
        <v>1174</v>
      </c>
      <c r="AF46" s="232"/>
      <c r="AG46" s="244">
        <v>0.76</v>
      </c>
      <c r="AH46" s="232" t="s">
        <v>1285</v>
      </c>
      <c r="AI46" s="258"/>
    </row>
    <row r="47" spans="1:35" s="18" customFormat="1" ht="51" customHeight="1" x14ac:dyDescent="0.3">
      <c r="A47" s="383"/>
      <c r="B47" s="383" t="s">
        <v>348</v>
      </c>
      <c r="C47" s="370" t="s">
        <v>347</v>
      </c>
      <c r="D47" s="370" t="s">
        <v>346</v>
      </c>
      <c r="E47" s="370">
        <v>13</v>
      </c>
      <c r="F47" s="370">
        <v>13</v>
      </c>
      <c r="G47" s="307" t="s">
        <v>345</v>
      </c>
      <c r="H47" s="95" t="s">
        <v>344</v>
      </c>
      <c r="I47" s="370" t="s">
        <v>343</v>
      </c>
      <c r="J47" s="426" t="s">
        <v>816</v>
      </c>
      <c r="K47" s="402">
        <v>13</v>
      </c>
      <c r="L47" s="380">
        <v>13</v>
      </c>
      <c r="M47" s="375">
        <f t="shared" si="2"/>
        <v>1</v>
      </c>
      <c r="N47" s="95" t="s">
        <v>512</v>
      </c>
      <c r="O47" s="95" t="s">
        <v>513</v>
      </c>
      <c r="P47" s="95">
        <v>190</v>
      </c>
      <c r="Q47" s="110" t="s">
        <v>514</v>
      </c>
      <c r="R47" s="307" t="s">
        <v>788</v>
      </c>
      <c r="S47" s="370">
        <v>13</v>
      </c>
      <c r="T47" s="96"/>
      <c r="U47" s="113" t="s">
        <v>863</v>
      </c>
      <c r="V47" s="114">
        <v>5000000</v>
      </c>
      <c r="W47" s="114"/>
      <c r="X47" s="114"/>
      <c r="Y47" s="100"/>
      <c r="Z47" s="100"/>
      <c r="AA47" s="461">
        <v>0.9</v>
      </c>
      <c r="AB47" s="30" t="s">
        <v>1032</v>
      </c>
      <c r="AC47" s="226" t="s">
        <v>1010</v>
      </c>
      <c r="AD47" s="265">
        <v>0.9</v>
      </c>
      <c r="AE47" s="232"/>
      <c r="AF47" s="232"/>
      <c r="AG47" s="265">
        <v>0.9</v>
      </c>
      <c r="AH47" s="253" t="s">
        <v>1286</v>
      </c>
      <c r="AI47" s="258"/>
    </row>
    <row r="48" spans="1:35" s="18" customFormat="1" ht="69" customHeight="1" x14ac:dyDescent="0.3">
      <c r="A48" s="383"/>
      <c r="B48" s="383"/>
      <c r="C48" s="370"/>
      <c r="D48" s="370"/>
      <c r="E48" s="370"/>
      <c r="F48" s="370"/>
      <c r="G48" s="309"/>
      <c r="H48" s="95" t="s">
        <v>342</v>
      </c>
      <c r="I48" s="370"/>
      <c r="J48" s="428"/>
      <c r="K48" s="431"/>
      <c r="L48" s="413"/>
      <c r="M48" s="376"/>
      <c r="N48" s="95" t="s">
        <v>509</v>
      </c>
      <c r="O48" s="95" t="s">
        <v>510</v>
      </c>
      <c r="P48" s="95">
        <v>157</v>
      </c>
      <c r="Q48" s="110" t="s">
        <v>511</v>
      </c>
      <c r="R48" s="309"/>
      <c r="S48" s="370"/>
      <c r="T48" s="96"/>
      <c r="U48" s="96" t="s">
        <v>885</v>
      </c>
      <c r="V48" s="100"/>
      <c r="W48" s="100"/>
      <c r="X48" s="100"/>
      <c r="Y48" s="100"/>
      <c r="Z48" s="100"/>
      <c r="AA48" s="462"/>
      <c r="AB48" s="32"/>
      <c r="AC48" s="226"/>
      <c r="AD48" s="266"/>
      <c r="AE48" s="232" t="s">
        <v>885</v>
      </c>
      <c r="AF48" s="232"/>
      <c r="AG48" s="266"/>
      <c r="AH48" s="232" t="s">
        <v>885</v>
      </c>
      <c r="AI48" s="258"/>
    </row>
    <row r="49" spans="1:35" s="18" customFormat="1" ht="69" customHeight="1" x14ac:dyDescent="0.3">
      <c r="A49" s="383"/>
      <c r="B49" s="383"/>
      <c r="C49" s="370"/>
      <c r="D49" s="370"/>
      <c r="E49" s="370"/>
      <c r="F49" s="370"/>
      <c r="G49" s="309"/>
      <c r="H49" s="95" t="s">
        <v>341</v>
      </c>
      <c r="I49" s="370"/>
      <c r="J49" s="428"/>
      <c r="K49" s="431"/>
      <c r="L49" s="413"/>
      <c r="M49" s="376"/>
      <c r="N49" s="95" t="s">
        <v>512</v>
      </c>
      <c r="O49" s="95" t="s">
        <v>513</v>
      </c>
      <c r="P49" s="95">
        <v>190</v>
      </c>
      <c r="Q49" s="110" t="s">
        <v>514</v>
      </c>
      <c r="R49" s="309"/>
      <c r="S49" s="370"/>
      <c r="T49" s="96"/>
      <c r="U49" s="113" t="s">
        <v>862</v>
      </c>
      <c r="V49" s="114">
        <v>5280000</v>
      </c>
      <c r="W49" s="114"/>
      <c r="X49" s="114"/>
      <c r="Y49" s="100"/>
      <c r="Z49" s="100"/>
      <c r="AA49" s="462"/>
      <c r="AB49" s="30" t="s">
        <v>1060</v>
      </c>
      <c r="AC49" s="226"/>
      <c r="AD49" s="266"/>
      <c r="AE49" s="232"/>
      <c r="AF49" s="232"/>
      <c r="AG49" s="266"/>
      <c r="AH49" s="258"/>
      <c r="AI49" s="258"/>
    </row>
    <row r="50" spans="1:35" s="18" customFormat="1" ht="96" customHeight="1" x14ac:dyDescent="0.3">
      <c r="A50" s="383"/>
      <c r="B50" s="383"/>
      <c r="C50" s="370"/>
      <c r="D50" s="370"/>
      <c r="E50" s="370"/>
      <c r="F50" s="370"/>
      <c r="G50" s="309"/>
      <c r="H50" s="95" t="s">
        <v>340</v>
      </c>
      <c r="I50" s="370"/>
      <c r="J50" s="428"/>
      <c r="K50" s="431"/>
      <c r="L50" s="413"/>
      <c r="M50" s="376"/>
      <c r="N50" s="95" t="s">
        <v>512</v>
      </c>
      <c r="O50" s="95" t="s">
        <v>513</v>
      </c>
      <c r="P50" s="95">
        <v>190</v>
      </c>
      <c r="Q50" s="110" t="s">
        <v>514</v>
      </c>
      <c r="R50" s="309"/>
      <c r="S50" s="370"/>
      <c r="T50" s="96"/>
      <c r="U50" s="96" t="s">
        <v>886</v>
      </c>
      <c r="V50" s="115">
        <v>5280000</v>
      </c>
      <c r="W50" s="115"/>
      <c r="X50" s="115"/>
      <c r="Y50" s="100"/>
      <c r="Z50" s="100"/>
      <c r="AA50" s="462"/>
      <c r="AB50" s="30" t="s">
        <v>1069</v>
      </c>
      <c r="AC50" s="226" t="s">
        <v>1070</v>
      </c>
      <c r="AD50" s="266"/>
      <c r="AE50" s="232"/>
      <c r="AF50" s="232"/>
      <c r="AG50" s="266"/>
      <c r="AH50" s="253" t="s">
        <v>1264</v>
      </c>
      <c r="AI50" s="258"/>
    </row>
    <row r="51" spans="1:35" s="18" customFormat="1" ht="99" customHeight="1" x14ac:dyDescent="0.3">
      <c r="A51" s="383"/>
      <c r="B51" s="383"/>
      <c r="C51" s="370"/>
      <c r="D51" s="370"/>
      <c r="E51" s="370"/>
      <c r="F51" s="370"/>
      <c r="G51" s="308"/>
      <c r="H51" s="94" t="s">
        <v>339</v>
      </c>
      <c r="I51" s="370"/>
      <c r="J51" s="427"/>
      <c r="K51" s="403"/>
      <c r="L51" s="381"/>
      <c r="M51" s="377"/>
      <c r="N51" s="95" t="s">
        <v>512</v>
      </c>
      <c r="O51" s="95" t="s">
        <v>513</v>
      </c>
      <c r="P51" s="95">
        <v>190</v>
      </c>
      <c r="Q51" s="110" t="s">
        <v>514</v>
      </c>
      <c r="R51" s="308"/>
      <c r="S51" s="370"/>
      <c r="T51" s="96"/>
      <c r="U51" s="96" t="s">
        <v>886</v>
      </c>
      <c r="V51" s="115">
        <v>5280000</v>
      </c>
      <c r="W51" s="115"/>
      <c r="X51" s="115"/>
      <c r="Y51" s="100"/>
      <c r="Z51" s="100"/>
      <c r="AA51" s="462"/>
      <c r="AB51" s="30" t="s">
        <v>1059</v>
      </c>
      <c r="AC51" s="226"/>
      <c r="AD51" s="267"/>
      <c r="AE51" s="232"/>
      <c r="AF51" s="232"/>
      <c r="AG51" s="267"/>
      <c r="AH51" s="253" t="s">
        <v>1287</v>
      </c>
      <c r="AI51" s="258"/>
    </row>
    <row r="52" spans="1:35" s="18" customFormat="1" ht="106.5" customHeight="1" x14ac:dyDescent="0.3">
      <c r="A52" s="383"/>
      <c r="B52" s="383"/>
      <c r="C52" s="370"/>
      <c r="D52" s="370" t="s">
        <v>338</v>
      </c>
      <c r="E52" s="307" t="s">
        <v>145</v>
      </c>
      <c r="F52" s="307">
        <v>3</v>
      </c>
      <c r="G52" s="307" t="s">
        <v>337</v>
      </c>
      <c r="H52" s="95" t="s">
        <v>336</v>
      </c>
      <c r="I52" s="370"/>
      <c r="J52" s="426">
        <v>2018</v>
      </c>
      <c r="K52" s="402">
        <v>1</v>
      </c>
      <c r="L52" s="380" t="s">
        <v>38</v>
      </c>
      <c r="M52" s="375" t="s">
        <v>38</v>
      </c>
      <c r="N52" s="95" t="s">
        <v>641</v>
      </c>
      <c r="O52" s="95" t="s">
        <v>639</v>
      </c>
      <c r="P52" s="95" t="s">
        <v>638</v>
      </c>
      <c r="Q52" s="95" t="s">
        <v>637</v>
      </c>
      <c r="R52" s="307" t="s">
        <v>650</v>
      </c>
      <c r="S52" s="307" t="s">
        <v>145</v>
      </c>
      <c r="T52" s="116"/>
      <c r="U52" s="96" t="s">
        <v>886</v>
      </c>
      <c r="V52" s="115">
        <v>5280000</v>
      </c>
      <c r="W52" s="115"/>
      <c r="X52" s="115"/>
      <c r="Y52" s="100"/>
      <c r="Z52" s="100"/>
      <c r="AA52" s="457">
        <v>0.4</v>
      </c>
      <c r="AB52" s="32"/>
      <c r="AC52" s="226"/>
      <c r="AD52" s="265">
        <v>0.4</v>
      </c>
      <c r="AE52" s="232"/>
      <c r="AF52" s="232"/>
      <c r="AG52" s="265">
        <v>0.4</v>
      </c>
      <c r="AH52" s="258"/>
      <c r="AI52" s="258"/>
    </row>
    <row r="53" spans="1:35" s="18" customFormat="1" ht="165.6" customHeight="1" x14ac:dyDescent="0.3">
      <c r="A53" s="383"/>
      <c r="B53" s="383"/>
      <c r="C53" s="370"/>
      <c r="D53" s="370"/>
      <c r="E53" s="308"/>
      <c r="F53" s="308"/>
      <c r="G53" s="308"/>
      <c r="H53" s="95" t="s">
        <v>335</v>
      </c>
      <c r="I53" s="370"/>
      <c r="J53" s="427"/>
      <c r="K53" s="403"/>
      <c r="L53" s="381"/>
      <c r="M53" s="377"/>
      <c r="N53" s="95" t="s">
        <v>645</v>
      </c>
      <c r="O53" s="95" t="s">
        <v>644</v>
      </c>
      <c r="P53" s="95" t="s">
        <v>643</v>
      </c>
      <c r="Q53" s="95" t="s">
        <v>642</v>
      </c>
      <c r="R53" s="308"/>
      <c r="S53" s="308"/>
      <c r="T53" s="117"/>
      <c r="U53" s="118"/>
      <c r="V53" s="100"/>
      <c r="W53" s="100"/>
      <c r="X53" s="100"/>
      <c r="Y53" s="100"/>
      <c r="Z53" s="100"/>
      <c r="AA53" s="458"/>
      <c r="AB53" s="32"/>
      <c r="AC53" s="226"/>
      <c r="AD53" s="267"/>
      <c r="AE53" s="232"/>
      <c r="AF53" s="232"/>
      <c r="AG53" s="267"/>
      <c r="AH53" s="258"/>
      <c r="AI53" s="258"/>
    </row>
    <row r="54" spans="1:35" s="18" customFormat="1" ht="83.4" customHeight="1" x14ac:dyDescent="0.3">
      <c r="A54" s="383"/>
      <c r="B54" s="383"/>
      <c r="C54" s="95" t="s">
        <v>334</v>
      </c>
      <c r="D54" s="95" t="s">
        <v>333</v>
      </c>
      <c r="E54" s="95">
        <v>8</v>
      </c>
      <c r="F54" s="95">
        <v>12</v>
      </c>
      <c r="G54" s="95" t="s">
        <v>332</v>
      </c>
      <c r="H54" s="95" t="s">
        <v>331</v>
      </c>
      <c r="I54" s="95" t="s">
        <v>330</v>
      </c>
      <c r="J54" s="103" t="s">
        <v>816</v>
      </c>
      <c r="K54" s="95">
        <v>10</v>
      </c>
      <c r="L54" s="110">
        <v>10</v>
      </c>
      <c r="M54" s="119">
        <f>L54/K54*1</f>
        <v>1</v>
      </c>
      <c r="N54" s="95" t="s">
        <v>512</v>
      </c>
      <c r="O54" s="95" t="s">
        <v>513</v>
      </c>
      <c r="P54" s="95" t="s">
        <v>651</v>
      </c>
      <c r="Q54" s="110" t="s">
        <v>652</v>
      </c>
      <c r="R54" s="111" t="s">
        <v>736</v>
      </c>
      <c r="S54" s="95">
        <v>8</v>
      </c>
      <c r="T54" s="96"/>
      <c r="U54" s="96" t="s">
        <v>824</v>
      </c>
      <c r="V54" s="100"/>
      <c r="W54" s="100"/>
      <c r="X54" s="100"/>
      <c r="Y54" s="95" t="s">
        <v>907</v>
      </c>
      <c r="Z54" s="100"/>
      <c r="AA54" s="223">
        <v>0.72</v>
      </c>
      <c r="AB54" s="30" t="s">
        <v>1045</v>
      </c>
      <c r="AC54" s="226"/>
      <c r="AD54" s="244">
        <v>0.75</v>
      </c>
      <c r="AE54" s="232"/>
      <c r="AF54" s="232"/>
      <c r="AG54" s="244">
        <v>0.75</v>
      </c>
      <c r="AH54" s="30" t="s">
        <v>1045</v>
      </c>
      <c r="AI54" s="258"/>
    </row>
    <row r="55" spans="1:35" s="18" customFormat="1" ht="154.19999999999999" customHeight="1" x14ac:dyDescent="0.3">
      <c r="A55" s="398" t="s">
        <v>153</v>
      </c>
      <c r="B55" s="386" t="s">
        <v>329</v>
      </c>
      <c r="C55" s="373" t="s">
        <v>328</v>
      </c>
      <c r="D55" s="159" t="s">
        <v>327</v>
      </c>
      <c r="E55" s="159">
        <v>20</v>
      </c>
      <c r="F55" s="159">
        <v>54</v>
      </c>
      <c r="G55" s="159" t="s">
        <v>324</v>
      </c>
      <c r="H55" s="184" t="s">
        <v>326</v>
      </c>
      <c r="I55" s="373" t="s">
        <v>285</v>
      </c>
      <c r="J55" s="168">
        <v>218</v>
      </c>
      <c r="K55" s="159" t="s">
        <v>700</v>
      </c>
      <c r="L55" s="162" t="s">
        <v>700</v>
      </c>
      <c r="M55" s="210">
        <v>1</v>
      </c>
      <c r="N55" s="159" t="s">
        <v>503</v>
      </c>
      <c r="O55" s="159" t="s">
        <v>504</v>
      </c>
      <c r="P55" s="161">
        <v>73</v>
      </c>
      <c r="Q55" s="159" t="s">
        <v>505</v>
      </c>
      <c r="R55" s="159" t="s">
        <v>781</v>
      </c>
      <c r="S55" s="159">
        <v>20</v>
      </c>
      <c r="T55" s="173"/>
      <c r="U55" s="192" t="s">
        <v>844</v>
      </c>
      <c r="V55" s="161"/>
      <c r="W55" s="161"/>
      <c r="X55" s="161"/>
      <c r="Y55" s="211" t="s">
        <v>922</v>
      </c>
      <c r="Z55" s="211" t="s">
        <v>923</v>
      </c>
      <c r="AA55" s="23">
        <v>0.95</v>
      </c>
      <c r="AB55" s="30" t="s">
        <v>1051</v>
      </c>
      <c r="AC55" s="226"/>
      <c r="AD55" s="244">
        <v>0.95</v>
      </c>
      <c r="AE55" s="232" t="s">
        <v>1147</v>
      </c>
      <c r="AF55" s="232"/>
      <c r="AG55" s="244">
        <v>0.95</v>
      </c>
      <c r="AH55" s="232" t="s">
        <v>1252</v>
      </c>
      <c r="AI55" s="258"/>
    </row>
    <row r="56" spans="1:35" s="18" customFormat="1" ht="93.75" customHeight="1" x14ac:dyDescent="0.3">
      <c r="A56" s="399"/>
      <c r="B56" s="386"/>
      <c r="C56" s="373"/>
      <c r="D56" s="159" t="s">
        <v>325</v>
      </c>
      <c r="E56" s="159">
        <v>20</v>
      </c>
      <c r="F56" s="159">
        <v>54</v>
      </c>
      <c r="G56" s="159" t="s">
        <v>324</v>
      </c>
      <c r="H56" s="184" t="s">
        <v>323</v>
      </c>
      <c r="I56" s="373"/>
      <c r="J56" s="168" t="s">
        <v>816</v>
      </c>
      <c r="K56" s="159">
        <v>3</v>
      </c>
      <c r="L56" s="162">
        <v>35</v>
      </c>
      <c r="M56" s="171">
        <f>L56/K56*1</f>
        <v>11.666666666666666</v>
      </c>
      <c r="N56" s="159" t="s">
        <v>503</v>
      </c>
      <c r="O56" s="159" t="s">
        <v>504</v>
      </c>
      <c r="P56" s="161">
        <v>73</v>
      </c>
      <c r="Q56" s="159" t="s">
        <v>505</v>
      </c>
      <c r="R56" s="159" t="s">
        <v>731</v>
      </c>
      <c r="S56" s="159">
        <v>20</v>
      </c>
      <c r="T56" s="195"/>
      <c r="U56" s="196" t="s">
        <v>924</v>
      </c>
      <c r="V56" s="161"/>
      <c r="W56" s="161"/>
      <c r="X56" s="161"/>
      <c r="Y56" s="161"/>
      <c r="Z56" s="211" t="s">
        <v>925</v>
      </c>
      <c r="AA56" s="23">
        <v>0.85</v>
      </c>
      <c r="AB56" s="30" t="s">
        <v>1052</v>
      </c>
      <c r="AC56" s="226"/>
      <c r="AD56" s="244">
        <v>0.85</v>
      </c>
      <c r="AE56" s="232" t="s">
        <v>1148</v>
      </c>
      <c r="AF56" s="232"/>
      <c r="AG56" s="244">
        <v>0.85</v>
      </c>
      <c r="AH56" s="232" t="s">
        <v>1252</v>
      </c>
      <c r="AI56" s="258"/>
    </row>
    <row r="57" spans="1:35" s="18" customFormat="1" ht="84.75" customHeight="1" x14ac:dyDescent="0.3">
      <c r="A57" s="399"/>
      <c r="B57" s="386"/>
      <c r="C57" s="373" t="s">
        <v>322</v>
      </c>
      <c r="D57" s="159" t="s">
        <v>321</v>
      </c>
      <c r="E57" s="159" t="s">
        <v>320</v>
      </c>
      <c r="F57" s="159" t="s">
        <v>319</v>
      </c>
      <c r="G57" s="159" t="s">
        <v>318</v>
      </c>
      <c r="H57" s="161" t="s">
        <v>317</v>
      </c>
      <c r="I57" s="373" t="s">
        <v>294</v>
      </c>
      <c r="J57" s="168" t="s">
        <v>816</v>
      </c>
      <c r="K57" s="159">
        <v>5</v>
      </c>
      <c r="L57" s="162" t="s">
        <v>38</v>
      </c>
      <c r="M57" s="171" t="s">
        <v>38</v>
      </c>
      <c r="N57" s="159" t="s">
        <v>503</v>
      </c>
      <c r="O57" s="159" t="s">
        <v>504</v>
      </c>
      <c r="P57" s="161">
        <v>73</v>
      </c>
      <c r="Q57" s="159" t="s">
        <v>505</v>
      </c>
      <c r="R57" s="159" t="s">
        <v>585</v>
      </c>
      <c r="S57" s="159" t="s">
        <v>320</v>
      </c>
      <c r="T57" s="174"/>
      <c r="U57" s="197" t="s">
        <v>933</v>
      </c>
      <c r="V57" s="161"/>
      <c r="W57" s="161"/>
      <c r="X57" s="161"/>
      <c r="Y57" s="161" t="s">
        <v>934</v>
      </c>
      <c r="Z57" s="161"/>
      <c r="AA57" s="23">
        <v>0.8</v>
      </c>
      <c r="AB57" s="32"/>
      <c r="AC57" s="226"/>
      <c r="AD57" s="244">
        <v>0.8</v>
      </c>
      <c r="AE57" s="232" t="s">
        <v>1149</v>
      </c>
      <c r="AF57" s="232"/>
      <c r="AG57" s="244">
        <v>0.8</v>
      </c>
      <c r="AH57" s="232" t="s">
        <v>1149</v>
      </c>
      <c r="AI57" s="258"/>
    </row>
    <row r="58" spans="1:35" s="18" customFormat="1" ht="157.5" customHeight="1" x14ac:dyDescent="0.3">
      <c r="A58" s="399"/>
      <c r="B58" s="386"/>
      <c r="C58" s="373"/>
      <c r="D58" s="159" t="s">
        <v>316</v>
      </c>
      <c r="E58" s="159" t="s">
        <v>145</v>
      </c>
      <c r="F58" s="159">
        <v>3</v>
      </c>
      <c r="G58" s="159" t="s">
        <v>315</v>
      </c>
      <c r="H58" s="159" t="s">
        <v>314</v>
      </c>
      <c r="I58" s="373"/>
      <c r="J58" s="168" t="s">
        <v>816</v>
      </c>
      <c r="K58" s="159">
        <v>1</v>
      </c>
      <c r="L58" s="162">
        <v>1</v>
      </c>
      <c r="M58" s="171">
        <f>L58/K58*1</f>
        <v>1</v>
      </c>
      <c r="N58" s="159" t="s">
        <v>503</v>
      </c>
      <c r="O58" s="159" t="s">
        <v>504</v>
      </c>
      <c r="P58" s="161">
        <v>73</v>
      </c>
      <c r="Q58" s="159" t="s">
        <v>505</v>
      </c>
      <c r="R58" s="181" t="s">
        <v>726</v>
      </c>
      <c r="S58" s="159" t="s">
        <v>145</v>
      </c>
      <c r="T58" s="173"/>
      <c r="U58" s="192" t="s">
        <v>935</v>
      </c>
      <c r="V58" s="161"/>
      <c r="W58" s="161"/>
      <c r="X58" s="161"/>
      <c r="Y58" s="159" t="str">
        <f>'[1]MATRIZ FAMILIA '!$W$57</f>
        <v xml:space="preserve">En 35 instituciones educativas de las 54, se estan realizando los ajustes pertinentes y puntuales EN (PIAR, DUA) para las personas con discapacidad, basados en los lineamientos del decreto 1421 de 2017. </v>
      </c>
      <c r="Z58" s="211" t="s">
        <v>936</v>
      </c>
      <c r="AA58" s="23">
        <v>0.8</v>
      </c>
      <c r="AB58" s="32"/>
      <c r="AC58" s="226"/>
      <c r="AD58" s="244">
        <v>0.8</v>
      </c>
      <c r="AE58" s="232" t="s">
        <v>1150</v>
      </c>
      <c r="AF58" s="232"/>
      <c r="AG58" s="244">
        <v>0.8</v>
      </c>
      <c r="AH58" s="232" t="s">
        <v>1150</v>
      </c>
      <c r="AI58" s="258"/>
    </row>
    <row r="59" spans="1:35" s="18" customFormat="1" ht="63.75" customHeight="1" x14ac:dyDescent="0.3">
      <c r="A59" s="399"/>
      <c r="B59" s="386"/>
      <c r="C59" s="373"/>
      <c r="D59" s="373" t="s">
        <v>313</v>
      </c>
      <c r="E59" s="159">
        <v>1</v>
      </c>
      <c r="F59" s="159">
        <v>5</v>
      </c>
      <c r="G59" s="279" t="s">
        <v>312</v>
      </c>
      <c r="H59" s="184" t="s">
        <v>311</v>
      </c>
      <c r="I59" s="373"/>
      <c r="J59" s="313" t="s">
        <v>816</v>
      </c>
      <c r="K59" s="279">
        <v>1</v>
      </c>
      <c r="L59" s="289">
        <v>4</v>
      </c>
      <c r="M59" s="378">
        <f>L59/K59*1</f>
        <v>4</v>
      </c>
      <c r="N59" s="159" t="s">
        <v>503</v>
      </c>
      <c r="O59" s="159" t="s">
        <v>504</v>
      </c>
      <c r="P59" s="161">
        <v>73</v>
      </c>
      <c r="Q59" s="159" t="s">
        <v>505</v>
      </c>
      <c r="R59" s="279" t="s">
        <v>586</v>
      </c>
      <c r="S59" s="279">
        <v>1</v>
      </c>
      <c r="T59" s="195"/>
      <c r="U59" s="196"/>
      <c r="V59" s="161"/>
      <c r="W59" s="161"/>
      <c r="X59" s="161"/>
      <c r="Y59" s="161"/>
      <c r="Z59" s="211"/>
      <c r="AA59" s="461">
        <v>0.8</v>
      </c>
      <c r="AB59" s="30" t="s">
        <v>1030</v>
      </c>
      <c r="AC59" s="226"/>
      <c r="AD59" s="265">
        <v>0.8</v>
      </c>
      <c r="AE59" s="232" t="s">
        <v>1149</v>
      </c>
      <c r="AF59" s="232"/>
      <c r="AG59" s="265">
        <v>0.8</v>
      </c>
      <c r="AH59" s="232" t="s">
        <v>1150</v>
      </c>
      <c r="AI59" s="258"/>
    </row>
    <row r="60" spans="1:35" s="18" customFormat="1" ht="82.95" customHeight="1" x14ac:dyDescent="0.3">
      <c r="A60" s="399"/>
      <c r="B60" s="386"/>
      <c r="C60" s="373"/>
      <c r="D60" s="373"/>
      <c r="E60" s="159"/>
      <c r="F60" s="159"/>
      <c r="G60" s="280"/>
      <c r="H60" s="184" t="s">
        <v>310</v>
      </c>
      <c r="I60" s="373"/>
      <c r="J60" s="315"/>
      <c r="K60" s="280"/>
      <c r="L60" s="291"/>
      <c r="M60" s="379"/>
      <c r="N60" s="159" t="s">
        <v>503</v>
      </c>
      <c r="O60" s="159" t="s">
        <v>504</v>
      </c>
      <c r="P60" s="161">
        <v>73</v>
      </c>
      <c r="Q60" s="159" t="s">
        <v>505</v>
      </c>
      <c r="R60" s="280"/>
      <c r="S60" s="280"/>
      <c r="T60" s="191"/>
      <c r="U60" s="212" t="s">
        <v>929</v>
      </c>
      <c r="V60" s="161"/>
      <c r="W60" s="161"/>
      <c r="X60" s="161"/>
      <c r="Y60" s="211" t="s">
        <v>930</v>
      </c>
      <c r="Z60" s="211"/>
      <c r="AA60" s="462"/>
      <c r="AB60" s="30" t="s">
        <v>1033</v>
      </c>
      <c r="AC60" s="226"/>
      <c r="AD60" s="267"/>
      <c r="AE60" s="232" t="s">
        <v>1150</v>
      </c>
      <c r="AF60" s="232"/>
      <c r="AG60" s="267"/>
      <c r="AH60" s="232" t="s">
        <v>1150</v>
      </c>
      <c r="AI60" s="258"/>
    </row>
    <row r="61" spans="1:35" s="18" customFormat="1" ht="96" customHeight="1" x14ac:dyDescent="0.3">
      <c r="A61" s="399"/>
      <c r="B61" s="386"/>
      <c r="C61" s="373"/>
      <c r="D61" s="159" t="s">
        <v>309</v>
      </c>
      <c r="E61" s="159">
        <v>1</v>
      </c>
      <c r="F61" s="159">
        <v>1</v>
      </c>
      <c r="G61" s="159" t="s">
        <v>308</v>
      </c>
      <c r="H61" s="184" t="s">
        <v>307</v>
      </c>
      <c r="I61" s="373"/>
      <c r="J61" s="168" t="s">
        <v>816</v>
      </c>
      <c r="K61" s="159">
        <v>10</v>
      </c>
      <c r="L61" s="162">
        <v>10</v>
      </c>
      <c r="M61" s="171">
        <f>L61/K61*1</f>
        <v>1</v>
      </c>
      <c r="N61" s="159" t="s">
        <v>503</v>
      </c>
      <c r="O61" s="159" t="s">
        <v>504</v>
      </c>
      <c r="P61" s="161">
        <v>73</v>
      </c>
      <c r="Q61" s="159" t="s">
        <v>505</v>
      </c>
      <c r="R61" s="159" t="s">
        <v>729</v>
      </c>
      <c r="S61" s="159">
        <v>1</v>
      </c>
      <c r="T61" s="164"/>
      <c r="U61" s="164" t="s">
        <v>845</v>
      </c>
      <c r="V61" s="161"/>
      <c r="W61" s="161"/>
      <c r="X61" s="161"/>
      <c r="Y61" s="211"/>
      <c r="Z61" s="211"/>
      <c r="AA61" s="23">
        <v>0.8</v>
      </c>
      <c r="AB61" s="32"/>
      <c r="AC61" s="226"/>
      <c r="AD61" s="244">
        <v>0.85</v>
      </c>
      <c r="AE61" s="232" t="s">
        <v>1149</v>
      </c>
      <c r="AF61" s="232"/>
      <c r="AG61" s="244">
        <v>0.8</v>
      </c>
      <c r="AH61" s="232" t="s">
        <v>1150</v>
      </c>
      <c r="AI61" s="258"/>
    </row>
    <row r="62" spans="1:35" s="18" customFormat="1" ht="84.75" customHeight="1" x14ac:dyDescent="0.3">
      <c r="A62" s="399"/>
      <c r="B62" s="386"/>
      <c r="C62" s="373"/>
      <c r="D62" s="159" t="s">
        <v>1096</v>
      </c>
      <c r="E62" s="159" t="s">
        <v>145</v>
      </c>
      <c r="F62" s="159">
        <v>3</v>
      </c>
      <c r="G62" s="159" t="s">
        <v>306</v>
      </c>
      <c r="H62" s="184" t="s">
        <v>305</v>
      </c>
      <c r="I62" s="373"/>
      <c r="J62" s="168" t="s">
        <v>816</v>
      </c>
      <c r="K62" s="159">
        <v>1</v>
      </c>
      <c r="L62" s="162">
        <v>1</v>
      </c>
      <c r="M62" s="171">
        <v>1</v>
      </c>
      <c r="N62" s="159" t="s">
        <v>503</v>
      </c>
      <c r="O62" s="159" t="s">
        <v>504</v>
      </c>
      <c r="P62" s="161">
        <v>73</v>
      </c>
      <c r="Q62" s="159" t="s">
        <v>505</v>
      </c>
      <c r="R62" s="159" t="s">
        <v>587</v>
      </c>
      <c r="S62" s="159" t="s">
        <v>145</v>
      </c>
      <c r="T62" s="164"/>
      <c r="U62" s="164" t="s">
        <v>846</v>
      </c>
      <c r="V62" s="161"/>
      <c r="W62" s="161"/>
      <c r="X62" s="161"/>
      <c r="Y62" s="211"/>
      <c r="Z62" s="211"/>
      <c r="AA62" s="23">
        <v>0.8</v>
      </c>
      <c r="AB62" s="32"/>
      <c r="AC62" s="226"/>
      <c r="AD62" s="244">
        <v>0.85</v>
      </c>
      <c r="AE62" s="232" t="s">
        <v>1149</v>
      </c>
      <c r="AF62" s="232"/>
      <c r="AG62" s="244">
        <v>0.85</v>
      </c>
      <c r="AH62" s="232" t="s">
        <v>1150</v>
      </c>
      <c r="AI62" s="258"/>
    </row>
    <row r="63" spans="1:35" s="18" customFormat="1" ht="67.5" customHeight="1" x14ac:dyDescent="0.3">
      <c r="A63" s="399"/>
      <c r="B63" s="386"/>
      <c r="C63" s="373" t="s">
        <v>304</v>
      </c>
      <c r="D63" s="373" t="s">
        <v>303</v>
      </c>
      <c r="E63" s="374">
        <v>0.2</v>
      </c>
      <c r="F63" s="374">
        <v>0.7</v>
      </c>
      <c r="G63" s="384" t="s">
        <v>302</v>
      </c>
      <c r="H63" s="184" t="s">
        <v>301</v>
      </c>
      <c r="I63" s="374" t="s">
        <v>294</v>
      </c>
      <c r="J63" s="313" t="s">
        <v>816</v>
      </c>
      <c r="K63" s="279">
        <v>10</v>
      </c>
      <c r="L63" s="289">
        <v>10</v>
      </c>
      <c r="M63" s="378">
        <f>L63/K63*1</f>
        <v>1</v>
      </c>
      <c r="N63" s="159" t="s">
        <v>530</v>
      </c>
      <c r="O63" s="159" t="s">
        <v>531</v>
      </c>
      <c r="P63" s="161">
        <v>91</v>
      </c>
      <c r="Q63" s="159" t="s">
        <v>532</v>
      </c>
      <c r="R63" s="279" t="s">
        <v>730</v>
      </c>
      <c r="S63" s="374">
        <v>0.2</v>
      </c>
      <c r="T63" s="163"/>
      <c r="U63" s="213" t="s">
        <v>926</v>
      </c>
      <c r="V63" s="161"/>
      <c r="W63" s="161"/>
      <c r="X63" s="161"/>
      <c r="Y63" s="211" t="s">
        <v>927</v>
      </c>
      <c r="Z63" s="211"/>
      <c r="AA63" s="459">
        <v>0.7</v>
      </c>
      <c r="AB63" s="32"/>
      <c r="AC63" s="226"/>
      <c r="AD63" s="265">
        <v>0.7</v>
      </c>
      <c r="AE63" s="232"/>
      <c r="AF63" s="232"/>
      <c r="AG63" s="265">
        <v>0.7</v>
      </c>
      <c r="AH63" s="258"/>
      <c r="AI63" s="258"/>
    </row>
    <row r="64" spans="1:35" s="18" customFormat="1" ht="82.95" customHeight="1" x14ac:dyDescent="0.3">
      <c r="A64" s="399"/>
      <c r="B64" s="386"/>
      <c r="C64" s="373"/>
      <c r="D64" s="373"/>
      <c r="E64" s="374"/>
      <c r="F64" s="374"/>
      <c r="G64" s="387"/>
      <c r="H64" s="159" t="s">
        <v>300</v>
      </c>
      <c r="I64" s="374"/>
      <c r="J64" s="314"/>
      <c r="K64" s="281"/>
      <c r="L64" s="290"/>
      <c r="M64" s="404"/>
      <c r="N64" s="159" t="s">
        <v>530</v>
      </c>
      <c r="O64" s="159" t="s">
        <v>531</v>
      </c>
      <c r="P64" s="161">
        <v>91</v>
      </c>
      <c r="Q64" s="159" t="s">
        <v>532</v>
      </c>
      <c r="R64" s="281"/>
      <c r="S64" s="374"/>
      <c r="T64" s="165"/>
      <c r="U64" s="214" t="s">
        <v>937</v>
      </c>
      <c r="V64" s="161"/>
      <c r="W64" s="161"/>
      <c r="X64" s="161"/>
      <c r="Y64" s="211" t="s">
        <v>938</v>
      </c>
      <c r="Z64" s="161"/>
      <c r="AA64" s="460"/>
      <c r="AB64" s="32"/>
      <c r="AC64" s="226"/>
      <c r="AD64" s="266"/>
      <c r="AE64" s="232"/>
      <c r="AF64" s="232"/>
      <c r="AG64" s="266"/>
      <c r="AH64" s="258"/>
      <c r="AI64" s="258"/>
    </row>
    <row r="65" spans="1:35" s="18" customFormat="1" ht="82.95" customHeight="1" x14ac:dyDescent="0.3">
      <c r="A65" s="399"/>
      <c r="B65" s="386"/>
      <c r="C65" s="373"/>
      <c r="D65" s="373"/>
      <c r="E65" s="374"/>
      <c r="F65" s="374"/>
      <c r="G65" s="385"/>
      <c r="H65" s="159" t="s">
        <v>299</v>
      </c>
      <c r="I65" s="374"/>
      <c r="J65" s="315"/>
      <c r="K65" s="280"/>
      <c r="L65" s="291"/>
      <c r="M65" s="379"/>
      <c r="N65" s="159" t="s">
        <v>530</v>
      </c>
      <c r="O65" s="159" t="s">
        <v>531</v>
      </c>
      <c r="P65" s="161">
        <v>91</v>
      </c>
      <c r="Q65" s="159" t="s">
        <v>532</v>
      </c>
      <c r="R65" s="280"/>
      <c r="S65" s="374"/>
      <c r="T65" s="167"/>
      <c r="U65" s="215" t="s">
        <v>939</v>
      </c>
      <c r="V65" s="161"/>
      <c r="W65" s="161"/>
      <c r="X65" s="161"/>
      <c r="Y65" s="211" t="s">
        <v>940</v>
      </c>
      <c r="Z65" s="161"/>
      <c r="AA65" s="460"/>
      <c r="AB65" s="32"/>
      <c r="AC65" s="226"/>
      <c r="AD65" s="267"/>
      <c r="AE65" s="232"/>
      <c r="AF65" s="232"/>
      <c r="AG65" s="267"/>
      <c r="AH65" s="258"/>
      <c r="AI65" s="258"/>
    </row>
    <row r="66" spans="1:35" s="18" customFormat="1" ht="41.25" customHeight="1" x14ac:dyDescent="0.3">
      <c r="A66" s="399"/>
      <c r="B66" s="386"/>
      <c r="C66" s="373" t="s">
        <v>298</v>
      </c>
      <c r="D66" s="373" t="s">
        <v>297</v>
      </c>
      <c r="E66" s="158">
        <v>0.2</v>
      </c>
      <c r="F66" s="158">
        <v>0.6</v>
      </c>
      <c r="G66" s="384" t="s">
        <v>296</v>
      </c>
      <c r="H66" s="159" t="s">
        <v>295</v>
      </c>
      <c r="I66" s="374" t="s">
        <v>294</v>
      </c>
      <c r="J66" s="313">
        <v>2018</v>
      </c>
      <c r="K66" s="279">
        <v>11</v>
      </c>
      <c r="L66" s="289">
        <v>11</v>
      </c>
      <c r="M66" s="378">
        <f>L66/K66*1</f>
        <v>1</v>
      </c>
      <c r="N66" s="159" t="s">
        <v>503</v>
      </c>
      <c r="O66" s="159" t="s">
        <v>504</v>
      </c>
      <c r="P66" s="161">
        <v>73</v>
      </c>
      <c r="Q66" s="159" t="s">
        <v>505</v>
      </c>
      <c r="R66" s="279" t="s">
        <v>588</v>
      </c>
      <c r="S66" s="384">
        <v>0.2</v>
      </c>
      <c r="T66" s="163"/>
      <c r="U66" s="164" t="s">
        <v>846</v>
      </c>
      <c r="V66" s="161"/>
      <c r="W66" s="161"/>
      <c r="X66" s="161"/>
      <c r="Y66" s="188" t="s">
        <v>928</v>
      </c>
      <c r="Z66" s="161"/>
      <c r="AA66" s="275">
        <v>0.64</v>
      </c>
      <c r="AB66" s="32"/>
      <c r="AC66" s="226"/>
      <c r="AD66" s="265">
        <v>0.7</v>
      </c>
      <c r="AE66" s="232" t="s">
        <v>1151</v>
      </c>
      <c r="AF66" s="232"/>
      <c r="AG66" s="265">
        <v>0.7</v>
      </c>
      <c r="AH66" s="232" t="s">
        <v>1150</v>
      </c>
      <c r="AI66" s="258"/>
    </row>
    <row r="67" spans="1:35" s="18" customFormat="1" ht="82.95" customHeight="1" x14ac:dyDescent="0.3">
      <c r="A67" s="399"/>
      <c r="B67" s="386"/>
      <c r="C67" s="373"/>
      <c r="D67" s="373"/>
      <c r="E67" s="158"/>
      <c r="F67" s="158"/>
      <c r="G67" s="385"/>
      <c r="H67" s="184" t="s">
        <v>293</v>
      </c>
      <c r="I67" s="374"/>
      <c r="J67" s="315"/>
      <c r="K67" s="280"/>
      <c r="L67" s="291"/>
      <c r="M67" s="379"/>
      <c r="N67" s="159" t="s">
        <v>503</v>
      </c>
      <c r="O67" s="159" t="s">
        <v>504</v>
      </c>
      <c r="P67" s="161">
        <v>73</v>
      </c>
      <c r="Q67" s="159" t="s">
        <v>505</v>
      </c>
      <c r="R67" s="280"/>
      <c r="S67" s="385"/>
      <c r="T67" s="216"/>
      <c r="U67" s="217" t="s">
        <v>931</v>
      </c>
      <c r="V67" s="161"/>
      <c r="W67" s="161"/>
      <c r="X67" s="161"/>
      <c r="Y67" s="188" t="s">
        <v>932</v>
      </c>
      <c r="Z67" s="161"/>
      <c r="AA67" s="276"/>
      <c r="AB67" s="32"/>
      <c r="AC67" s="226"/>
      <c r="AD67" s="267"/>
      <c r="AE67" s="232" t="s">
        <v>1150</v>
      </c>
      <c r="AF67" s="232"/>
      <c r="AG67" s="267"/>
      <c r="AH67" s="232" t="s">
        <v>1150</v>
      </c>
      <c r="AI67" s="258">
        <v>0</v>
      </c>
    </row>
    <row r="68" spans="1:35" s="18" customFormat="1" ht="52.5" customHeight="1" x14ac:dyDescent="0.3">
      <c r="A68" s="399"/>
      <c r="B68" s="386"/>
      <c r="C68" s="373"/>
      <c r="D68" s="159" t="s">
        <v>292</v>
      </c>
      <c r="E68" s="159">
        <v>36</v>
      </c>
      <c r="F68" s="159">
        <v>113</v>
      </c>
      <c r="G68" s="159" t="s">
        <v>291</v>
      </c>
      <c r="H68" s="184" t="s">
        <v>290</v>
      </c>
      <c r="I68" s="374"/>
      <c r="J68" s="168" t="s">
        <v>816</v>
      </c>
      <c r="K68" s="159">
        <v>0.5</v>
      </c>
      <c r="L68" s="162">
        <v>0.5</v>
      </c>
      <c r="M68" s="171">
        <v>1</v>
      </c>
      <c r="N68" s="159" t="s">
        <v>503</v>
      </c>
      <c r="O68" s="159" t="s">
        <v>504</v>
      </c>
      <c r="P68" s="161">
        <v>73</v>
      </c>
      <c r="Q68" s="159" t="s">
        <v>505</v>
      </c>
      <c r="R68" s="181" t="s">
        <v>589</v>
      </c>
      <c r="S68" s="159">
        <v>36</v>
      </c>
      <c r="T68" s="164"/>
      <c r="U68" s="166"/>
      <c r="V68" s="161"/>
      <c r="W68" s="161"/>
      <c r="X68" s="161"/>
      <c r="Y68" s="161"/>
      <c r="Z68" s="161"/>
      <c r="AA68" s="222">
        <v>0.63</v>
      </c>
      <c r="AB68" s="30" t="s">
        <v>1052</v>
      </c>
      <c r="AC68" s="226"/>
      <c r="AD68" s="244">
        <v>0.7</v>
      </c>
      <c r="AE68" s="232" t="s">
        <v>1150</v>
      </c>
      <c r="AF68" s="232"/>
      <c r="AG68" s="244">
        <v>0.7</v>
      </c>
      <c r="AH68" s="232" t="s">
        <v>1150</v>
      </c>
      <c r="AI68" s="258"/>
    </row>
    <row r="69" spans="1:35" s="18" customFormat="1" ht="51" customHeight="1" x14ac:dyDescent="0.3">
      <c r="A69" s="399"/>
      <c r="B69" s="386"/>
      <c r="C69" s="373" t="s">
        <v>289</v>
      </c>
      <c r="D69" s="373" t="s">
        <v>288</v>
      </c>
      <c r="E69" s="159">
        <v>1</v>
      </c>
      <c r="F69" s="159">
        <v>1</v>
      </c>
      <c r="G69" s="279" t="s">
        <v>287</v>
      </c>
      <c r="H69" s="184" t="s">
        <v>286</v>
      </c>
      <c r="I69" s="373" t="s">
        <v>285</v>
      </c>
      <c r="J69" s="313" t="s">
        <v>816</v>
      </c>
      <c r="K69" s="282">
        <v>0.09</v>
      </c>
      <c r="L69" s="282">
        <v>0.09</v>
      </c>
      <c r="M69" s="378">
        <v>1</v>
      </c>
      <c r="N69" s="159" t="s">
        <v>533</v>
      </c>
      <c r="O69" s="159" t="s">
        <v>534</v>
      </c>
      <c r="P69" s="161">
        <v>57</v>
      </c>
      <c r="Q69" s="159" t="s">
        <v>535</v>
      </c>
      <c r="R69" s="279" t="s">
        <v>590</v>
      </c>
      <c r="S69" s="279">
        <v>1</v>
      </c>
      <c r="T69" s="173"/>
      <c r="U69" s="166"/>
      <c r="V69" s="161"/>
      <c r="W69" s="161"/>
      <c r="X69" s="161"/>
      <c r="Y69" s="161"/>
      <c r="Z69" s="161"/>
      <c r="AA69" s="459">
        <v>0.74</v>
      </c>
      <c r="AB69" s="30" t="s">
        <v>1052</v>
      </c>
      <c r="AC69" s="226"/>
      <c r="AD69" s="265">
        <v>0.74</v>
      </c>
      <c r="AE69" s="232" t="s">
        <v>1149</v>
      </c>
      <c r="AF69" s="232"/>
      <c r="AG69" s="265">
        <v>0.74</v>
      </c>
      <c r="AH69" s="232" t="s">
        <v>1150</v>
      </c>
      <c r="AI69" s="258"/>
    </row>
    <row r="70" spans="1:35" s="18" customFormat="1" ht="40.5" customHeight="1" x14ac:dyDescent="0.3">
      <c r="A70" s="399"/>
      <c r="B70" s="386"/>
      <c r="C70" s="373"/>
      <c r="D70" s="373"/>
      <c r="E70" s="159"/>
      <c r="F70" s="159"/>
      <c r="G70" s="280"/>
      <c r="H70" s="159" t="s">
        <v>284</v>
      </c>
      <c r="I70" s="373"/>
      <c r="J70" s="315"/>
      <c r="K70" s="283"/>
      <c r="L70" s="283"/>
      <c r="M70" s="379"/>
      <c r="N70" s="159" t="s">
        <v>533</v>
      </c>
      <c r="O70" s="159" t="s">
        <v>534</v>
      </c>
      <c r="P70" s="161">
        <v>57</v>
      </c>
      <c r="Q70" s="159" t="s">
        <v>535</v>
      </c>
      <c r="R70" s="280"/>
      <c r="S70" s="280"/>
      <c r="T70" s="174"/>
      <c r="U70" s="166"/>
      <c r="V70" s="161"/>
      <c r="W70" s="161"/>
      <c r="X70" s="161"/>
      <c r="Y70" s="161"/>
      <c r="Z70" s="161"/>
      <c r="AA70" s="460"/>
      <c r="AB70" s="32"/>
      <c r="AC70" s="226"/>
      <c r="AD70" s="267"/>
      <c r="AE70" s="232" t="s">
        <v>1149</v>
      </c>
      <c r="AF70" s="232"/>
      <c r="AG70" s="267"/>
      <c r="AH70" s="232" t="s">
        <v>1150</v>
      </c>
      <c r="AI70" s="258"/>
    </row>
    <row r="71" spans="1:35" s="18" customFormat="1" ht="66.75" customHeight="1" x14ac:dyDescent="0.3">
      <c r="A71" s="399"/>
      <c r="B71" s="386" t="s">
        <v>283</v>
      </c>
      <c r="C71" s="373" t="s">
        <v>282</v>
      </c>
      <c r="D71" s="373" t="s">
        <v>281</v>
      </c>
      <c r="E71" s="384">
        <v>0.32</v>
      </c>
      <c r="F71" s="158"/>
      <c r="G71" s="384" t="s">
        <v>280</v>
      </c>
      <c r="H71" s="159" t="s">
        <v>279</v>
      </c>
      <c r="I71" s="374" t="s">
        <v>251</v>
      </c>
      <c r="J71" s="313" t="s">
        <v>816</v>
      </c>
      <c r="K71" s="282">
        <v>0.09</v>
      </c>
      <c r="L71" s="282" t="s">
        <v>38</v>
      </c>
      <c r="M71" s="286" t="s">
        <v>38</v>
      </c>
      <c r="N71" s="160"/>
      <c r="O71" s="159" t="s">
        <v>534</v>
      </c>
      <c r="P71" s="161">
        <v>57</v>
      </c>
      <c r="Q71" s="162" t="s">
        <v>511</v>
      </c>
      <c r="R71" s="279" t="s">
        <v>739</v>
      </c>
      <c r="S71" s="384">
        <v>0.32</v>
      </c>
      <c r="T71" s="163"/>
      <c r="U71" s="164" t="s">
        <v>825</v>
      </c>
      <c r="V71" s="161"/>
      <c r="W71" s="161"/>
      <c r="X71" s="161"/>
      <c r="Y71" s="159" t="s">
        <v>908</v>
      </c>
      <c r="Z71" s="161"/>
      <c r="AA71" s="457">
        <v>0.5</v>
      </c>
      <c r="AB71" s="32"/>
      <c r="AC71" s="226"/>
      <c r="AD71" s="265">
        <v>0.5</v>
      </c>
      <c r="AE71" s="232"/>
      <c r="AF71" s="232"/>
      <c r="AG71" s="265">
        <v>0.5</v>
      </c>
      <c r="AH71" s="258"/>
      <c r="AI71" s="258"/>
    </row>
    <row r="72" spans="1:35" s="18" customFormat="1" ht="63" customHeight="1" x14ac:dyDescent="0.3">
      <c r="A72" s="399"/>
      <c r="B72" s="386"/>
      <c r="C72" s="373"/>
      <c r="D72" s="373"/>
      <c r="E72" s="387"/>
      <c r="F72" s="158">
        <v>95</v>
      </c>
      <c r="G72" s="387"/>
      <c r="H72" s="159" t="s">
        <v>278</v>
      </c>
      <c r="I72" s="374"/>
      <c r="J72" s="314"/>
      <c r="K72" s="285"/>
      <c r="L72" s="285"/>
      <c r="M72" s="287"/>
      <c r="N72" s="159" t="s">
        <v>509</v>
      </c>
      <c r="O72" s="159" t="s">
        <v>510</v>
      </c>
      <c r="P72" s="159">
        <v>57</v>
      </c>
      <c r="Q72" s="162" t="s">
        <v>511</v>
      </c>
      <c r="R72" s="281"/>
      <c r="S72" s="387"/>
      <c r="T72" s="165"/>
      <c r="U72" s="166"/>
      <c r="V72" s="161"/>
      <c r="W72" s="161"/>
      <c r="X72" s="161"/>
      <c r="Y72" s="161"/>
      <c r="Z72" s="161"/>
      <c r="AA72" s="458"/>
      <c r="AB72" s="32"/>
      <c r="AC72" s="226"/>
      <c r="AD72" s="266"/>
      <c r="AE72" s="232"/>
      <c r="AF72" s="232"/>
      <c r="AG72" s="266"/>
      <c r="AH72" s="258"/>
      <c r="AI72" s="258"/>
    </row>
    <row r="73" spans="1:35" s="18" customFormat="1" ht="120" customHeight="1" x14ac:dyDescent="0.3">
      <c r="A73" s="399"/>
      <c r="B73" s="386"/>
      <c r="C73" s="373"/>
      <c r="D73" s="373"/>
      <c r="E73" s="385"/>
      <c r="F73" s="158"/>
      <c r="G73" s="385"/>
      <c r="H73" s="159" t="s">
        <v>277</v>
      </c>
      <c r="I73" s="374"/>
      <c r="J73" s="315"/>
      <c r="K73" s="283"/>
      <c r="L73" s="283"/>
      <c r="M73" s="288"/>
      <c r="N73" s="159" t="s">
        <v>509</v>
      </c>
      <c r="O73" s="159" t="s">
        <v>520</v>
      </c>
      <c r="P73" s="159">
        <v>134</v>
      </c>
      <c r="Q73" s="159" t="s">
        <v>522</v>
      </c>
      <c r="R73" s="280"/>
      <c r="S73" s="385"/>
      <c r="T73" s="167"/>
      <c r="U73" s="164" t="s">
        <v>826</v>
      </c>
      <c r="V73" s="161"/>
      <c r="W73" s="161"/>
      <c r="X73" s="161"/>
      <c r="Y73" s="161"/>
      <c r="Z73" s="161"/>
      <c r="AA73" s="458"/>
      <c r="AB73" s="32"/>
      <c r="AC73" s="226"/>
      <c r="AD73" s="267"/>
      <c r="AE73" s="232" t="s">
        <v>1153</v>
      </c>
      <c r="AF73" s="232"/>
      <c r="AG73" s="267"/>
      <c r="AH73" s="232" t="s">
        <v>1229</v>
      </c>
      <c r="AI73" s="258"/>
    </row>
    <row r="74" spans="1:35" s="18" customFormat="1" ht="95.25" customHeight="1" x14ac:dyDescent="0.3">
      <c r="A74" s="399"/>
      <c r="B74" s="386"/>
      <c r="C74" s="373"/>
      <c r="D74" s="159" t="s">
        <v>276</v>
      </c>
      <c r="E74" s="159">
        <v>14</v>
      </c>
      <c r="F74" s="159">
        <v>14</v>
      </c>
      <c r="G74" s="159" t="s">
        <v>275</v>
      </c>
      <c r="H74" s="159" t="s">
        <v>274</v>
      </c>
      <c r="I74" s="374"/>
      <c r="J74" s="168">
        <v>2018</v>
      </c>
      <c r="K74" s="162" t="s">
        <v>701</v>
      </c>
      <c r="L74" s="169" t="s">
        <v>38</v>
      </c>
      <c r="M74" s="170" t="s">
        <v>38</v>
      </c>
      <c r="N74" s="159" t="s">
        <v>509</v>
      </c>
      <c r="O74" s="159" t="s">
        <v>510</v>
      </c>
      <c r="P74" s="159">
        <v>154</v>
      </c>
      <c r="Q74" s="159" t="s">
        <v>567</v>
      </c>
      <c r="R74" s="159" t="s">
        <v>591</v>
      </c>
      <c r="S74" s="159">
        <v>14</v>
      </c>
      <c r="T74" s="164"/>
      <c r="U74" s="164" t="s">
        <v>827</v>
      </c>
      <c r="V74" s="161"/>
      <c r="W74" s="161"/>
      <c r="X74" s="161"/>
      <c r="Y74" s="161"/>
      <c r="Z74" s="161"/>
      <c r="AA74" s="121">
        <v>0.5</v>
      </c>
      <c r="AB74" s="30" t="s">
        <v>1046</v>
      </c>
      <c r="AC74" s="226"/>
      <c r="AD74" s="244">
        <v>0.5</v>
      </c>
      <c r="AE74" s="232" t="s">
        <v>1154</v>
      </c>
      <c r="AF74" s="232"/>
      <c r="AG74" s="244">
        <v>0.7</v>
      </c>
      <c r="AH74" s="232" t="s">
        <v>1288</v>
      </c>
      <c r="AI74" s="258"/>
    </row>
    <row r="75" spans="1:35" s="18" customFormat="1" ht="113.4" customHeight="1" x14ac:dyDescent="0.3">
      <c r="A75" s="399"/>
      <c r="B75" s="386"/>
      <c r="C75" s="373"/>
      <c r="D75" s="159" t="s">
        <v>273</v>
      </c>
      <c r="E75" s="170">
        <v>0.25</v>
      </c>
      <c r="F75" s="170">
        <v>0.7</v>
      </c>
      <c r="G75" s="158" t="s">
        <v>272</v>
      </c>
      <c r="H75" s="159" t="s">
        <v>271</v>
      </c>
      <c r="I75" s="374"/>
      <c r="J75" s="168" t="s">
        <v>816</v>
      </c>
      <c r="K75" s="162">
        <v>1</v>
      </c>
      <c r="L75" s="162">
        <v>1</v>
      </c>
      <c r="M75" s="171">
        <v>1</v>
      </c>
      <c r="N75" s="159" t="s">
        <v>509</v>
      </c>
      <c r="O75" s="159" t="s">
        <v>510</v>
      </c>
      <c r="P75" s="159">
        <v>154</v>
      </c>
      <c r="Q75" s="159" t="s">
        <v>567</v>
      </c>
      <c r="R75" s="162" t="s">
        <v>592</v>
      </c>
      <c r="S75" s="170">
        <v>0.25</v>
      </c>
      <c r="T75" s="172"/>
      <c r="U75" s="164" t="s">
        <v>828</v>
      </c>
      <c r="V75" s="161"/>
      <c r="W75" s="161"/>
      <c r="X75" s="161"/>
      <c r="Y75" s="161"/>
      <c r="Z75" s="161"/>
      <c r="AA75" s="223">
        <v>0.76</v>
      </c>
      <c r="AB75" s="32"/>
      <c r="AC75" s="226"/>
      <c r="AD75" s="244">
        <v>0.77</v>
      </c>
      <c r="AE75" s="232" t="s">
        <v>1155</v>
      </c>
      <c r="AF75" s="232"/>
      <c r="AG75" s="244">
        <v>0.8</v>
      </c>
      <c r="AH75" s="232" t="s">
        <v>1155</v>
      </c>
      <c r="AI75" s="258"/>
    </row>
    <row r="76" spans="1:35" s="18" customFormat="1" ht="99.75" customHeight="1" x14ac:dyDescent="0.3">
      <c r="A76" s="399"/>
      <c r="B76" s="386"/>
      <c r="C76" s="373" t="s">
        <v>270</v>
      </c>
      <c r="D76" s="159" t="s">
        <v>269</v>
      </c>
      <c r="E76" s="159" t="s">
        <v>268</v>
      </c>
      <c r="F76" s="159" t="s">
        <v>267</v>
      </c>
      <c r="G76" s="159" t="s">
        <v>266</v>
      </c>
      <c r="H76" s="159" t="s">
        <v>265</v>
      </c>
      <c r="I76" s="373" t="s">
        <v>251</v>
      </c>
      <c r="J76" s="168">
        <v>2018</v>
      </c>
      <c r="K76" s="162">
        <v>1</v>
      </c>
      <c r="L76" s="162">
        <v>1</v>
      </c>
      <c r="M76" s="171">
        <v>1</v>
      </c>
      <c r="N76" s="159" t="s">
        <v>509</v>
      </c>
      <c r="O76" s="159" t="s">
        <v>566</v>
      </c>
      <c r="P76" s="159">
        <v>162</v>
      </c>
      <c r="Q76" s="159" t="s">
        <v>565</v>
      </c>
      <c r="R76" s="159" t="s">
        <v>740</v>
      </c>
      <c r="S76" s="159" t="s">
        <v>268</v>
      </c>
      <c r="T76" s="164"/>
      <c r="U76" s="166"/>
      <c r="V76" s="161"/>
      <c r="W76" s="161"/>
      <c r="X76" s="161"/>
      <c r="Y76" s="161"/>
      <c r="Z76" s="161"/>
      <c r="AA76" s="223">
        <v>0.7</v>
      </c>
      <c r="AB76" s="32"/>
      <c r="AC76" s="226"/>
      <c r="AD76" s="244">
        <v>0.7</v>
      </c>
      <c r="AE76" s="232" t="s">
        <v>1156</v>
      </c>
      <c r="AF76" s="232"/>
      <c r="AG76" s="244">
        <v>0.8</v>
      </c>
      <c r="AH76" s="232" t="s">
        <v>1156</v>
      </c>
      <c r="AI76" s="258"/>
    </row>
    <row r="77" spans="1:35" s="18" customFormat="1" ht="153" customHeight="1" x14ac:dyDescent="0.3">
      <c r="A77" s="399"/>
      <c r="B77" s="386"/>
      <c r="C77" s="373"/>
      <c r="D77" s="159" t="s">
        <v>264</v>
      </c>
      <c r="E77" s="159">
        <v>1</v>
      </c>
      <c r="F77" s="159">
        <v>1</v>
      </c>
      <c r="G77" s="159" t="s">
        <v>263</v>
      </c>
      <c r="H77" s="159" t="s">
        <v>262</v>
      </c>
      <c r="I77" s="373"/>
      <c r="J77" s="168">
        <v>2018</v>
      </c>
      <c r="K77" s="162">
        <v>1</v>
      </c>
      <c r="L77" s="162">
        <v>1</v>
      </c>
      <c r="M77" s="171">
        <f>L77/K77*1</f>
        <v>1</v>
      </c>
      <c r="N77" s="159" t="s">
        <v>564</v>
      </c>
      <c r="O77" s="159" t="s">
        <v>563</v>
      </c>
      <c r="P77" s="159">
        <v>247</v>
      </c>
      <c r="Q77" s="159" t="s">
        <v>562</v>
      </c>
      <c r="R77" s="159" t="s">
        <v>593</v>
      </c>
      <c r="S77" s="159">
        <v>1</v>
      </c>
      <c r="T77" s="164"/>
      <c r="U77" s="164" t="s">
        <v>887</v>
      </c>
      <c r="V77" s="161"/>
      <c r="W77" s="161"/>
      <c r="X77" s="161"/>
      <c r="Y77" s="161"/>
      <c r="Z77" s="161"/>
      <c r="AA77" s="23">
        <v>0.9</v>
      </c>
      <c r="AB77" s="32"/>
      <c r="AC77" s="226"/>
      <c r="AD77" s="244">
        <v>0.9</v>
      </c>
      <c r="AE77" s="232" t="s">
        <v>1214</v>
      </c>
      <c r="AF77" s="232"/>
      <c r="AG77" s="244">
        <v>0.9</v>
      </c>
      <c r="AH77" s="232" t="s">
        <v>1271</v>
      </c>
      <c r="AI77" s="258"/>
    </row>
    <row r="78" spans="1:35" s="18" customFormat="1" ht="75" x14ac:dyDescent="0.3">
      <c r="A78" s="399"/>
      <c r="B78" s="386"/>
      <c r="C78" s="373"/>
      <c r="D78" s="373" t="s">
        <v>261</v>
      </c>
      <c r="E78" s="279">
        <v>1</v>
      </c>
      <c r="F78" s="279">
        <v>2</v>
      </c>
      <c r="G78" s="279" t="s">
        <v>218</v>
      </c>
      <c r="H78" s="159" t="s">
        <v>260</v>
      </c>
      <c r="I78" s="373"/>
      <c r="J78" s="313">
        <v>2018</v>
      </c>
      <c r="K78" s="282">
        <v>1</v>
      </c>
      <c r="L78" s="282">
        <v>0.5</v>
      </c>
      <c r="M78" s="284">
        <f>L78/K78</f>
        <v>0.5</v>
      </c>
      <c r="N78" s="159" t="s">
        <v>509</v>
      </c>
      <c r="O78" s="159" t="s">
        <v>510</v>
      </c>
      <c r="P78" s="161">
        <v>57</v>
      </c>
      <c r="Q78" s="162" t="s">
        <v>511</v>
      </c>
      <c r="R78" s="279" t="s">
        <v>594</v>
      </c>
      <c r="S78" s="279">
        <v>1</v>
      </c>
      <c r="T78" s="173"/>
      <c r="U78" s="166"/>
      <c r="V78" s="161"/>
      <c r="W78" s="161"/>
      <c r="X78" s="161"/>
      <c r="Y78" s="161"/>
      <c r="Z78" s="161"/>
      <c r="AA78" s="273">
        <v>0.2</v>
      </c>
      <c r="AB78" s="32"/>
      <c r="AC78" s="226"/>
      <c r="AD78" s="265">
        <v>0.2</v>
      </c>
      <c r="AE78" s="232"/>
      <c r="AF78" s="232"/>
      <c r="AG78" s="265">
        <v>0.2</v>
      </c>
      <c r="AH78" s="258"/>
      <c r="AI78" s="258"/>
    </row>
    <row r="79" spans="1:35" s="18" customFormat="1" ht="75" x14ac:dyDescent="0.3">
      <c r="A79" s="399"/>
      <c r="B79" s="386"/>
      <c r="C79" s="373"/>
      <c r="D79" s="373"/>
      <c r="E79" s="280"/>
      <c r="F79" s="280"/>
      <c r="G79" s="280"/>
      <c r="H79" s="159" t="s">
        <v>259</v>
      </c>
      <c r="I79" s="373"/>
      <c r="J79" s="315"/>
      <c r="K79" s="283"/>
      <c r="L79" s="283"/>
      <c r="M79" s="284"/>
      <c r="N79" s="159" t="s">
        <v>509</v>
      </c>
      <c r="O79" s="159" t="s">
        <v>510</v>
      </c>
      <c r="P79" s="159">
        <v>157</v>
      </c>
      <c r="Q79" s="162" t="s">
        <v>511</v>
      </c>
      <c r="R79" s="280"/>
      <c r="S79" s="280"/>
      <c r="T79" s="174"/>
      <c r="U79" s="166"/>
      <c r="V79" s="161"/>
      <c r="W79" s="161"/>
      <c r="X79" s="161"/>
      <c r="Y79" s="161"/>
      <c r="Z79" s="161"/>
      <c r="AA79" s="274"/>
      <c r="AB79" s="32"/>
      <c r="AC79" s="226"/>
      <c r="AD79" s="267"/>
      <c r="AE79" s="232"/>
      <c r="AF79" s="232"/>
      <c r="AG79" s="267"/>
      <c r="AH79" s="258"/>
      <c r="AI79" s="258"/>
    </row>
    <row r="80" spans="1:35" s="18" customFormat="1" ht="114" customHeight="1" x14ac:dyDescent="0.3">
      <c r="A80" s="399"/>
      <c r="B80" s="386"/>
      <c r="C80" s="373"/>
      <c r="D80" s="159" t="s">
        <v>258</v>
      </c>
      <c r="E80" s="158">
        <v>1</v>
      </c>
      <c r="F80" s="158">
        <v>1</v>
      </c>
      <c r="G80" s="159" t="s">
        <v>257</v>
      </c>
      <c r="H80" s="159" t="s">
        <v>256</v>
      </c>
      <c r="I80" s="373"/>
      <c r="J80" s="168">
        <v>2018</v>
      </c>
      <c r="K80" s="162">
        <v>1</v>
      </c>
      <c r="L80" s="162">
        <v>1</v>
      </c>
      <c r="M80" s="171">
        <f>L80/K80*1</f>
        <v>1</v>
      </c>
      <c r="N80" s="159" t="s">
        <v>509</v>
      </c>
      <c r="O80" s="159" t="s">
        <v>510</v>
      </c>
      <c r="P80" s="159">
        <v>157</v>
      </c>
      <c r="Q80" s="162" t="s">
        <v>511</v>
      </c>
      <c r="R80" s="159" t="s">
        <v>789</v>
      </c>
      <c r="S80" s="158">
        <v>1</v>
      </c>
      <c r="T80" s="175"/>
      <c r="U80" s="166"/>
      <c r="V80" s="161"/>
      <c r="W80" s="161"/>
      <c r="X80" s="161"/>
      <c r="Y80" s="161"/>
      <c r="Z80" s="161"/>
      <c r="AA80" s="23">
        <v>0.8</v>
      </c>
      <c r="AB80" s="30" t="s">
        <v>1047</v>
      </c>
      <c r="AC80" s="226"/>
      <c r="AD80" s="244">
        <v>0.8</v>
      </c>
      <c r="AE80" s="232" t="s">
        <v>1157</v>
      </c>
      <c r="AF80" s="232"/>
      <c r="AG80" s="244">
        <v>0.8</v>
      </c>
      <c r="AH80" s="232" t="s">
        <v>1157</v>
      </c>
      <c r="AI80" s="258"/>
    </row>
    <row r="81" spans="1:35" s="18" customFormat="1" ht="38.25" customHeight="1" x14ac:dyDescent="0.3">
      <c r="A81" s="399"/>
      <c r="B81" s="386"/>
      <c r="C81" s="373" t="s">
        <v>255</v>
      </c>
      <c r="D81" s="373" t="s">
        <v>254</v>
      </c>
      <c r="E81" s="316">
        <v>1</v>
      </c>
      <c r="F81" s="316">
        <v>1</v>
      </c>
      <c r="G81" s="279" t="s">
        <v>253</v>
      </c>
      <c r="H81" s="159" t="s">
        <v>252</v>
      </c>
      <c r="I81" s="373" t="s">
        <v>251</v>
      </c>
      <c r="J81" s="313">
        <v>2018</v>
      </c>
      <c r="K81" s="289">
        <v>1</v>
      </c>
      <c r="L81" s="289">
        <v>1</v>
      </c>
      <c r="M81" s="405">
        <f>L81/K81</f>
        <v>1</v>
      </c>
      <c r="N81" s="279" t="s">
        <v>536</v>
      </c>
      <c r="O81" s="279" t="s">
        <v>537</v>
      </c>
      <c r="P81" s="279">
        <v>212</v>
      </c>
      <c r="Q81" s="279" t="s">
        <v>538</v>
      </c>
      <c r="R81" s="279" t="s">
        <v>595</v>
      </c>
      <c r="S81" s="316">
        <v>1</v>
      </c>
      <c r="T81" s="176"/>
      <c r="U81" s="166"/>
      <c r="V81" s="161"/>
      <c r="W81" s="161"/>
      <c r="X81" s="161"/>
      <c r="Y81" s="161"/>
      <c r="Z81" s="161"/>
      <c r="AA81" s="275">
        <v>0.62</v>
      </c>
      <c r="AB81" s="32"/>
      <c r="AC81" s="226"/>
      <c r="AD81" s="265">
        <v>0.65</v>
      </c>
      <c r="AE81" s="232"/>
      <c r="AF81" s="232"/>
      <c r="AG81" s="265">
        <v>0.65</v>
      </c>
      <c r="AH81" s="258"/>
      <c r="AI81" s="258"/>
    </row>
    <row r="82" spans="1:35" s="18" customFormat="1" ht="59.25" customHeight="1" x14ac:dyDescent="0.3">
      <c r="A82" s="399"/>
      <c r="B82" s="386"/>
      <c r="C82" s="373"/>
      <c r="D82" s="373"/>
      <c r="E82" s="317"/>
      <c r="F82" s="317"/>
      <c r="G82" s="281"/>
      <c r="H82" s="159" t="s">
        <v>1094</v>
      </c>
      <c r="I82" s="373"/>
      <c r="J82" s="314"/>
      <c r="K82" s="290"/>
      <c r="L82" s="290"/>
      <c r="M82" s="406"/>
      <c r="N82" s="281"/>
      <c r="O82" s="281"/>
      <c r="P82" s="281"/>
      <c r="Q82" s="281"/>
      <c r="R82" s="281"/>
      <c r="S82" s="317"/>
      <c r="T82" s="177"/>
      <c r="U82" s="166"/>
      <c r="V82" s="161"/>
      <c r="W82" s="161"/>
      <c r="X82" s="161"/>
      <c r="Y82" s="161"/>
      <c r="Z82" s="161"/>
      <c r="AA82" s="276"/>
      <c r="AB82" s="32"/>
      <c r="AC82" s="226"/>
      <c r="AD82" s="266"/>
      <c r="AE82" s="232"/>
      <c r="AF82" s="232"/>
      <c r="AG82" s="266"/>
      <c r="AH82" s="258"/>
      <c r="AI82" s="258"/>
    </row>
    <row r="83" spans="1:35" s="18" customFormat="1" ht="85.5" customHeight="1" x14ac:dyDescent="0.3">
      <c r="A83" s="399"/>
      <c r="B83" s="386"/>
      <c r="C83" s="373"/>
      <c r="D83" s="373"/>
      <c r="E83" s="317"/>
      <c r="F83" s="317"/>
      <c r="G83" s="281"/>
      <c r="H83" s="162" t="s">
        <v>250</v>
      </c>
      <c r="I83" s="373"/>
      <c r="J83" s="314"/>
      <c r="K83" s="290"/>
      <c r="L83" s="290"/>
      <c r="M83" s="406"/>
      <c r="N83" s="281"/>
      <c r="O83" s="281"/>
      <c r="P83" s="281"/>
      <c r="Q83" s="281"/>
      <c r="R83" s="281"/>
      <c r="S83" s="317"/>
      <c r="T83" s="177"/>
      <c r="U83" s="166"/>
      <c r="V83" s="161"/>
      <c r="W83" s="161"/>
      <c r="X83" s="161"/>
      <c r="Y83" s="161"/>
      <c r="Z83" s="161"/>
      <c r="AA83" s="276"/>
      <c r="AB83" s="32"/>
      <c r="AC83" s="226"/>
      <c r="AD83" s="266"/>
      <c r="AE83" s="232"/>
      <c r="AF83" s="232"/>
      <c r="AG83" s="266"/>
      <c r="AH83" s="258"/>
      <c r="AI83" s="258"/>
    </row>
    <row r="84" spans="1:35" s="18" customFormat="1" ht="85.5" customHeight="1" x14ac:dyDescent="0.3">
      <c r="A84" s="399"/>
      <c r="B84" s="386"/>
      <c r="C84" s="373"/>
      <c r="D84" s="373"/>
      <c r="E84" s="318"/>
      <c r="F84" s="318"/>
      <c r="G84" s="280"/>
      <c r="H84" s="159" t="s">
        <v>249</v>
      </c>
      <c r="I84" s="373"/>
      <c r="J84" s="315"/>
      <c r="K84" s="291"/>
      <c r="L84" s="291"/>
      <c r="M84" s="407"/>
      <c r="N84" s="280"/>
      <c r="O84" s="280"/>
      <c r="P84" s="280"/>
      <c r="Q84" s="280"/>
      <c r="R84" s="280"/>
      <c r="S84" s="318"/>
      <c r="T84" s="178"/>
      <c r="U84" s="166"/>
      <c r="V84" s="161"/>
      <c r="W84" s="161"/>
      <c r="X84" s="161"/>
      <c r="Y84" s="161"/>
      <c r="Z84" s="161"/>
      <c r="AA84" s="276"/>
      <c r="AB84" s="32"/>
      <c r="AC84" s="226"/>
      <c r="AD84" s="267"/>
      <c r="AE84" s="232"/>
      <c r="AF84" s="232"/>
      <c r="AG84" s="267"/>
      <c r="AH84" s="258"/>
      <c r="AI84" s="258"/>
    </row>
    <row r="85" spans="1:35" s="18" customFormat="1" ht="78" customHeight="1" x14ac:dyDescent="0.3">
      <c r="A85" s="399"/>
      <c r="B85" s="386"/>
      <c r="C85" s="373"/>
      <c r="D85" s="159" t="s">
        <v>248</v>
      </c>
      <c r="E85" s="161">
        <v>1</v>
      </c>
      <c r="F85" s="161">
        <v>1</v>
      </c>
      <c r="G85" s="159" t="s">
        <v>247</v>
      </c>
      <c r="H85" s="159" t="s">
        <v>246</v>
      </c>
      <c r="I85" s="373"/>
      <c r="J85" s="168">
        <v>2018</v>
      </c>
      <c r="K85" s="169">
        <v>0.1</v>
      </c>
      <c r="L85" s="162">
        <v>10</v>
      </c>
      <c r="M85" s="171">
        <f>L85*K85</f>
        <v>1</v>
      </c>
      <c r="N85" s="159" t="s">
        <v>509</v>
      </c>
      <c r="O85" s="159" t="s">
        <v>520</v>
      </c>
      <c r="P85" s="161">
        <v>135</v>
      </c>
      <c r="Q85" s="159" t="s">
        <v>539</v>
      </c>
      <c r="R85" s="159" t="s">
        <v>782</v>
      </c>
      <c r="S85" s="161">
        <v>1</v>
      </c>
      <c r="T85" s="166"/>
      <c r="U85" s="164" t="s">
        <v>830</v>
      </c>
      <c r="V85" s="161"/>
      <c r="W85" s="161"/>
      <c r="X85" s="161"/>
      <c r="Y85" s="159" t="s">
        <v>909</v>
      </c>
      <c r="Z85" s="161"/>
      <c r="AA85" s="223">
        <v>0.7</v>
      </c>
      <c r="AB85" s="30" t="s">
        <v>1048</v>
      </c>
      <c r="AC85" s="226"/>
      <c r="AD85" s="244">
        <v>0.7</v>
      </c>
      <c r="AE85" s="232"/>
      <c r="AF85" s="232"/>
      <c r="AG85" s="244">
        <v>0.75</v>
      </c>
      <c r="AH85" s="232" t="s">
        <v>1230</v>
      </c>
      <c r="AI85" s="258"/>
    </row>
    <row r="86" spans="1:35" s="18" customFormat="1" ht="41.25" customHeight="1" x14ac:dyDescent="0.3">
      <c r="A86" s="399"/>
      <c r="B86" s="386"/>
      <c r="C86" s="373" t="s">
        <v>245</v>
      </c>
      <c r="D86" s="373" t="s">
        <v>244</v>
      </c>
      <c r="E86" s="389">
        <v>0.3</v>
      </c>
      <c r="F86" s="389">
        <v>1</v>
      </c>
      <c r="G86" s="384" t="s">
        <v>243</v>
      </c>
      <c r="H86" s="159" t="s">
        <v>242</v>
      </c>
      <c r="I86" s="374" t="s">
        <v>228</v>
      </c>
      <c r="J86" s="313">
        <v>2018</v>
      </c>
      <c r="K86" s="282">
        <v>0.3</v>
      </c>
      <c r="L86" s="282">
        <v>0.15</v>
      </c>
      <c r="M86" s="284">
        <f>L86/K86</f>
        <v>0.5</v>
      </c>
      <c r="N86" s="159" t="s">
        <v>509</v>
      </c>
      <c r="O86" s="159" t="s">
        <v>510</v>
      </c>
      <c r="P86" s="159">
        <v>157</v>
      </c>
      <c r="Q86" s="162" t="s">
        <v>511</v>
      </c>
      <c r="R86" s="279" t="s">
        <v>596</v>
      </c>
      <c r="S86" s="389">
        <v>0.3</v>
      </c>
      <c r="T86" s="179"/>
      <c r="U86" s="166"/>
      <c r="V86" s="161"/>
      <c r="W86" s="161"/>
      <c r="X86" s="161"/>
      <c r="Y86" s="161"/>
      <c r="Z86" s="161"/>
      <c r="AA86" s="275">
        <v>0.64</v>
      </c>
      <c r="AB86" s="32"/>
      <c r="AC86" s="226"/>
      <c r="AD86" s="265">
        <v>0.6</v>
      </c>
      <c r="AE86" s="232"/>
      <c r="AF86" s="232"/>
      <c r="AG86" s="265">
        <v>0.6</v>
      </c>
      <c r="AH86" s="258"/>
      <c r="AI86" s="258"/>
    </row>
    <row r="87" spans="1:35" s="18" customFormat="1" ht="105" x14ac:dyDescent="0.3">
      <c r="A87" s="399"/>
      <c r="B87" s="386"/>
      <c r="C87" s="373"/>
      <c r="D87" s="373"/>
      <c r="E87" s="391"/>
      <c r="F87" s="391"/>
      <c r="G87" s="385"/>
      <c r="H87" s="159" t="s">
        <v>241</v>
      </c>
      <c r="I87" s="374"/>
      <c r="J87" s="315"/>
      <c r="K87" s="283"/>
      <c r="L87" s="283"/>
      <c r="M87" s="284"/>
      <c r="N87" s="159" t="s">
        <v>536</v>
      </c>
      <c r="O87" s="159" t="s">
        <v>537</v>
      </c>
      <c r="P87" s="159">
        <v>212</v>
      </c>
      <c r="Q87" s="159" t="s">
        <v>538</v>
      </c>
      <c r="R87" s="280"/>
      <c r="S87" s="391"/>
      <c r="T87" s="180"/>
      <c r="U87" s="166"/>
      <c r="V87" s="161"/>
      <c r="W87" s="161"/>
      <c r="X87" s="161"/>
      <c r="Y87" s="161"/>
      <c r="Z87" s="161"/>
      <c r="AA87" s="276"/>
      <c r="AB87" s="32"/>
      <c r="AC87" s="226"/>
      <c r="AD87" s="267"/>
      <c r="AE87" s="232"/>
      <c r="AF87" s="232"/>
      <c r="AG87" s="267"/>
      <c r="AH87" s="258"/>
      <c r="AI87" s="258"/>
    </row>
    <row r="88" spans="1:35" s="18" customFormat="1" ht="97.2" customHeight="1" x14ac:dyDescent="0.3">
      <c r="A88" s="399"/>
      <c r="B88" s="386"/>
      <c r="C88" s="373"/>
      <c r="D88" s="159" t="s">
        <v>240</v>
      </c>
      <c r="E88" s="170">
        <v>0.3</v>
      </c>
      <c r="F88" s="170">
        <v>1</v>
      </c>
      <c r="G88" s="158" t="s">
        <v>239</v>
      </c>
      <c r="H88" s="159" t="s">
        <v>238</v>
      </c>
      <c r="I88" s="374"/>
      <c r="J88" s="168">
        <v>2018</v>
      </c>
      <c r="K88" s="169">
        <v>0.1</v>
      </c>
      <c r="L88" s="162">
        <v>0</v>
      </c>
      <c r="M88" s="171" t="s">
        <v>38</v>
      </c>
      <c r="N88" s="159" t="s">
        <v>509</v>
      </c>
      <c r="O88" s="159" t="s">
        <v>540</v>
      </c>
      <c r="P88" s="161">
        <v>149</v>
      </c>
      <c r="Q88" s="159" t="s">
        <v>541</v>
      </c>
      <c r="R88" s="181" t="s">
        <v>597</v>
      </c>
      <c r="S88" s="170">
        <v>0.3</v>
      </c>
      <c r="T88" s="172"/>
      <c r="U88" s="166"/>
      <c r="V88" s="161"/>
      <c r="W88" s="161"/>
      <c r="X88" s="161"/>
      <c r="Y88" s="161"/>
      <c r="Z88" s="161"/>
      <c r="AA88" s="222">
        <v>0.64</v>
      </c>
      <c r="AB88" s="32"/>
      <c r="AC88" s="226"/>
      <c r="AD88" s="244">
        <v>0.64</v>
      </c>
      <c r="AE88" s="232"/>
      <c r="AF88" s="232"/>
      <c r="AG88" s="244">
        <v>0.64</v>
      </c>
      <c r="AH88" s="258"/>
      <c r="AI88" s="258"/>
    </row>
    <row r="89" spans="1:35" s="18" customFormat="1" ht="51.75" customHeight="1" x14ac:dyDescent="0.3">
      <c r="A89" s="399"/>
      <c r="B89" s="386"/>
      <c r="C89" s="373"/>
      <c r="D89" s="373" t="s">
        <v>237</v>
      </c>
      <c r="E89" s="389">
        <v>0.3</v>
      </c>
      <c r="F89" s="389">
        <v>1</v>
      </c>
      <c r="G89" s="384" t="s">
        <v>236</v>
      </c>
      <c r="H89" s="159" t="s">
        <v>235</v>
      </c>
      <c r="I89" s="374"/>
      <c r="J89" s="313">
        <v>2018</v>
      </c>
      <c r="K89" s="282">
        <v>0.1</v>
      </c>
      <c r="L89" s="282">
        <v>0.1</v>
      </c>
      <c r="M89" s="378">
        <f>L89/K89*1</f>
        <v>1</v>
      </c>
      <c r="N89" s="159" t="s">
        <v>509</v>
      </c>
      <c r="O89" s="159" t="s">
        <v>540</v>
      </c>
      <c r="P89" s="161">
        <v>149</v>
      </c>
      <c r="Q89" s="159" t="s">
        <v>541</v>
      </c>
      <c r="R89" s="279" t="s">
        <v>783</v>
      </c>
      <c r="S89" s="389">
        <v>0.3</v>
      </c>
      <c r="T89" s="179"/>
      <c r="U89" s="166"/>
      <c r="V89" s="161"/>
      <c r="W89" s="161"/>
      <c r="X89" s="161"/>
      <c r="Y89" s="161"/>
      <c r="Z89" s="161"/>
      <c r="AA89" s="273">
        <v>0.3</v>
      </c>
      <c r="AB89" s="32"/>
      <c r="AC89" s="226"/>
      <c r="AD89" s="265">
        <v>0.3</v>
      </c>
      <c r="AE89" s="232"/>
      <c r="AF89" s="232"/>
      <c r="AG89" s="265">
        <v>0.3</v>
      </c>
      <c r="AH89" s="258"/>
      <c r="AI89" s="258"/>
    </row>
    <row r="90" spans="1:35" s="18" customFormat="1" ht="90" customHeight="1" x14ac:dyDescent="0.3">
      <c r="A90" s="399"/>
      <c r="B90" s="386"/>
      <c r="C90" s="373"/>
      <c r="D90" s="373"/>
      <c r="E90" s="390"/>
      <c r="F90" s="390"/>
      <c r="G90" s="387"/>
      <c r="H90" s="159" t="s">
        <v>234</v>
      </c>
      <c r="I90" s="374"/>
      <c r="J90" s="314"/>
      <c r="K90" s="285"/>
      <c r="L90" s="285"/>
      <c r="M90" s="404"/>
      <c r="N90" s="159" t="s">
        <v>509</v>
      </c>
      <c r="O90" s="159" t="s">
        <v>540</v>
      </c>
      <c r="P90" s="161">
        <v>149</v>
      </c>
      <c r="Q90" s="159" t="s">
        <v>541</v>
      </c>
      <c r="R90" s="281"/>
      <c r="S90" s="390"/>
      <c r="T90" s="182"/>
      <c r="U90" s="166"/>
      <c r="V90" s="161"/>
      <c r="W90" s="161"/>
      <c r="X90" s="161"/>
      <c r="Y90" s="161"/>
      <c r="Z90" s="161"/>
      <c r="AA90" s="274"/>
      <c r="AB90" s="32"/>
      <c r="AC90" s="226"/>
      <c r="AD90" s="266"/>
      <c r="AE90" s="232"/>
      <c r="AF90" s="232"/>
      <c r="AG90" s="266"/>
      <c r="AH90" s="258"/>
      <c r="AI90" s="258"/>
    </row>
    <row r="91" spans="1:35" s="18" customFormat="1" ht="30" customHeight="1" x14ac:dyDescent="0.3">
      <c r="A91" s="399"/>
      <c r="B91" s="386"/>
      <c r="C91" s="373"/>
      <c r="D91" s="373"/>
      <c r="E91" s="391"/>
      <c r="F91" s="391"/>
      <c r="G91" s="385"/>
      <c r="H91" s="159" t="s">
        <v>233</v>
      </c>
      <c r="I91" s="374"/>
      <c r="J91" s="315"/>
      <c r="K91" s="283"/>
      <c r="L91" s="283"/>
      <c r="M91" s="379"/>
      <c r="N91" s="159" t="s">
        <v>509</v>
      </c>
      <c r="O91" s="159" t="s">
        <v>540</v>
      </c>
      <c r="P91" s="161">
        <v>149</v>
      </c>
      <c r="Q91" s="159" t="s">
        <v>541</v>
      </c>
      <c r="R91" s="280"/>
      <c r="S91" s="391"/>
      <c r="T91" s="180"/>
      <c r="U91" s="166"/>
      <c r="V91" s="161"/>
      <c r="W91" s="161"/>
      <c r="X91" s="161"/>
      <c r="Y91" s="161"/>
      <c r="Z91" s="161"/>
      <c r="AA91" s="274"/>
      <c r="AB91" s="32"/>
      <c r="AC91" s="226"/>
      <c r="AD91" s="267"/>
      <c r="AE91" s="232"/>
      <c r="AF91" s="232"/>
      <c r="AG91" s="267"/>
      <c r="AH91" s="258"/>
      <c r="AI91" s="258"/>
    </row>
    <row r="92" spans="1:35" s="20" customFormat="1" ht="75" customHeight="1" x14ac:dyDescent="0.3">
      <c r="A92" s="399"/>
      <c r="B92" s="386" t="s">
        <v>212</v>
      </c>
      <c r="C92" s="373" t="s">
        <v>232</v>
      </c>
      <c r="D92" s="388" t="s">
        <v>231</v>
      </c>
      <c r="E92" s="279">
        <v>1</v>
      </c>
      <c r="F92" s="279">
        <v>1</v>
      </c>
      <c r="G92" s="279" t="s">
        <v>230</v>
      </c>
      <c r="H92" s="159" t="s">
        <v>229</v>
      </c>
      <c r="I92" s="373" t="s">
        <v>228</v>
      </c>
      <c r="J92" s="313">
        <v>2018</v>
      </c>
      <c r="K92" s="289">
        <v>0.6</v>
      </c>
      <c r="L92" s="289">
        <v>0.6</v>
      </c>
      <c r="M92" s="378">
        <f>L92/K92*1</f>
        <v>1</v>
      </c>
      <c r="N92" s="159" t="s">
        <v>509</v>
      </c>
      <c r="O92" s="159" t="s">
        <v>510</v>
      </c>
      <c r="P92" s="159" t="s">
        <v>805</v>
      </c>
      <c r="Q92" s="159" t="s">
        <v>804</v>
      </c>
      <c r="R92" s="279" t="s">
        <v>598</v>
      </c>
      <c r="S92" s="279">
        <v>1</v>
      </c>
      <c r="T92" s="173"/>
      <c r="U92" s="292" t="s">
        <v>831</v>
      </c>
      <c r="V92" s="161"/>
      <c r="W92" s="161"/>
      <c r="X92" s="22"/>
      <c r="Y92" s="159" t="s">
        <v>1037</v>
      </c>
      <c r="Z92" s="161"/>
      <c r="AA92" s="459">
        <v>0.71</v>
      </c>
      <c r="AB92" s="30" t="s">
        <v>1036</v>
      </c>
      <c r="AC92" s="228"/>
      <c r="AD92" s="265">
        <v>0.75</v>
      </c>
      <c r="AE92" s="232" t="s">
        <v>1175</v>
      </c>
      <c r="AF92" s="232" t="s">
        <v>1128</v>
      </c>
      <c r="AG92" s="265">
        <v>0.8</v>
      </c>
      <c r="AH92" s="232" t="s">
        <v>1231</v>
      </c>
      <c r="AI92" s="259"/>
    </row>
    <row r="93" spans="1:35" s="20" customFormat="1" ht="81.75" customHeight="1" x14ac:dyDescent="0.3">
      <c r="A93" s="399"/>
      <c r="B93" s="386"/>
      <c r="C93" s="373"/>
      <c r="D93" s="388"/>
      <c r="E93" s="280"/>
      <c r="F93" s="280"/>
      <c r="G93" s="280"/>
      <c r="H93" s="159" t="s">
        <v>227</v>
      </c>
      <c r="I93" s="373"/>
      <c r="J93" s="315"/>
      <c r="K93" s="291"/>
      <c r="L93" s="291"/>
      <c r="M93" s="379"/>
      <c r="N93" s="159" t="s">
        <v>509</v>
      </c>
      <c r="O93" s="159" t="s">
        <v>510</v>
      </c>
      <c r="P93" s="159">
        <v>157</v>
      </c>
      <c r="Q93" s="159" t="s">
        <v>514</v>
      </c>
      <c r="R93" s="280"/>
      <c r="S93" s="280"/>
      <c r="T93" s="174"/>
      <c r="U93" s="292"/>
      <c r="V93" s="161"/>
      <c r="W93" s="161"/>
      <c r="X93" s="161"/>
      <c r="Y93" s="161"/>
      <c r="Z93" s="161"/>
      <c r="AA93" s="460"/>
      <c r="AB93" s="33" t="s">
        <v>1071</v>
      </c>
      <c r="AC93" s="227" t="s">
        <v>1014</v>
      </c>
      <c r="AD93" s="267"/>
      <c r="AE93" s="232" t="s">
        <v>1176</v>
      </c>
      <c r="AF93" s="232" t="s">
        <v>1129</v>
      </c>
      <c r="AG93" s="267"/>
      <c r="AH93" s="232" t="s">
        <v>1176</v>
      </c>
      <c r="AI93" s="259"/>
    </row>
    <row r="94" spans="1:35" s="20" customFormat="1" ht="69.599999999999994" customHeight="1" x14ac:dyDescent="0.3">
      <c r="A94" s="399"/>
      <c r="B94" s="386"/>
      <c r="C94" s="373" t="s">
        <v>226</v>
      </c>
      <c r="D94" s="388" t="s">
        <v>225</v>
      </c>
      <c r="E94" s="279">
        <v>2</v>
      </c>
      <c r="F94" s="279">
        <v>5</v>
      </c>
      <c r="G94" s="279" t="s">
        <v>224</v>
      </c>
      <c r="H94" s="159" t="s">
        <v>223</v>
      </c>
      <c r="I94" s="373" t="s">
        <v>222</v>
      </c>
      <c r="J94" s="313">
        <v>2018</v>
      </c>
      <c r="K94" s="289">
        <v>1</v>
      </c>
      <c r="L94" s="289">
        <v>1</v>
      </c>
      <c r="M94" s="378">
        <f>L94*K94*1</f>
        <v>1</v>
      </c>
      <c r="N94" s="159" t="s">
        <v>512</v>
      </c>
      <c r="O94" s="159" t="s">
        <v>513</v>
      </c>
      <c r="P94" s="159">
        <v>190</v>
      </c>
      <c r="Q94" s="159" t="s">
        <v>514</v>
      </c>
      <c r="R94" s="279" t="s">
        <v>744</v>
      </c>
      <c r="S94" s="279">
        <v>2</v>
      </c>
      <c r="T94" s="173"/>
      <c r="U94" s="164" t="s">
        <v>859</v>
      </c>
      <c r="V94" s="22"/>
      <c r="W94" s="161"/>
      <c r="X94" s="159" t="s">
        <v>1014</v>
      </c>
      <c r="Y94" s="159" t="s">
        <v>1015</v>
      </c>
      <c r="Z94" s="161"/>
      <c r="AA94" s="459">
        <v>0.7</v>
      </c>
      <c r="AB94" s="33" t="s">
        <v>1072</v>
      </c>
      <c r="AC94" s="227" t="s">
        <v>1073</v>
      </c>
      <c r="AD94" s="272" t="s">
        <v>1198</v>
      </c>
      <c r="AE94" s="232" t="s">
        <v>1177</v>
      </c>
      <c r="AF94" s="232" t="s">
        <v>1130</v>
      </c>
      <c r="AG94" s="272">
        <v>75</v>
      </c>
      <c r="AH94" s="232"/>
      <c r="AI94" s="259"/>
    </row>
    <row r="95" spans="1:35" s="20" customFormat="1" ht="53.4" customHeight="1" x14ac:dyDescent="0.3">
      <c r="A95" s="399"/>
      <c r="B95" s="386"/>
      <c r="C95" s="373"/>
      <c r="D95" s="388"/>
      <c r="E95" s="280"/>
      <c r="F95" s="280"/>
      <c r="G95" s="280"/>
      <c r="H95" s="159" t="s">
        <v>221</v>
      </c>
      <c r="I95" s="373"/>
      <c r="J95" s="315"/>
      <c r="K95" s="291"/>
      <c r="L95" s="291"/>
      <c r="M95" s="379"/>
      <c r="N95" s="159" t="s">
        <v>512</v>
      </c>
      <c r="O95" s="159" t="s">
        <v>513</v>
      </c>
      <c r="P95" s="159">
        <v>190</v>
      </c>
      <c r="Q95" s="159" t="s">
        <v>514</v>
      </c>
      <c r="R95" s="280"/>
      <c r="S95" s="280"/>
      <c r="T95" s="174"/>
      <c r="U95" s="164" t="s">
        <v>910</v>
      </c>
      <c r="V95" s="183">
        <v>5280000</v>
      </c>
      <c r="W95" s="183"/>
      <c r="X95" s="183"/>
      <c r="Y95" s="159" t="s">
        <v>911</v>
      </c>
      <c r="Z95" s="161"/>
      <c r="AA95" s="460"/>
      <c r="AB95" s="33" t="s">
        <v>1074</v>
      </c>
      <c r="AC95" s="228" t="s">
        <v>1070</v>
      </c>
      <c r="AD95" s="267"/>
      <c r="AE95" s="232" t="s">
        <v>1158</v>
      </c>
      <c r="AF95" s="232"/>
      <c r="AG95" s="267"/>
      <c r="AH95" s="232" t="s">
        <v>1158</v>
      </c>
      <c r="AI95" s="259"/>
    </row>
    <row r="96" spans="1:35" s="20" customFormat="1" ht="81.75" customHeight="1" x14ac:dyDescent="0.3">
      <c r="A96" s="399"/>
      <c r="B96" s="386"/>
      <c r="C96" s="159" t="s">
        <v>220</v>
      </c>
      <c r="D96" s="184" t="s">
        <v>219</v>
      </c>
      <c r="E96" s="184" t="s">
        <v>145</v>
      </c>
      <c r="F96" s="184">
        <v>4</v>
      </c>
      <c r="G96" s="184" t="s">
        <v>218</v>
      </c>
      <c r="H96" s="159" t="s">
        <v>217</v>
      </c>
      <c r="I96" s="373"/>
      <c r="J96" s="168">
        <v>2018</v>
      </c>
      <c r="K96" s="162">
        <v>12</v>
      </c>
      <c r="L96" s="162">
        <v>0</v>
      </c>
      <c r="M96" s="171" t="s">
        <v>38</v>
      </c>
      <c r="N96" s="159" t="s">
        <v>509</v>
      </c>
      <c r="O96" s="159" t="s">
        <v>659</v>
      </c>
      <c r="P96" s="159">
        <v>157</v>
      </c>
      <c r="Q96" s="162" t="s">
        <v>511</v>
      </c>
      <c r="R96" s="159" t="s">
        <v>599</v>
      </c>
      <c r="S96" s="184" t="s">
        <v>145</v>
      </c>
      <c r="T96" s="185"/>
      <c r="U96" s="164" t="s">
        <v>829</v>
      </c>
      <c r="V96" s="161"/>
      <c r="W96" s="161"/>
      <c r="X96" s="161"/>
      <c r="Y96" s="186" t="s">
        <v>916</v>
      </c>
      <c r="Z96" s="161"/>
      <c r="AA96" s="121">
        <v>0.4</v>
      </c>
      <c r="AB96" s="34"/>
      <c r="AC96" s="228"/>
      <c r="AD96" s="244">
        <v>0.35</v>
      </c>
      <c r="AE96" s="232"/>
      <c r="AF96" s="232"/>
      <c r="AG96" s="244">
        <v>0.35</v>
      </c>
      <c r="AH96" s="259"/>
      <c r="AI96" s="259"/>
    </row>
    <row r="97" spans="1:93" s="21" customFormat="1" ht="87.75" customHeight="1" x14ac:dyDescent="0.25">
      <c r="A97" s="399"/>
      <c r="B97" s="386"/>
      <c r="C97" s="159" t="s">
        <v>216</v>
      </c>
      <c r="D97" s="162" t="s">
        <v>215</v>
      </c>
      <c r="E97" s="159">
        <v>12</v>
      </c>
      <c r="F97" s="159">
        <v>12</v>
      </c>
      <c r="G97" s="159" t="s">
        <v>214</v>
      </c>
      <c r="H97" s="159" t="s">
        <v>213</v>
      </c>
      <c r="I97" s="373"/>
      <c r="J97" s="168">
        <v>2018</v>
      </c>
      <c r="K97" s="162">
        <v>12</v>
      </c>
      <c r="L97" s="162">
        <v>11</v>
      </c>
      <c r="M97" s="171">
        <f>L97/K97*1</f>
        <v>0.91666666666666663</v>
      </c>
      <c r="N97" s="159" t="s">
        <v>509</v>
      </c>
      <c r="O97" s="159" t="s">
        <v>577</v>
      </c>
      <c r="P97" s="159">
        <v>139</v>
      </c>
      <c r="Q97" s="159" t="s">
        <v>576</v>
      </c>
      <c r="R97" s="159" t="s">
        <v>724</v>
      </c>
      <c r="S97" s="159" t="s">
        <v>1017</v>
      </c>
      <c r="T97" s="159" t="s">
        <v>1016</v>
      </c>
      <c r="U97" s="164" t="s">
        <v>1018</v>
      </c>
      <c r="V97" s="161"/>
      <c r="W97" s="161" t="s">
        <v>1001</v>
      </c>
      <c r="X97" s="159" t="s">
        <v>1016</v>
      </c>
      <c r="Y97" s="159" t="s">
        <v>1019</v>
      </c>
      <c r="Z97" s="161"/>
      <c r="AA97" s="223">
        <v>0.7</v>
      </c>
      <c r="AB97" s="35" t="s">
        <v>1075</v>
      </c>
      <c r="AC97" s="227" t="s">
        <v>1076</v>
      </c>
      <c r="AD97" s="246">
        <v>0.78</v>
      </c>
      <c r="AE97" s="232" t="s">
        <v>1178</v>
      </c>
      <c r="AF97" s="239" t="s">
        <v>1103</v>
      </c>
      <c r="AG97" s="246">
        <v>0.78</v>
      </c>
      <c r="AH97" s="238" t="s">
        <v>1263</v>
      </c>
      <c r="AI97" s="25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row>
    <row r="98" spans="1:93" s="20" customFormat="1" ht="103.95" customHeight="1" x14ac:dyDescent="0.25">
      <c r="A98" s="399"/>
      <c r="B98" s="386"/>
      <c r="C98" s="159" t="s">
        <v>211</v>
      </c>
      <c r="D98" s="184" t="s">
        <v>210</v>
      </c>
      <c r="E98" s="159">
        <v>12</v>
      </c>
      <c r="F98" s="159">
        <v>12</v>
      </c>
      <c r="G98" s="159" t="s">
        <v>209</v>
      </c>
      <c r="H98" s="159" t="s">
        <v>660</v>
      </c>
      <c r="I98" s="373"/>
      <c r="J98" s="168">
        <v>2018</v>
      </c>
      <c r="K98" s="162">
        <v>12</v>
      </c>
      <c r="L98" s="162">
        <v>11</v>
      </c>
      <c r="M98" s="171">
        <f>L98/K98*1</f>
        <v>0.91666666666666663</v>
      </c>
      <c r="N98" s="159" t="s">
        <v>512</v>
      </c>
      <c r="O98" s="159" t="s">
        <v>656</v>
      </c>
      <c r="P98" s="159" t="s">
        <v>653</v>
      </c>
      <c r="Q98" s="159" t="s">
        <v>654</v>
      </c>
      <c r="R98" s="159" t="s">
        <v>746</v>
      </c>
      <c r="S98" s="159">
        <v>12</v>
      </c>
      <c r="T98" s="164"/>
      <c r="U98" s="164" t="s">
        <v>869</v>
      </c>
      <c r="V98" s="183">
        <v>5920000</v>
      </c>
      <c r="W98" s="183" t="s">
        <v>1022</v>
      </c>
      <c r="X98" s="159" t="s">
        <v>1021</v>
      </c>
      <c r="Y98" s="187" t="s">
        <v>1020</v>
      </c>
      <c r="Z98" s="161"/>
      <c r="AA98" s="223">
        <v>0.72</v>
      </c>
      <c r="AB98" s="36" t="s">
        <v>1077</v>
      </c>
      <c r="AC98" s="225" t="s">
        <v>1078</v>
      </c>
      <c r="AD98" s="244">
        <v>0.75</v>
      </c>
      <c r="AE98" s="232" t="s">
        <v>1159</v>
      </c>
      <c r="AF98" s="232"/>
      <c r="AG98" s="244">
        <v>0.8</v>
      </c>
      <c r="AH98" s="232" t="s">
        <v>1232</v>
      </c>
      <c r="AI98" s="25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row>
    <row r="99" spans="1:93" s="20" customFormat="1" ht="110.4" customHeight="1" x14ac:dyDescent="0.3">
      <c r="A99" s="399"/>
      <c r="B99" s="386"/>
      <c r="C99" s="373" t="s">
        <v>211</v>
      </c>
      <c r="D99" s="184" t="s">
        <v>210</v>
      </c>
      <c r="E99" s="159">
        <v>12</v>
      </c>
      <c r="F99" s="159">
        <v>12</v>
      </c>
      <c r="G99" s="159" t="s">
        <v>209</v>
      </c>
      <c r="H99" s="159" t="s">
        <v>208</v>
      </c>
      <c r="I99" s="373"/>
      <c r="J99" s="168">
        <v>2018</v>
      </c>
      <c r="K99" s="162">
        <v>12</v>
      </c>
      <c r="L99" s="162">
        <v>11</v>
      </c>
      <c r="M99" s="171">
        <f t="shared" ref="M99" si="3">L99/K99*1</f>
        <v>0.91666666666666663</v>
      </c>
      <c r="N99" s="159" t="s">
        <v>658</v>
      </c>
      <c r="O99" s="159" t="s">
        <v>657</v>
      </c>
      <c r="P99" s="159" t="s">
        <v>655</v>
      </c>
      <c r="Q99" s="159" t="s">
        <v>654</v>
      </c>
      <c r="R99" s="159" t="s">
        <v>661</v>
      </c>
      <c r="S99" s="159">
        <v>12</v>
      </c>
      <c r="T99" s="164"/>
      <c r="U99" s="164" t="s">
        <v>870</v>
      </c>
      <c r="V99" s="183">
        <v>5920000</v>
      </c>
      <c r="W99" s="183"/>
      <c r="X99" s="183"/>
      <c r="Y99" s="161" t="s">
        <v>912</v>
      </c>
      <c r="Z99" s="161"/>
      <c r="AA99" s="223">
        <v>0.72</v>
      </c>
      <c r="AB99" s="30" t="s">
        <v>1039</v>
      </c>
      <c r="AC99" s="226"/>
      <c r="AD99" s="244">
        <v>0.75</v>
      </c>
      <c r="AE99" s="232" t="s">
        <v>1213</v>
      </c>
      <c r="AF99" s="232" t="s">
        <v>1104</v>
      </c>
      <c r="AG99" s="244">
        <v>0.8</v>
      </c>
      <c r="AH99" s="232" t="s">
        <v>1213</v>
      </c>
      <c r="AI99" s="25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row>
    <row r="100" spans="1:93" s="20" customFormat="1" ht="114.6" customHeight="1" x14ac:dyDescent="0.3">
      <c r="A100" s="399"/>
      <c r="B100" s="386"/>
      <c r="C100" s="373"/>
      <c r="D100" s="184" t="s">
        <v>207</v>
      </c>
      <c r="E100" s="159">
        <v>12</v>
      </c>
      <c r="F100" s="159">
        <v>12</v>
      </c>
      <c r="G100" s="159" t="s">
        <v>206</v>
      </c>
      <c r="H100" s="159" t="s">
        <v>205</v>
      </c>
      <c r="I100" s="373"/>
      <c r="J100" s="168">
        <v>2018</v>
      </c>
      <c r="K100" s="162">
        <v>1</v>
      </c>
      <c r="L100" s="162" t="s">
        <v>38</v>
      </c>
      <c r="M100" s="170" t="s">
        <v>38</v>
      </c>
      <c r="N100" s="159" t="s">
        <v>768</v>
      </c>
      <c r="O100" s="159" t="s">
        <v>769</v>
      </c>
      <c r="P100" s="159" t="s">
        <v>662</v>
      </c>
      <c r="Q100" s="159" t="s">
        <v>770</v>
      </c>
      <c r="R100" s="159" t="s">
        <v>600</v>
      </c>
      <c r="S100" s="159">
        <v>12</v>
      </c>
      <c r="T100" s="164"/>
      <c r="U100" s="164" t="s">
        <v>832</v>
      </c>
      <c r="V100" s="161"/>
      <c r="W100" s="161"/>
      <c r="X100" s="161"/>
      <c r="Y100" s="161" t="s">
        <v>912</v>
      </c>
      <c r="Z100" s="161"/>
      <c r="AA100" s="223">
        <v>0.73</v>
      </c>
      <c r="AB100" s="32"/>
      <c r="AC100" s="226"/>
      <c r="AD100" s="244">
        <v>0.73</v>
      </c>
      <c r="AE100" s="232" t="s">
        <v>1212</v>
      </c>
      <c r="AF100" s="232"/>
      <c r="AG100" s="244">
        <v>0.8</v>
      </c>
      <c r="AH100" s="232" t="s">
        <v>1262</v>
      </c>
      <c r="AI100" s="25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row>
    <row r="101" spans="1:93" s="20" customFormat="1" ht="180" x14ac:dyDescent="0.3">
      <c r="A101" s="399"/>
      <c r="B101" s="386"/>
      <c r="C101" s="373" t="s">
        <v>204</v>
      </c>
      <c r="D101" s="373" t="s">
        <v>203</v>
      </c>
      <c r="E101" s="373">
        <v>1</v>
      </c>
      <c r="F101" s="373">
        <v>1</v>
      </c>
      <c r="G101" s="279" t="s">
        <v>202</v>
      </c>
      <c r="H101" s="159" t="s">
        <v>201</v>
      </c>
      <c r="I101" s="373" t="s">
        <v>200</v>
      </c>
      <c r="J101" s="313">
        <v>2018</v>
      </c>
      <c r="K101" s="289">
        <v>1</v>
      </c>
      <c r="L101" s="289">
        <v>1</v>
      </c>
      <c r="M101" s="378">
        <f>L101*K101*1</f>
        <v>1</v>
      </c>
      <c r="N101" s="159" t="s">
        <v>663</v>
      </c>
      <c r="O101" s="159" t="s">
        <v>666</v>
      </c>
      <c r="P101" s="159" t="s">
        <v>665</v>
      </c>
      <c r="Q101" s="159" t="s">
        <v>664</v>
      </c>
      <c r="R101" s="279" t="s">
        <v>745</v>
      </c>
      <c r="S101" s="373">
        <v>1</v>
      </c>
      <c r="T101" s="164"/>
      <c r="U101" s="166"/>
      <c r="V101" s="161"/>
      <c r="W101" s="161"/>
      <c r="X101" s="161"/>
      <c r="Y101" s="161"/>
      <c r="Z101" s="161"/>
      <c r="AA101" s="470">
        <v>0.55000000000000004</v>
      </c>
      <c r="AB101" s="30" t="s">
        <v>1042</v>
      </c>
      <c r="AC101" s="226"/>
      <c r="AD101" s="265">
        <v>0.55000000000000004</v>
      </c>
      <c r="AE101" s="232" t="s">
        <v>1211</v>
      </c>
      <c r="AF101" s="232" t="s">
        <v>1097</v>
      </c>
      <c r="AG101" s="265">
        <v>0.65</v>
      </c>
      <c r="AH101" s="232" t="s">
        <v>1292</v>
      </c>
      <c r="AI101" s="25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row>
    <row r="102" spans="1:93" s="20" customFormat="1" ht="150" customHeight="1" x14ac:dyDescent="0.3">
      <c r="A102" s="399"/>
      <c r="B102" s="386"/>
      <c r="C102" s="373"/>
      <c r="D102" s="373"/>
      <c r="E102" s="373"/>
      <c r="F102" s="373"/>
      <c r="G102" s="281"/>
      <c r="H102" s="159" t="s">
        <v>199</v>
      </c>
      <c r="I102" s="373"/>
      <c r="J102" s="314"/>
      <c r="K102" s="290"/>
      <c r="L102" s="290"/>
      <c r="M102" s="404"/>
      <c r="N102" s="159" t="s">
        <v>626</v>
      </c>
      <c r="O102" s="159" t="s">
        <v>634</v>
      </c>
      <c r="P102" s="159" t="s">
        <v>624</v>
      </c>
      <c r="Q102" s="159" t="s">
        <v>668</v>
      </c>
      <c r="R102" s="281"/>
      <c r="S102" s="373"/>
      <c r="T102" s="164"/>
      <c r="U102" s="166"/>
      <c r="V102" s="161"/>
      <c r="W102" s="161"/>
      <c r="X102" s="161"/>
      <c r="Y102" s="161"/>
      <c r="Z102" s="161"/>
      <c r="AA102" s="471"/>
      <c r="AB102" s="30"/>
      <c r="AC102" s="226"/>
      <c r="AD102" s="266"/>
      <c r="AE102" s="232"/>
      <c r="AF102" s="232"/>
      <c r="AG102" s="266"/>
      <c r="AH102" s="258" t="s">
        <v>1272</v>
      </c>
      <c r="AI102" s="25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row>
    <row r="103" spans="1:93" s="20" customFormat="1" ht="81" customHeight="1" x14ac:dyDescent="0.3">
      <c r="A103" s="399"/>
      <c r="B103" s="386"/>
      <c r="C103" s="373"/>
      <c r="D103" s="373"/>
      <c r="E103" s="373"/>
      <c r="F103" s="373"/>
      <c r="G103" s="280"/>
      <c r="H103" s="159" t="s">
        <v>198</v>
      </c>
      <c r="I103" s="373"/>
      <c r="J103" s="315"/>
      <c r="K103" s="291"/>
      <c r="L103" s="291"/>
      <c r="M103" s="379"/>
      <c r="N103" s="159" t="s">
        <v>626</v>
      </c>
      <c r="O103" s="159" t="s">
        <v>634</v>
      </c>
      <c r="P103" s="159" t="s">
        <v>624</v>
      </c>
      <c r="Q103" s="159" t="s">
        <v>667</v>
      </c>
      <c r="R103" s="280"/>
      <c r="S103" s="373"/>
      <c r="T103" s="164"/>
      <c r="U103" s="166"/>
      <c r="V103" s="161"/>
      <c r="W103" s="161"/>
      <c r="X103" s="161"/>
      <c r="Y103" s="161"/>
      <c r="Z103" s="161"/>
      <c r="AA103" s="471"/>
      <c r="AB103" s="30" t="s">
        <v>1031</v>
      </c>
      <c r="AC103" s="226"/>
      <c r="AD103" s="267"/>
      <c r="AE103" s="232"/>
      <c r="AF103" s="232"/>
      <c r="AG103" s="267"/>
      <c r="AH103" s="258"/>
      <c r="AI103" s="25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row>
    <row r="104" spans="1:93" s="22" customFormat="1" ht="96.6" customHeight="1" x14ac:dyDescent="0.3">
      <c r="A104" s="399"/>
      <c r="B104" s="386" t="s">
        <v>197</v>
      </c>
      <c r="C104" s="373" t="s">
        <v>196</v>
      </c>
      <c r="D104" s="373" t="s">
        <v>195</v>
      </c>
      <c r="E104" s="159">
        <v>12</v>
      </c>
      <c r="F104" s="159">
        <v>12</v>
      </c>
      <c r="G104" s="279" t="s">
        <v>194</v>
      </c>
      <c r="H104" s="159" t="s">
        <v>193</v>
      </c>
      <c r="I104" s="373" t="s">
        <v>169</v>
      </c>
      <c r="J104" s="313">
        <v>2018</v>
      </c>
      <c r="K104" s="289">
        <v>12</v>
      </c>
      <c r="L104" s="289">
        <v>6</v>
      </c>
      <c r="M104" s="284">
        <f>L104/K104</f>
        <v>0.5</v>
      </c>
      <c r="N104" s="159" t="s">
        <v>542</v>
      </c>
      <c r="O104" s="159" t="s">
        <v>543</v>
      </c>
      <c r="P104" s="159">
        <v>43</v>
      </c>
      <c r="Q104" s="159" t="s">
        <v>572</v>
      </c>
      <c r="R104" s="279" t="s">
        <v>738</v>
      </c>
      <c r="S104" s="279">
        <v>12</v>
      </c>
      <c r="T104" s="173"/>
      <c r="U104" s="164" t="s">
        <v>893</v>
      </c>
      <c r="V104" s="161"/>
      <c r="W104" s="161"/>
      <c r="X104" s="161"/>
      <c r="Y104" s="188" t="e">
        <f>#REF!</f>
        <v>#REF!</v>
      </c>
      <c r="Z104" s="188" t="s">
        <v>969</v>
      </c>
      <c r="AA104" s="275">
        <v>0.62</v>
      </c>
      <c r="AB104" s="32"/>
      <c r="AC104" s="226"/>
      <c r="AD104" s="265">
        <v>0.7</v>
      </c>
      <c r="AE104" s="232" t="s">
        <v>1210</v>
      </c>
      <c r="AF104" s="232" t="s">
        <v>1131</v>
      </c>
      <c r="AG104" s="265">
        <v>0.7</v>
      </c>
      <c r="AH104" s="240" t="s">
        <v>1253</v>
      </c>
      <c r="AI104" s="262">
        <v>14500000</v>
      </c>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row>
    <row r="105" spans="1:93" s="22" customFormat="1" ht="96.6" customHeight="1" x14ac:dyDescent="0.3">
      <c r="A105" s="399"/>
      <c r="B105" s="386"/>
      <c r="C105" s="373"/>
      <c r="D105" s="373"/>
      <c r="E105" s="159"/>
      <c r="F105" s="159"/>
      <c r="G105" s="280"/>
      <c r="H105" s="159" t="s">
        <v>192</v>
      </c>
      <c r="I105" s="373"/>
      <c r="J105" s="315"/>
      <c r="K105" s="291"/>
      <c r="L105" s="291"/>
      <c r="M105" s="284"/>
      <c r="N105" s="159" t="s">
        <v>570</v>
      </c>
      <c r="O105" s="159" t="s">
        <v>569</v>
      </c>
      <c r="P105" s="159">
        <v>180</v>
      </c>
      <c r="Q105" s="159" t="s">
        <v>568</v>
      </c>
      <c r="R105" s="280"/>
      <c r="S105" s="280"/>
      <c r="T105" s="174"/>
      <c r="U105" s="164" t="s">
        <v>864</v>
      </c>
      <c r="V105" s="183">
        <v>17435000</v>
      </c>
      <c r="W105" s="183"/>
      <c r="X105" s="183"/>
      <c r="Y105" s="188"/>
      <c r="Z105" s="188"/>
      <c r="AA105" s="276"/>
      <c r="AB105" s="30" t="s">
        <v>1079</v>
      </c>
      <c r="AC105" s="226"/>
      <c r="AD105" s="267"/>
      <c r="AE105" s="232" t="s">
        <v>1152</v>
      </c>
      <c r="AF105" s="232" t="s">
        <v>1132</v>
      </c>
      <c r="AG105" s="267"/>
      <c r="AH105" s="232" t="s">
        <v>1152</v>
      </c>
      <c r="AI105" s="25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row>
    <row r="106" spans="1:93" s="22" customFormat="1" ht="132" customHeight="1" x14ac:dyDescent="0.3">
      <c r="A106" s="399"/>
      <c r="B106" s="386"/>
      <c r="C106" s="373"/>
      <c r="D106" s="159" t="s">
        <v>191</v>
      </c>
      <c r="E106" s="159">
        <v>25</v>
      </c>
      <c r="F106" s="159">
        <v>50</v>
      </c>
      <c r="G106" s="159" t="s">
        <v>190</v>
      </c>
      <c r="H106" s="159" t="s">
        <v>189</v>
      </c>
      <c r="I106" s="373"/>
      <c r="J106" s="168" t="s">
        <v>816</v>
      </c>
      <c r="K106" s="162">
        <v>5</v>
      </c>
      <c r="L106" s="162">
        <v>5</v>
      </c>
      <c r="M106" s="170">
        <f>L106/K106</f>
        <v>1</v>
      </c>
      <c r="N106" s="159" t="s">
        <v>542</v>
      </c>
      <c r="O106" s="159" t="s">
        <v>543</v>
      </c>
      <c r="P106" s="161">
        <v>45</v>
      </c>
      <c r="Q106" s="159" t="s">
        <v>544</v>
      </c>
      <c r="R106" s="159" t="s">
        <v>733</v>
      </c>
      <c r="S106" s="159">
        <v>25</v>
      </c>
      <c r="T106" s="164"/>
      <c r="U106" s="189" t="s">
        <v>894</v>
      </c>
      <c r="V106" s="183">
        <v>5945000</v>
      </c>
      <c r="W106" s="183"/>
      <c r="X106" s="183"/>
      <c r="Y106" s="373" t="s">
        <v>970</v>
      </c>
      <c r="Z106" s="161"/>
      <c r="AA106" s="222">
        <v>0.64</v>
      </c>
      <c r="AB106" s="30" t="s">
        <v>1061</v>
      </c>
      <c r="AC106" s="226"/>
      <c r="AD106" s="244">
        <v>0.7</v>
      </c>
      <c r="AE106" s="232" t="s">
        <v>1133</v>
      </c>
      <c r="AF106" s="232" t="s">
        <v>1132</v>
      </c>
      <c r="AG106" s="244">
        <v>0.7</v>
      </c>
      <c r="AH106" s="240" t="s">
        <v>1255</v>
      </c>
      <c r="AI106" s="261">
        <v>28750000</v>
      </c>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row>
    <row r="107" spans="1:93" s="22" customFormat="1" ht="84.75" customHeight="1" x14ac:dyDescent="0.3">
      <c r="A107" s="399"/>
      <c r="B107" s="386"/>
      <c r="C107" s="373"/>
      <c r="D107" s="159" t="s">
        <v>188</v>
      </c>
      <c r="E107" s="159">
        <v>40</v>
      </c>
      <c r="F107" s="159">
        <v>100</v>
      </c>
      <c r="G107" s="159" t="s">
        <v>187</v>
      </c>
      <c r="H107" s="159" t="s">
        <v>186</v>
      </c>
      <c r="I107" s="373"/>
      <c r="J107" s="168" t="s">
        <v>816</v>
      </c>
      <c r="K107" s="162">
        <v>1</v>
      </c>
      <c r="L107" s="162">
        <v>1</v>
      </c>
      <c r="M107" s="171">
        <f>L107/K107*1</f>
        <v>1</v>
      </c>
      <c r="N107" s="159" t="s">
        <v>542</v>
      </c>
      <c r="O107" s="159" t="s">
        <v>543</v>
      </c>
      <c r="P107" s="161">
        <v>45</v>
      </c>
      <c r="Q107" s="159" t="s">
        <v>544</v>
      </c>
      <c r="R107" s="159" t="s">
        <v>732</v>
      </c>
      <c r="S107" s="159">
        <v>40</v>
      </c>
      <c r="T107" s="164"/>
      <c r="U107" s="164" t="s">
        <v>971</v>
      </c>
      <c r="V107" s="190">
        <v>15000000</v>
      </c>
      <c r="W107" s="190"/>
      <c r="X107" s="190"/>
      <c r="Y107" s="373"/>
      <c r="Z107" s="161"/>
      <c r="AA107" s="121">
        <v>0.4</v>
      </c>
      <c r="AB107" s="32"/>
      <c r="AC107" s="226"/>
      <c r="AD107" s="244">
        <v>0.39</v>
      </c>
      <c r="AE107" s="232"/>
      <c r="AF107" s="232"/>
      <c r="AG107" s="244">
        <v>0.65</v>
      </c>
      <c r="AH107" s="240" t="s">
        <v>1254</v>
      </c>
      <c r="AI107" s="261">
        <v>28750000</v>
      </c>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row>
    <row r="108" spans="1:93" s="22" customFormat="1" ht="162.75" customHeight="1" x14ac:dyDescent="0.3">
      <c r="A108" s="399"/>
      <c r="B108" s="386"/>
      <c r="C108" s="373"/>
      <c r="D108" s="159" t="s">
        <v>185</v>
      </c>
      <c r="E108" s="159">
        <v>20</v>
      </c>
      <c r="F108" s="159">
        <v>35</v>
      </c>
      <c r="G108" s="159" t="s">
        <v>184</v>
      </c>
      <c r="H108" s="159" t="s">
        <v>183</v>
      </c>
      <c r="I108" s="373"/>
      <c r="J108" s="168" t="s">
        <v>816</v>
      </c>
      <c r="K108" s="162">
        <v>1</v>
      </c>
      <c r="L108" s="162">
        <v>1</v>
      </c>
      <c r="M108" s="171">
        <f>L108/K108*1</f>
        <v>1</v>
      </c>
      <c r="N108" s="159" t="s">
        <v>542</v>
      </c>
      <c r="O108" s="159" t="s">
        <v>543</v>
      </c>
      <c r="P108" s="161">
        <v>45</v>
      </c>
      <c r="Q108" s="159" t="s">
        <v>544</v>
      </c>
      <c r="R108" s="159" t="s">
        <v>721</v>
      </c>
      <c r="S108" s="159">
        <v>20</v>
      </c>
      <c r="T108" s="164"/>
      <c r="U108" s="164" t="s">
        <v>902</v>
      </c>
      <c r="V108" s="161"/>
      <c r="W108" s="161"/>
      <c r="X108" s="161"/>
      <c r="Y108" s="159" t="s">
        <v>901</v>
      </c>
      <c r="Z108" s="161"/>
      <c r="AA108" s="219">
        <v>0.35</v>
      </c>
      <c r="AB108" s="30" t="s">
        <v>1040</v>
      </c>
      <c r="AC108" s="226"/>
      <c r="AD108" s="244">
        <v>0.45</v>
      </c>
      <c r="AE108" s="232" t="s">
        <v>1179</v>
      </c>
      <c r="AF108" s="232" t="s">
        <v>1146</v>
      </c>
      <c r="AG108" s="244">
        <v>0.6</v>
      </c>
      <c r="AH108" s="240" t="s">
        <v>1256</v>
      </c>
      <c r="AI108" s="261">
        <v>28750000</v>
      </c>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row>
    <row r="109" spans="1:93" s="22" customFormat="1" ht="100.95" customHeight="1" x14ac:dyDescent="0.3">
      <c r="A109" s="399"/>
      <c r="B109" s="386"/>
      <c r="C109" s="373"/>
      <c r="D109" s="373" t="s">
        <v>182</v>
      </c>
      <c r="E109" s="373">
        <v>1</v>
      </c>
      <c r="F109" s="373">
        <v>1</v>
      </c>
      <c r="G109" s="279" t="s">
        <v>181</v>
      </c>
      <c r="H109" s="159" t="s">
        <v>180</v>
      </c>
      <c r="I109" s="373"/>
      <c r="J109" s="313" t="s">
        <v>816</v>
      </c>
      <c r="K109" s="289">
        <v>1</v>
      </c>
      <c r="L109" s="289" t="s">
        <v>38</v>
      </c>
      <c r="M109" s="378" t="s">
        <v>38</v>
      </c>
      <c r="N109" s="159" t="s">
        <v>672</v>
      </c>
      <c r="O109" s="159" t="s">
        <v>671</v>
      </c>
      <c r="P109" s="159" t="s">
        <v>669</v>
      </c>
      <c r="Q109" s="159" t="s">
        <v>670</v>
      </c>
      <c r="R109" s="279" t="s">
        <v>646</v>
      </c>
      <c r="S109" s="373">
        <v>1</v>
      </c>
      <c r="T109" s="191"/>
      <c r="V109" s="161"/>
      <c r="W109" s="161"/>
      <c r="X109" s="161"/>
      <c r="Y109" s="161"/>
      <c r="Z109" s="159" t="s">
        <v>972</v>
      </c>
      <c r="AA109" s="273">
        <v>0.21</v>
      </c>
      <c r="AB109" s="32"/>
      <c r="AC109" s="226"/>
      <c r="AD109" s="265">
        <v>0.21</v>
      </c>
      <c r="AE109" s="232"/>
      <c r="AF109" s="232"/>
      <c r="AG109" s="265">
        <v>0.5</v>
      </c>
      <c r="AH109" s="240" t="s">
        <v>1257</v>
      </c>
      <c r="AI109" s="261">
        <v>14500000</v>
      </c>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row>
    <row r="110" spans="1:93" s="22" customFormat="1" ht="98.25" customHeight="1" x14ac:dyDescent="0.3">
      <c r="A110" s="399"/>
      <c r="B110" s="386"/>
      <c r="C110" s="373"/>
      <c r="D110" s="373"/>
      <c r="E110" s="373"/>
      <c r="F110" s="373"/>
      <c r="G110" s="280"/>
      <c r="H110" s="159" t="s">
        <v>179</v>
      </c>
      <c r="I110" s="373"/>
      <c r="J110" s="315"/>
      <c r="K110" s="291"/>
      <c r="L110" s="291"/>
      <c r="M110" s="379"/>
      <c r="N110" s="159" t="s">
        <v>676</v>
      </c>
      <c r="O110" s="159" t="s">
        <v>675</v>
      </c>
      <c r="P110" s="159" t="s">
        <v>674</v>
      </c>
      <c r="Q110" s="159" t="s">
        <v>673</v>
      </c>
      <c r="R110" s="280"/>
      <c r="S110" s="373"/>
      <c r="T110" s="173"/>
      <c r="U110" s="192" t="s">
        <v>854</v>
      </c>
      <c r="V110" s="161"/>
      <c r="W110" s="161"/>
      <c r="X110" s="161"/>
      <c r="Y110" s="159" t="s">
        <v>973</v>
      </c>
      <c r="Z110" s="161"/>
      <c r="AA110" s="273"/>
      <c r="AB110" s="32"/>
      <c r="AC110" s="226"/>
      <c r="AD110" s="267"/>
      <c r="AE110" s="232"/>
      <c r="AF110" s="232"/>
      <c r="AG110" s="267"/>
      <c r="AH110" s="258"/>
      <c r="AI110" s="25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row>
    <row r="111" spans="1:93" s="22" customFormat="1" ht="99.75" customHeight="1" x14ac:dyDescent="0.3">
      <c r="A111" s="399"/>
      <c r="B111" s="386"/>
      <c r="C111" s="373"/>
      <c r="D111" s="159" t="s">
        <v>178</v>
      </c>
      <c r="E111" s="159">
        <v>1</v>
      </c>
      <c r="F111" s="159">
        <v>1</v>
      </c>
      <c r="G111" s="159" t="s">
        <v>177</v>
      </c>
      <c r="H111" s="159" t="s">
        <v>176</v>
      </c>
      <c r="I111" s="373"/>
      <c r="J111" s="168" t="s">
        <v>816</v>
      </c>
      <c r="K111" s="162">
        <v>1</v>
      </c>
      <c r="L111" s="162">
        <v>1</v>
      </c>
      <c r="M111" s="171">
        <v>1</v>
      </c>
      <c r="N111" s="159" t="s">
        <v>676</v>
      </c>
      <c r="O111" s="159" t="s">
        <v>679</v>
      </c>
      <c r="P111" s="159" t="s">
        <v>678</v>
      </c>
      <c r="Q111" s="159" t="s">
        <v>677</v>
      </c>
      <c r="R111" s="159" t="s">
        <v>742</v>
      </c>
      <c r="S111" s="159">
        <v>1</v>
      </c>
      <c r="T111" s="164"/>
      <c r="U111" s="166"/>
      <c r="V111" s="161"/>
      <c r="W111" s="161"/>
      <c r="X111" s="161"/>
      <c r="Y111" s="161"/>
      <c r="Z111" s="161"/>
      <c r="AA111" s="23">
        <v>0.9</v>
      </c>
      <c r="AB111" s="30" t="s">
        <v>1080</v>
      </c>
      <c r="AC111" s="226"/>
      <c r="AD111" s="244">
        <v>0.9</v>
      </c>
      <c r="AE111" s="232" t="s">
        <v>1180</v>
      </c>
      <c r="AF111" s="232" t="s">
        <v>1134</v>
      </c>
      <c r="AG111" s="244">
        <v>0.9</v>
      </c>
      <c r="AH111" s="232" t="s">
        <v>1180</v>
      </c>
      <c r="AI111" s="25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row>
    <row r="112" spans="1:93" s="22" customFormat="1" ht="119.25" customHeight="1" x14ac:dyDescent="0.3">
      <c r="A112" s="399"/>
      <c r="B112" s="386"/>
      <c r="C112" s="373"/>
      <c r="D112" s="159" t="s">
        <v>175</v>
      </c>
      <c r="E112" s="159">
        <v>20</v>
      </c>
      <c r="F112" s="159">
        <v>35</v>
      </c>
      <c r="G112" s="159" t="s">
        <v>174</v>
      </c>
      <c r="H112" s="159" t="s">
        <v>173</v>
      </c>
      <c r="I112" s="373"/>
      <c r="J112" s="168" t="s">
        <v>816</v>
      </c>
      <c r="K112" s="169">
        <v>0.05</v>
      </c>
      <c r="L112" s="169">
        <v>0.04</v>
      </c>
      <c r="M112" s="171">
        <f>L112/K112*1</f>
        <v>0.79999999999999993</v>
      </c>
      <c r="N112" s="159" t="s">
        <v>676</v>
      </c>
      <c r="O112" s="159" t="s">
        <v>681</v>
      </c>
      <c r="P112" s="159" t="s">
        <v>682</v>
      </c>
      <c r="Q112" s="159" t="s">
        <v>680</v>
      </c>
      <c r="R112" s="159" t="s">
        <v>790</v>
      </c>
      <c r="S112" s="159">
        <v>20</v>
      </c>
      <c r="T112" s="164"/>
      <c r="U112" s="193" t="s">
        <v>855</v>
      </c>
      <c r="V112" s="161"/>
      <c r="W112" s="161"/>
      <c r="X112" s="161"/>
      <c r="Y112" s="188"/>
      <c r="Z112" s="373" t="s">
        <v>974</v>
      </c>
      <c r="AA112" s="219">
        <v>0.3</v>
      </c>
      <c r="AB112" s="30"/>
      <c r="AC112" s="226"/>
      <c r="AD112" s="244">
        <v>0.4</v>
      </c>
      <c r="AE112" s="232" t="s">
        <v>1135</v>
      </c>
      <c r="AF112" s="232" t="s">
        <v>1136</v>
      </c>
      <c r="AG112" s="244">
        <v>0.6</v>
      </c>
      <c r="AH112" s="240" t="s">
        <v>1258</v>
      </c>
      <c r="AI112" s="261">
        <v>28750000</v>
      </c>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row>
    <row r="113" spans="1:93" s="22" customFormat="1" ht="76.5" customHeight="1" x14ac:dyDescent="0.3">
      <c r="A113" s="399"/>
      <c r="B113" s="386"/>
      <c r="C113" s="373" t="s">
        <v>172</v>
      </c>
      <c r="D113" s="159" t="s">
        <v>171</v>
      </c>
      <c r="E113" s="161">
        <v>3</v>
      </c>
      <c r="F113" s="161">
        <v>10</v>
      </c>
      <c r="G113" s="159" t="s">
        <v>96</v>
      </c>
      <c r="H113" s="159" t="s">
        <v>170</v>
      </c>
      <c r="I113" s="373" t="s">
        <v>169</v>
      </c>
      <c r="J113" s="168" t="s">
        <v>816</v>
      </c>
      <c r="K113" s="169">
        <v>0.05</v>
      </c>
      <c r="L113" s="169">
        <v>0.03</v>
      </c>
      <c r="M113" s="171">
        <f>L113/K113*1</f>
        <v>0.6</v>
      </c>
      <c r="N113" s="159" t="s">
        <v>512</v>
      </c>
      <c r="O113" s="159" t="s">
        <v>513</v>
      </c>
      <c r="P113" s="159">
        <v>190</v>
      </c>
      <c r="Q113" s="159" t="s">
        <v>514</v>
      </c>
      <c r="R113" s="159" t="s">
        <v>601</v>
      </c>
      <c r="S113" s="161">
        <v>3</v>
      </c>
      <c r="T113" s="166"/>
      <c r="U113" s="194" t="s">
        <v>860</v>
      </c>
      <c r="V113" s="183">
        <v>5280000</v>
      </c>
      <c r="W113" s="183"/>
      <c r="X113" s="183"/>
      <c r="Y113" s="159" t="s">
        <v>975</v>
      </c>
      <c r="Z113" s="373"/>
      <c r="AA113" s="222">
        <v>0.61</v>
      </c>
      <c r="AB113" s="30" t="s">
        <v>1028</v>
      </c>
      <c r="AC113" s="226"/>
      <c r="AD113" s="244">
        <v>0.65</v>
      </c>
      <c r="AE113" s="232" t="s">
        <v>1181</v>
      </c>
      <c r="AF113" s="232" t="s">
        <v>1136</v>
      </c>
      <c r="AG113" s="244">
        <v>0.7</v>
      </c>
      <c r="AH113" s="232" t="s">
        <v>1181</v>
      </c>
      <c r="AI113" s="25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row>
    <row r="114" spans="1:93" s="22" customFormat="1" ht="126" customHeight="1" x14ac:dyDescent="0.3">
      <c r="A114" s="399"/>
      <c r="B114" s="386"/>
      <c r="C114" s="373"/>
      <c r="D114" s="373" t="s">
        <v>168</v>
      </c>
      <c r="E114" s="284">
        <v>0.3</v>
      </c>
      <c r="F114" s="284">
        <v>0.9</v>
      </c>
      <c r="G114" s="384" t="s">
        <v>167</v>
      </c>
      <c r="H114" s="159" t="s">
        <v>166</v>
      </c>
      <c r="I114" s="373"/>
      <c r="J114" s="313" t="s">
        <v>816</v>
      </c>
      <c r="K114" s="289">
        <v>1</v>
      </c>
      <c r="L114" s="289">
        <v>1</v>
      </c>
      <c r="M114" s="378">
        <f>L114/K114*1</f>
        <v>1</v>
      </c>
      <c r="N114" s="159" t="s">
        <v>512</v>
      </c>
      <c r="O114" s="159" t="s">
        <v>571</v>
      </c>
      <c r="P114" s="161">
        <v>186</v>
      </c>
      <c r="Q114" s="159" t="s">
        <v>524</v>
      </c>
      <c r="R114" s="279" t="s">
        <v>683</v>
      </c>
      <c r="S114" s="284">
        <v>0.3</v>
      </c>
      <c r="T114" s="172"/>
      <c r="U114" s="166"/>
      <c r="V114" s="161"/>
      <c r="W114" s="161"/>
      <c r="X114" s="161"/>
      <c r="Y114" s="161"/>
      <c r="Z114" s="161"/>
      <c r="AA114" s="273">
        <v>0.3</v>
      </c>
      <c r="AB114" s="30" t="s">
        <v>1029</v>
      </c>
      <c r="AC114" s="226"/>
      <c r="AD114" s="265">
        <v>0.3</v>
      </c>
      <c r="AE114" s="232"/>
      <c r="AF114" s="232"/>
      <c r="AG114" s="265">
        <v>0.5</v>
      </c>
      <c r="AH114" s="258"/>
      <c r="AI114" s="25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row>
    <row r="115" spans="1:93" s="22" customFormat="1" ht="130.5" customHeight="1" x14ac:dyDescent="0.3">
      <c r="A115" s="399"/>
      <c r="B115" s="386"/>
      <c r="C115" s="373"/>
      <c r="D115" s="373"/>
      <c r="E115" s="284"/>
      <c r="F115" s="284"/>
      <c r="G115" s="385"/>
      <c r="H115" s="159" t="s">
        <v>165</v>
      </c>
      <c r="I115" s="373"/>
      <c r="J115" s="315"/>
      <c r="K115" s="291"/>
      <c r="L115" s="291"/>
      <c r="M115" s="379"/>
      <c r="N115" s="159" t="s">
        <v>512</v>
      </c>
      <c r="O115" s="159" t="s">
        <v>571</v>
      </c>
      <c r="P115" s="161">
        <v>187</v>
      </c>
      <c r="Q115" s="159" t="s">
        <v>524</v>
      </c>
      <c r="R115" s="280"/>
      <c r="S115" s="284"/>
      <c r="T115" s="172"/>
      <c r="U115" s="166"/>
      <c r="V115" s="161"/>
      <c r="W115" s="161"/>
      <c r="X115" s="161"/>
      <c r="Y115" s="161"/>
      <c r="Z115" s="159" t="s">
        <v>976</v>
      </c>
      <c r="AA115" s="274"/>
      <c r="AB115" s="32"/>
      <c r="AC115" s="226"/>
      <c r="AD115" s="267"/>
      <c r="AE115" s="232"/>
      <c r="AF115" s="232"/>
      <c r="AG115" s="267"/>
      <c r="AH115" s="240" t="s">
        <v>1260</v>
      </c>
      <c r="AI115" s="240" t="s">
        <v>1259</v>
      </c>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row>
    <row r="116" spans="1:93" s="22" customFormat="1" ht="97.95" customHeight="1" x14ac:dyDescent="0.3">
      <c r="A116" s="399"/>
      <c r="B116" s="386"/>
      <c r="C116" s="373"/>
      <c r="D116" s="159" t="s">
        <v>164</v>
      </c>
      <c r="E116" s="159">
        <v>1</v>
      </c>
      <c r="F116" s="159">
        <v>1</v>
      </c>
      <c r="G116" s="159" t="s">
        <v>163</v>
      </c>
      <c r="H116" s="159" t="s">
        <v>162</v>
      </c>
      <c r="I116" s="373"/>
      <c r="J116" s="168">
        <v>2018</v>
      </c>
      <c r="K116" s="162">
        <v>0.5</v>
      </c>
      <c r="L116" s="162">
        <v>0.3</v>
      </c>
      <c r="M116" s="171">
        <f>L116/K116*1</f>
        <v>0.6</v>
      </c>
      <c r="N116" s="159" t="s">
        <v>512</v>
      </c>
      <c r="O116" s="159" t="s">
        <v>513</v>
      </c>
      <c r="P116" s="159">
        <v>190</v>
      </c>
      <c r="Q116" s="159" t="s">
        <v>514</v>
      </c>
      <c r="R116" s="159" t="s">
        <v>734</v>
      </c>
      <c r="S116" s="159">
        <v>1</v>
      </c>
      <c r="T116" s="164"/>
      <c r="U116" s="164" t="s">
        <v>888</v>
      </c>
      <c r="V116" s="161" t="s">
        <v>875</v>
      </c>
      <c r="W116" s="161"/>
      <c r="X116" s="161"/>
      <c r="Y116" s="159" t="s">
        <v>977</v>
      </c>
      <c r="Z116" s="161"/>
      <c r="AA116" s="121">
        <v>0.4</v>
      </c>
      <c r="AB116" s="30" t="s">
        <v>1038</v>
      </c>
      <c r="AC116" s="226"/>
      <c r="AD116" s="244">
        <v>0.4</v>
      </c>
      <c r="AE116" s="232"/>
      <c r="AF116" s="232"/>
      <c r="AG116" s="244">
        <v>0.4</v>
      </c>
      <c r="AH116" s="240" t="s">
        <v>1261</v>
      </c>
      <c r="AI116" s="262">
        <v>580000000</v>
      </c>
      <c r="AJ116" s="263"/>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row>
    <row r="117" spans="1:93" s="22" customFormat="1" ht="84" customHeight="1" x14ac:dyDescent="0.3">
      <c r="A117" s="399"/>
      <c r="B117" s="386" t="s">
        <v>161</v>
      </c>
      <c r="C117" s="373" t="s">
        <v>160</v>
      </c>
      <c r="D117" s="373" t="s">
        <v>159</v>
      </c>
      <c r="E117" s="373">
        <v>1</v>
      </c>
      <c r="F117" s="373">
        <v>1</v>
      </c>
      <c r="G117" s="279" t="s">
        <v>158</v>
      </c>
      <c r="H117" s="159" t="s">
        <v>157</v>
      </c>
      <c r="I117" s="373" t="s">
        <v>156</v>
      </c>
      <c r="J117" s="313">
        <v>2018</v>
      </c>
      <c r="K117" s="289">
        <v>0.5</v>
      </c>
      <c r="L117" s="289">
        <v>0.3</v>
      </c>
      <c r="M117" s="378">
        <f>L117/K117*1</f>
        <v>0.6</v>
      </c>
      <c r="N117" s="159" t="s">
        <v>806</v>
      </c>
      <c r="O117" s="159" t="s">
        <v>807</v>
      </c>
      <c r="P117" s="159" t="s">
        <v>808</v>
      </c>
      <c r="Q117" s="159" t="s">
        <v>809</v>
      </c>
      <c r="R117" s="279" t="s">
        <v>686</v>
      </c>
      <c r="S117" s="373">
        <v>1</v>
      </c>
      <c r="T117" s="173"/>
      <c r="U117" s="192" t="s">
        <v>856</v>
      </c>
      <c r="V117" s="161"/>
      <c r="W117" s="161"/>
      <c r="X117" s="161"/>
      <c r="Y117" s="159" t="s">
        <v>978</v>
      </c>
      <c r="Z117" s="161"/>
      <c r="AA117" s="275">
        <v>0.65</v>
      </c>
      <c r="AB117" s="32"/>
      <c r="AC117" s="226"/>
      <c r="AD117" s="265">
        <v>0.64</v>
      </c>
      <c r="AE117" s="232"/>
      <c r="AF117" s="232"/>
      <c r="AG117" s="265">
        <v>0.64</v>
      </c>
      <c r="AH117" s="258"/>
      <c r="AI117" s="25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row>
    <row r="118" spans="1:93" s="22" customFormat="1" ht="75.75" customHeight="1" x14ac:dyDescent="0.3">
      <c r="A118" s="399"/>
      <c r="B118" s="386"/>
      <c r="C118" s="373"/>
      <c r="D118" s="373"/>
      <c r="E118" s="373"/>
      <c r="F118" s="373"/>
      <c r="G118" s="281"/>
      <c r="H118" s="159" t="s">
        <v>155</v>
      </c>
      <c r="I118" s="373"/>
      <c r="J118" s="314"/>
      <c r="K118" s="290"/>
      <c r="L118" s="290"/>
      <c r="M118" s="404"/>
      <c r="N118" s="159" t="s">
        <v>575</v>
      </c>
      <c r="O118" s="159" t="s">
        <v>574</v>
      </c>
      <c r="P118" s="159">
        <v>52</v>
      </c>
      <c r="Q118" s="159" t="s">
        <v>573</v>
      </c>
      <c r="R118" s="281"/>
      <c r="S118" s="373"/>
      <c r="T118" s="195"/>
      <c r="U118" s="196"/>
      <c r="V118" s="161"/>
      <c r="W118" s="161"/>
      <c r="X118" s="161"/>
      <c r="Y118" s="161"/>
      <c r="Z118" s="159" t="s">
        <v>976</v>
      </c>
      <c r="AA118" s="276"/>
      <c r="AB118" s="32"/>
      <c r="AC118" s="226"/>
      <c r="AD118" s="266"/>
      <c r="AE118" s="232"/>
      <c r="AF118" s="232"/>
      <c r="AG118" s="266"/>
      <c r="AH118" s="258"/>
      <c r="AI118" s="25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row>
    <row r="119" spans="1:93" s="22" customFormat="1" ht="99" customHeight="1" x14ac:dyDescent="0.3">
      <c r="A119" s="399"/>
      <c r="B119" s="386"/>
      <c r="C119" s="373"/>
      <c r="D119" s="373"/>
      <c r="E119" s="373"/>
      <c r="F119" s="373"/>
      <c r="G119" s="280"/>
      <c r="H119" s="159" t="s">
        <v>154</v>
      </c>
      <c r="I119" s="373"/>
      <c r="J119" s="315"/>
      <c r="K119" s="291"/>
      <c r="L119" s="291"/>
      <c r="M119" s="379"/>
      <c r="N119" s="161"/>
      <c r="O119" s="161"/>
      <c r="P119" s="161"/>
      <c r="Q119" s="161"/>
      <c r="R119" s="280"/>
      <c r="S119" s="373"/>
      <c r="T119" s="174"/>
      <c r="U119" s="197"/>
      <c r="V119" s="159"/>
      <c r="W119" s="159"/>
      <c r="X119" s="159"/>
      <c r="Y119" s="161"/>
      <c r="Z119" s="161"/>
      <c r="AA119" s="276"/>
      <c r="AB119" s="32"/>
      <c r="AC119" s="226"/>
      <c r="AD119" s="267"/>
      <c r="AE119" s="232"/>
      <c r="AF119" s="232"/>
      <c r="AG119" s="267"/>
      <c r="AH119" s="258"/>
      <c r="AI119" s="25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row>
    <row r="120" spans="1:93" s="20" customFormat="1" ht="111" customHeight="1" x14ac:dyDescent="0.3">
      <c r="A120" s="399"/>
      <c r="B120" s="386" t="s">
        <v>152</v>
      </c>
      <c r="C120" s="159" t="s">
        <v>151</v>
      </c>
      <c r="D120" s="159" t="s">
        <v>150</v>
      </c>
      <c r="E120" s="159">
        <v>150</v>
      </c>
      <c r="F120" s="159">
        <v>500</v>
      </c>
      <c r="G120" s="159" t="s">
        <v>149</v>
      </c>
      <c r="H120" s="184" t="s">
        <v>148</v>
      </c>
      <c r="I120" s="159" t="s">
        <v>129</v>
      </c>
      <c r="J120" s="168">
        <v>2018</v>
      </c>
      <c r="K120" s="169">
        <v>0.1</v>
      </c>
      <c r="L120" s="169">
        <v>0</v>
      </c>
      <c r="M120" s="171">
        <f>L120/K120*1</f>
        <v>0</v>
      </c>
      <c r="N120" s="159" t="s">
        <v>536</v>
      </c>
      <c r="O120" s="159" t="s">
        <v>537</v>
      </c>
      <c r="P120" s="161">
        <v>212</v>
      </c>
      <c r="Q120" s="159" t="s">
        <v>538</v>
      </c>
      <c r="R120" s="162" t="s">
        <v>684</v>
      </c>
      <c r="S120" s="159">
        <v>150</v>
      </c>
      <c r="T120" s="164"/>
      <c r="U120" s="198"/>
      <c r="V120" s="161"/>
      <c r="W120" s="161"/>
      <c r="X120" s="161"/>
      <c r="Y120" s="159"/>
      <c r="Z120" s="161"/>
      <c r="AA120" s="121">
        <v>0.48</v>
      </c>
      <c r="AB120" s="32"/>
      <c r="AC120" s="226"/>
      <c r="AD120" s="244">
        <v>0.5</v>
      </c>
      <c r="AE120" s="232" t="s">
        <v>1137</v>
      </c>
      <c r="AF120" s="232" t="s">
        <v>1138</v>
      </c>
      <c r="AG120" s="244">
        <v>0.7</v>
      </c>
      <c r="AH120" s="232" t="s">
        <v>1137</v>
      </c>
      <c r="AI120" s="25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row>
    <row r="121" spans="1:93" s="20" customFormat="1" ht="88.5" customHeight="1" x14ac:dyDescent="0.3">
      <c r="A121" s="399"/>
      <c r="B121" s="386"/>
      <c r="C121" s="373" t="s">
        <v>147</v>
      </c>
      <c r="D121" s="373" t="s">
        <v>146</v>
      </c>
      <c r="E121" s="373" t="s">
        <v>145</v>
      </c>
      <c r="F121" s="373">
        <v>5</v>
      </c>
      <c r="G121" s="279" t="s">
        <v>144</v>
      </c>
      <c r="H121" s="184" t="s">
        <v>143</v>
      </c>
      <c r="I121" s="159" t="s">
        <v>129</v>
      </c>
      <c r="J121" s="313" t="s">
        <v>817</v>
      </c>
      <c r="K121" s="289">
        <v>18</v>
      </c>
      <c r="L121" s="289">
        <v>8</v>
      </c>
      <c r="M121" s="284">
        <f>L121/K121</f>
        <v>0.44444444444444442</v>
      </c>
      <c r="N121" s="159" t="s">
        <v>545</v>
      </c>
      <c r="O121" s="159" t="s">
        <v>546</v>
      </c>
      <c r="P121" s="159">
        <v>202</v>
      </c>
      <c r="Q121" s="159" t="s">
        <v>547</v>
      </c>
      <c r="R121" s="289" t="s">
        <v>706</v>
      </c>
      <c r="S121" s="373" t="s">
        <v>145</v>
      </c>
      <c r="T121" s="164"/>
      <c r="U121" s="193" t="s">
        <v>980</v>
      </c>
      <c r="V121" s="199">
        <v>92000000</v>
      </c>
      <c r="W121" s="199"/>
      <c r="X121" s="199"/>
      <c r="Y121" s="200" t="s">
        <v>979</v>
      </c>
      <c r="Z121" s="161"/>
      <c r="AA121" s="457">
        <v>0.49</v>
      </c>
      <c r="AB121" s="37" t="s">
        <v>979</v>
      </c>
      <c r="AC121" s="226"/>
      <c r="AD121" s="265">
        <v>0.7</v>
      </c>
      <c r="AE121" s="232" t="s">
        <v>1182</v>
      </c>
      <c r="AF121" s="232" t="s">
        <v>1139</v>
      </c>
      <c r="AG121" s="265">
        <v>0.7</v>
      </c>
      <c r="AH121" s="232" t="s">
        <v>1182</v>
      </c>
      <c r="AI121" s="25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row>
    <row r="122" spans="1:93" s="20" customFormat="1" ht="115.5" customHeight="1" x14ac:dyDescent="0.3">
      <c r="A122" s="399"/>
      <c r="B122" s="386"/>
      <c r="C122" s="373"/>
      <c r="D122" s="373"/>
      <c r="E122" s="373"/>
      <c r="F122" s="373"/>
      <c r="G122" s="280"/>
      <c r="H122" s="159" t="s">
        <v>142</v>
      </c>
      <c r="I122" s="159" t="s">
        <v>129</v>
      </c>
      <c r="J122" s="315"/>
      <c r="K122" s="291"/>
      <c r="L122" s="291"/>
      <c r="M122" s="284"/>
      <c r="N122" s="159" t="s">
        <v>545</v>
      </c>
      <c r="O122" s="159" t="s">
        <v>546</v>
      </c>
      <c r="P122" s="159" t="s">
        <v>709</v>
      </c>
      <c r="Q122" s="159" t="s">
        <v>547</v>
      </c>
      <c r="R122" s="291"/>
      <c r="S122" s="373"/>
      <c r="T122" s="164"/>
      <c r="U122" s="164" t="s">
        <v>840</v>
      </c>
      <c r="V122" s="199">
        <f>8000000*6</f>
        <v>48000000</v>
      </c>
      <c r="W122" s="199"/>
      <c r="X122" s="199"/>
      <c r="Y122" s="201" t="s">
        <v>981</v>
      </c>
      <c r="Z122" s="161"/>
      <c r="AA122" s="458"/>
      <c r="AB122" s="30" t="s">
        <v>1091</v>
      </c>
      <c r="AC122" s="226"/>
      <c r="AD122" s="267"/>
      <c r="AE122" s="232" t="s">
        <v>1183</v>
      </c>
      <c r="AF122" s="232" t="s">
        <v>1140</v>
      </c>
      <c r="AG122" s="267"/>
      <c r="AH122" s="252" t="s">
        <v>1233</v>
      </c>
      <c r="AI122" s="25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row>
    <row r="123" spans="1:93" s="20" customFormat="1" ht="55.5" customHeight="1" x14ac:dyDescent="0.3">
      <c r="A123" s="399"/>
      <c r="B123" s="386"/>
      <c r="C123" s="373" t="s">
        <v>141</v>
      </c>
      <c r="D123" s="373" t="s">
        <v>707</v>
      </c>
      <c r="E123" s="373">
        <v>75</v>
      </c>
      <c r="F123" s="373">
        <v>200</v>
      </c>
      <c r="G123" s="279" t="s">
        <v>140</v>
      </c>
      <c r="H123" s="184" t="s">
        <v>139</v>
      </c>
      <c r="I123" s="159" t="s">
        <v>129</v>
      </c>
      <c r="J123" s="313">
        <v>2018</v>
      </c>
      <c r="K123" s="289">
        <v>11</v>
      </c>
      <c r="L123" s="289">
        <v>4</v>
      </c>
      <c r="M123" s="378">
        <f t="shared" ref="M123" si="4">L123/K123*1</f>
        <v>0.36363636363636365</v>
      </c>
      <c r="N123" s="159" t="s">
        <v>545</v>
      </c>
      <c r="O123" s="159" t="s">
        <v>546</v>
      </c>
      <c r="P123" s="161">
        <v>203</v>
      </c>
      <c r="Q123" s="159" t="s">
        <v>548</v>
      </c>
      <c r="R123" s="289" t="s">
        <v>708</v>
      </c>
      <c r="S123" s="373">
        <v>75</v>
      </c>
      <c r="T123" s="164"/>
      <c r="U123" s="164" t="s">
        <v>841</v>
      </c>
      <c r="V123" s="199">
        <v>8000000</v>
      </c>
      <c r="W123" s="199"/>
      <c r="X123" s="199"/>
      <c r="Y123" s="200" t="s">
        <v>982</v>
      </c>
      <c r="Z123" s="161"/>
      <c r="AA123" s="461">
        <v>0.8</v>
      </c>
      <c r="AB123" s="37" t="s">
        <v>982</v>
      </c>
      <c r="AC123" s="226"/>
      <c r="AD123" s="265">
        <v>0.8</v>
      </c>
      <c r="AE123" s="232" t="s">
        <v>1184</v>
      </c>
      <c r="AF123" s="232" t="s">
        <v>1111</v>
      </c>
      <c r="AG123" s="265">
        <v>0.8</v>
      </c>
      <c r="AH123" s="254" t="s">
        <v>1234</v>
      </c>
      <c r="AI123" s="25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row>
    <row r="124" spans="1:93" s="20" customFormat="1" ht="50.25" customHeight="1" x14ac:dyDescent="0.3">
      <c r="A124" s="399"/>
      <c r="B124" s="386"/>
      <c r="C124" s="373"/>
      <c r="D124" s="373"/>
      <c r="E124" s="373"/>
      <c r="F124" s="373"/>
      <c r="G124" s="280"/>
      <c r="H124" s="184" t="s">
        <v>138</v>
      </c>
      <c r="I124" s="159" t="s">
        <v>129</v>
      </c>
      <c r="J124" s="315"/>
      <c r="K124" s="291"/>
      <c r="L124" s="291"/>
      <c r="M124" s="379"/>
      <c r="N124" s="159" t="s">
        <v>545</v>
      </c>
      <c r="O124" s="159" t="s">
        <v>546</v>
      </c>
      <c r="P124" s="161">
        <v>203</v>
      </c>
      <c r="Q124" s="159" t="s">
        <v>548</v>
      </c>
      <c r="R124" s="291"/>
      <c r="S124" s="373"/>
      <c r="T124" s="164"/>
      <c r="U124" s="166"/>
      <c r="V124" s="161"/>
      <c r="W124" s="161"/>
      <c r="X124" s="161"/>
      <c r="Y124" s="161"/>
      <c r="Z124" s="161"/>
      <c r="AA124" s="462"/>
      <c r="AB124" s="32"/>
      <c r="AC124" s="226"/>
      <c r="AD124" s="267"/>
      <c r="AE124" s="232"/>
      <c r="AF124" s="232"/>
      <c r="AG124" s="267"/>
      <c r="AH124" s="254" t="s">
        <v>1235</v>
      </c>
      <c r="AI124" s="25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row>
    <row r="125" spans="1:93" s="20" customFormat="1" ht="59.25" customHeight="1" x14ac:dyDescent="0.3">
      <c r="A125" s="399"/>
      <c r="B125" s="386"/>
      <c r="C125" s="159" t="s">
        <v>137</v>
      </c>
      <c r="D125" s="159" t="s">
        <v>136</v>
      </c>
      <c r="E125" s="159">
        <v>17</v>
      </c>
      <c r="F125" s="159">
        <v>17</v>
      </c>
      <c r="G125" s="159" t="s">
        <v>135</v>
      </c>
      <c r="H125" s="184" t="s">
        <v>134</v>
      </c>
      <c r="I125" s="159" t="s">
        <v>129</v>
      </c>
      <c r="J125" s="168">
        <v>2018</v>
      </c>
      <c r="K125" s="191">
        <v>17</v>
      </c>
      <c r="L125" s="162">
        <v>17</v>
      </c>
      <c r="M125" s="171">
        <f>L125/K125*1</f>
        <v>1</v>
      </c>
      <c r="N125" s="159" t="s">
        <v>710</v>
      </c>
      <c r="O125" s="159" t="s">
        <v>711</v>
      </c>
      <c r="P125" s="161">
        <v>205</v>
      </c>
      <c r="Q125" s="159" t="s">
        <v>712</v>
      </c>
      <c r="R125" s="162" t="s">
        <v>793</v>
      </c>
      <c r="S125" s="159">
        <v>17</v>
      </c>
      <c r="T125" s="164"/>
      <c r="U125" s="202" t="s">
        <v>842</v>
      </c>
      <c r="V125" s="199">
        <v>2000000</v>
      </c>
      <c r="W125" s="199"/>
      <c r="X125" s="199"/>
      <c r="Y125" s="200" t="s">
        <v>983</v>
      </c>
      <c r="Z125" s="161"/>
      <c r="AA125" s="223">
        <v>0.7</v>
      </c>
      <c r="AB125" s="37" t="s">
        <v>983</v>
      </c>
      <c r="AC125" s="226"/>
      <c r="AD125" s="244">
        <v>0.7</v>
      </c>
      <c r="AE125" s="232" t="s">
        <v>1185</v>
      </c>
      <c r="AF125" s="232" t="s">
        <v>1114</v>
      </c>
      <c r="AG125" s="244">
        <v>0.8</v>
      </c>
      <c r="AH125" s="254" t="s">
        <v>1236</v>
      </c>
      <c r="AI125" s="25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row>
    <row r="126" spans="1:93" s="20" customFormat="1" ht="30.75" customHeight="1" x14ac:dyDescent="0.3">
      <c r="A126" s="399"/>
      <c r="B126" s="386"/>
      <c r="C126" s="373" t="s">
        <v>133</v>
      </c>
      <c r="D126" s="373" t="s">
        <v>132</v>
      </c>
      <c r="E126" s="384">
        <v>0.35</v>
      </c>
      <c r="F126" s="384">
        <v>0.92</v>
      </c>
      <c r="G126" s="279" t="s">
        <v>131</v>
      </c>
      <c r="H126" s="184" t="s">
        <v>130</v>
      </c>
      <c r="I126" s="373" t="s">
        <v>129</v>
      </c>
      <c r="J126" s="313">
        <v>2018</v>
      </c>
      <c r="K126" s="279">
        <v>35</v>
      </c>
      <c r="L126" s="282">
        <v>0.35</v>
      </c>
      <c r="M126" s="378">
        <v>1</v>
      </c>
      <c r="N126" s="159" t="s">
        <v>713</v>
      </c>
      <c r="O126" s="159" t="s">
        <v>714</v>
      </c>
      <c r="P126" s="159">
        <v>213</v>
      </c>
      <c r="Q126" s="159" t="s">
        <v>715</v>
      </c>
      <c r="R126" s="279" t="s">
        <v>647</v>
      </c>
      <c r="S126" s="384">
        <v>0.35</v>
      </c>
      <c r="T126" s="163"/>
      <c r="U126" s="449" t="s">
        <v>843</v>
      </c>
      <c r="V126" s="450">
        <v>7335000</v>
      </c>
      <c r="W126" s="203"/>
      <c r="X126" s="203"/>
      <c r="Y126" s="451" t="s">
        <v>984</v>
      </c>
      <c r="Z126" s="161"/>
      <c r="AA126" s="457">
        <v>0.4</v>
      </c>
      <c r="AB126" s="472" t="s">
        <v>984</v>
      </c>
      <c r="AC126" s="226"/>
      <c r="AD126" s="265">
        <v>0.39</v>
      </c>
      <c r="AE126" s="232" t="s">
        <v>1209</v>
      </c>
      <c r="AF126" s="232"/>
      <c r="AG126" s="265">
        <v>0.75</v>
      </c>
      <c r="AH126" s="277" t="s">
        <v>1237</v>
      </c>
      <c r="AI126" s="25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row>
    <row r="127" spans="1:93" s="20" customFormat="1" ht="31.5" customHeight="1" x14ac:dyDescent="0.3">
      <c r="A127" s="399"/>
      <c r="B127" s="386"/>
      <c r="C127" s="373"/>
      <c r="D127" s="373"/>
      <c r="E127" s="385"/>
      <c r="F127" s="385"/>
      <c r="G127" s="280"/>
      <c r="H127" s="159" t="s">
        <v>128</v>
      </c>
      <c r="I127" s="373"/>
      <c r="J127" s="315"/>
      <c r="K127" s="280"/>
      <c r="L127" s="283"/>
      <c r="M127" s="379"/>
      <c r="N127" s="159" t="s">
        <v>713</v>
      </c>
      <c r="O127" s="159" t="s">
        <v>714</v>
      </c>
      <c r="P127" s="159">
        <v>213</v>
      </c>
      <c r="Q127" s="159" t="s">
        <v>715</v>
      </c>
      <c r="R127" s="280"/>
      <c r="S127" s="385"/>
      <c r="T127" s="167"/>
      <c r="U127" s="449"/>
      <c r="V127" s="450"/>
      <c r="W127" s="203"/>
      <c r="X127" s="203"/>
      <c r="Y127" s="451"/>
      <c r="Z127" s="161"/>
      <c r="AA127" s="458"/>
      <c r="AB127" s="472"/>
      <c r="AC127" s="226"/>
      <c r="AD127" s="267"/>
      <c r="AE127" s="232" t="s">
        <v>1112</v>
      </c>
      <c r="AF127" s="232" t="s">
        <v>1113</v>
      </c>
      <c r="AG127" s="267"/>
      <c r="AH127" s="277"/>
      <c r="AI127" s="25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row>
    <row r="128" spans="1:93" s="20" customFormat="1" ht="69" customHeight="1" x14ac:dyDescent="0.3">
      <c r="A128" s="399"/>
      <c r="B128" s="386"/>
      <c r="C128" s="159" t="s">
        <v>127</v>
      </c>
      <c r="D128" s="159" t="s">
        <v>126</v>
      </c>
      <c r="E128" s="159">
        <v>9</v>
      </c>
      <c r="F128" s="159">
        <v>27</v>
      </c>
      <c r="G128" s="159" t="s">
        <v>125</v>
      </c>
      <c r="H128" s="184" t="s">
        <v>124</v>
      </c>
      <c r="I128" s="159" t="s">
        <v>119</v>
      </c>
      <c r="J128" s="168" t="s">
        <v>818</v>
      </c>
      <c r="K128" s="159">
        <v>9</v>
      </c>
      <c r="L128" s="162">
        <v>6</v>
      </c>
      <c r="M128" s="171">
        <f>L128/K128*1</f>
        <v>0.66666666666666663</v>
      </c>
      <c r="N128" s="159" t="s">
        <v>533</v>
      </c>
      <c r="O128" s="159" t="s">
        <v>534</v>
      </c>
      <c r="P128" s="161">
        <v>59</v>
      </c>
      <c r="Q128" s="159" t="s">
        <v>549</v>
      </c>
      <c r="R128" s="159" t="s">
        <v>648</v>
      </c>
      <c r="S128" s="159">
        <v>9</v>
      </c>
      <c r="T128" s="164"/>
      <c r="U128" s="164" t="s">
        <v>957</v>
      </c>
      <c r="V128" s="204" t="s">
        <v>958</v>
      </c>
      <c r="W128" s="204"/>
      <c r="X128" s="204"/>
      <c r="Y128" s="205" t="s">
        <v>959</v>
      </c>
      <c r="Z128" s="205" t="s">
        <v>960</v>
      </c>
      <c r="AA128" s="222">
        <v>0.63</v>
      </c>
      <c r="AB128" s="30" t="s">
        <v>1041</v>
      </c>
      <c r="AC128" s="226"/>
      <c r="AD128" s="244">
        <v>0.7</v>
      </c>
      <c r="AE128" s="232" t="s">
        <v>1186</v>
      </c>
      <c r="AF128" s="232" t="s">
        <v>1145</v>
      </c>
      <c r="AG128" s="244">
        <v>0.7</v>
      </c>
      <c r="AH128" s="232" t="s">
        <v>1186</v>
      </c>
      <c r="AI128" s="25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row>
    <row r="129" spans="1:93" s="20" customFormat="1" ht="79.5" customHeight="1" x14ac:dyDescent="0.3">
      <c r="A129" s="399"/>
      <c r="B129" s="386"/>
      <c r="C129" s="159" t="s">
        <v>123</v>
      </c>
      <c r="D129" s="159" t="s">
        <v>122</v>
      </c>
      <c r="E129" s="158">
        <v>0.3</v>
      </c>
      <c r="F129" s="158">
        <v>0.9</v>
      </c>
      <c r="G129" s="158" t="s">
        <v>121</v>
      </c>
      <c r="H129" s="159" t="s">
        <v>120</v>
      </c>
      <c r="I129" s="159" t="s">
        <v>119</v>
      </c>
      <c r="J129" s="168" t="s">
        <v>818</v>
      </c>
      <c r="K129" s="159">
        <v>30</v>
      </c>
      <c r="L129" s="162">
        <v>30</v>
      </c>
      <c r="M129" s="171">
        <f>L129/K129*1</f>
        <v>1</v>
      </c>
      <c r="N129" s="159" t="s">
        <v>719</v>
      </c>
      <c r="O129" s="159" t="s">
        <v>718</v>
      </c>
      <c r="P129" s="159" t="s">
        <v>716</v>
      </c>
      <c r="Q129" s="159" t="s">
        <v>717</v>
      </c>
      <c r="R129" s="162" t="s">
        <v>794</v>
      </c>
      <c r="S129" s="158">
        <v>0.3</v>
      </c>
      <c r="T129" s="175"/>
      <c r="U129" s="166"/>
      <c r="V129" s="161"/>
      <c r="W129" s="161"/>
      <c r="X129" s="161"/>
      <c r="Y129" s="206" t="s">
        <v>985</v>
      </c>
      <c r="Z129" s="161"/>
      <c r="AA129" s="219">
        <v>0.3</v>
      </c>
      <c r="AB129" s="32"/>
      <c r="AC129" s="226"/>
      <c r="AD129" s="244">
        <v>0.35</v>
      </c>
      <c r="AE129" s="232" t="s">
        <v>1187</v>
      </c>
      <c r="AF129" s="232" t="s">
        <v>1105</v>
      </c>
      <c r="AG129" s="244">
        <v>0.75</v>
      </c>
      <c r="AH129" s="254" t="s">
        <v>1238</v>
      </c>
      <c r="AI129" s="25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row>
    <row r="130" spans="1:93" s="24" customFormat="1" ht="101.4" customHeight="1" x14ac:dyDescent="0.3">
      <c r="A130" s="399"/>
      <c r="B130" s="386" t="s">
        <v>118</v>
      </c>
      <c r="C130" s="373" t="s">
        <v>117</v>
      </c>
      <c r="D130" s="159" t="s">
        <v>116</v>
      </c>
      <c r="E130" s="159">
        <v>12</v>
      </c>
      <c r="F130" s="159">
        <v>30</v>
      </c>
      <c r="G130" s="159" t="s">
        <v>115</v>
      </c>
      <c r="H130" s="184" t="s">
        <v>114</v>
      </c>
      <c r="I130" s="159" t="s">
        <v>113</v>
      </c>
      <c r="J130" s="168" t="s">
        <v>816</v>
      </c>
      <c r="K130" s="159">
        <v>2</v>
      </c>
      <c r="L130" s="162">
        <v>1</v>
      </c>
      <c r="M130" s="171">
        <f>L130/K130*1</f>
        <v>0.5</v>
      </c>
      <c r="N130" s="159" t="s">
        <v>550</v>
      </c>
      <c r="O130" s="159" t="s">
        <v>551</v>
      </c>
      <c r="P130" s="159">
        <v>114</v>
      </c>
      <c r="Q130" s="159" t="s">
        <v>552</v>
      </c>
      <c r="R130" s="162" t="s">
        <v>723</v>
      </c>
      <c r="S130" s="159">
        <v>12</v>
      </c>
      <c r="T130" s="164"/>
      <c r="U130" s="164" t="s">
        <v>837</v>
      </c>
      <c r="V130" s="161">
        <v>12</v>
      </c>
      <c r="W130" s="161"/>
      <c r="X130" s="161"/>
      <c r="Y130" s="161"/>
      <c r="Z130" s="161" t="s">
        <v>986</v>
      </c>
      <c r="AA130" s="219">
        <v>0.35</v>
      </c>
      <c r="AB130" s="32"/>
      <c r="AC130" s="226"/>
      <c r="AD130" s="244">
        <v>0.35</v>
      </c>
      <c r="AE130" s="232"/>
      <c r="AF130" s="232"/>
      <c r="AG130" s="244">
        <v>0.35</v>
      </c>
      <c r="AH130" s="240" t="s">
        <v>1239</v>
      </c>
      <c r="AI130" s="25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row>
    <row r="131" spans="1:93" s="24" customFormat="1" ht="84.75" customHeight="1" x14ac:dyDescent="0.3">
      <c r="A131" s="399"/>
      <c r="B131" s="386"/>
      <c r="C131" s="373"/>
      <c r="D131" s="159" t="s">
        <v>112</v>
      </c>
      <c r="E131" s="184">
        <v>1</v>
      </c>
      <c r="F131" s="184">
        <v>1</v>
      </c>
      <c r="G131" s="184" t="s">
        <v>111</v>
      </c>
      <c r="H131" s="184" t="s">
        <v>110</v>
      </c>
      <c r="I131" s="373" t="s">
        <v>101</v>
      </c>
      <c r="J131" s="168" t="s">
        <v>816</v>
      </c>
      <c r="K131" s="159">
        <v>1</v>
      </c>
      <c r="L131" s="162">
        <v>1</v>
      </c>
      <c r="M131" s="171">
        <f>L131/K131*1</f>
        <v>1</v>
      </c>
      <c r="N131" s="159" t="s">
        <v>550</v>
      </c>
      <c r="O131" s="159" t="s">
        <v>551</v>
      </c>
      <c r="P131" s="159">
        <v>114</v>
      </c>
      <c r="Q131" s="159" t="s">
        <v>552</v>
      </c>
      <c r="R131" s="159" t="s">
        <v>602</v>
      </c>
      <c r="S131" s="184">
        <v>1</v>
      </c>
      <c r="T131" s="185"/>
      <c r="U131" s="164" t="s">
        <v>838</v>
      </c>
      <c r="V131" s="161">
        <v>1</v>
      </c>
      <c r="W131" s="161"/>
      <c r="X131" s="161"/>
      <c r="Y131" s="161"/>
      <c r="Z131" s="161" t="s">
        <v>986</v>
      </c>
      <c r="AA131" s="219">
        <v>0.38</v>
      </c>
      <c r="AB131" s="32"/>
      <c r="AC131" s="226"/>
      <c r="AD131" s="244">
        <v>0.5</v>
      </c>
      <c r="AE131" s="232" t="s">
        <v>1188</v>
      </c>
      <c r="AF131" s="232" t="s">
        <v>1106</v>
      </c>
      <c r="AG131" s="244">
        <v>0.7</v>
      </c>
      <c r="AH131" s="240" t="s">
        <v>1240</v>
      </c>
      <c r="AI131" s="253" t="s">
        <v>1241</v>
      </c>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row>
    <row r="132" spans="1:93" s="24" customFormat="1" ht="60.75" customHeight="1" x14ac:dyDescent="0.3">
      <c r="A132" s="399"/>
      <c r="B132" s="386"/>
      <c r="C132" s="159" t="s">
        <v>109</v>
      </c>
      <c r="D132" s="159" t="s">
        <v>108</v>
      </c>
      <c r="E132" s="159">
        <v>8</v>
      </c>
      <c r="F132" s="159">
        <v>20</v>
      </c>
      <c r="G132" s="159" t="s">
        <v>107</v>
      </c>
      <c r="H132" s="184" t="s">
        <v>106</v>
      </c>
      <c r="I132" s="373"/>
      <c r="J132" s="168">
        <v>2018</v>
      </c>
      <c r="K132" s="159">
        <v>8</v>
      </c>
      <c r="L132" s="162">
        <v>10</v>
      </c>
      <c r="M132" s="171">
        <f>L132/K132*1</f>
        <v>1.25</v>
      </c>
      <c r="N132" s="159" t="s">
        <v>550</v>
      </c>
      <c r="O132" s="159" t="s">
        <v>551</v>
      </c>
      <c r="P132" s="159">
        <v>114</v>
      </c>
      <c r="Q132" s="159" t="s">
        <v>1095</v>
      </c>
      <c r="R132" s="159" t="s">
        <v>795</v>
      </c>
      <c r="S132" s="159">
        <v>8</v>
      </c>
      <c r="T132" s="164"/>
      <c r="U132" s="164" t="s">
        <v>839</v>
      </c>
      <c r="V132" s="161">
        <v>8</v>
      </c>
      <c r="W132" s="161"/>
      <c r="X132" s="161"/>
      <c r="Y132" s="161"/>
      <c r="Z132" s="161" t="s">
        <v>986</v>
      </c>
      <c r="AA132" s="121">
        <v>0.45</v>
      </c>
      <c r="AB132" s="30" t="s">
        <v>1081</v>
      </c>
      <c r="AC132" s="226"/>
      <c r="AD132" s="247">
        <v>0.5</v>
      </c>
      <c r="AE132" s="240" t="s">
        <v>1189</v>
      </c>
      <c r="AF132" s="232" t="s">
        <v>1115</v>
      </c>
      <c r="AG132" s="247">
        <v>0.7</v>
      </c>
      <c r="AH132" s="240" t="s">
        <v>1242</v>
      </c>
      <c r="AI132" s="253" t="s">
        <v>1243</v>
      </c>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row>
    <row r="133" spans="1:93" s="24" customFormat="1" ht="61.5" customHeight="1" x14ac:dyDescent="0.3">
      <c r="A133" s="399"/>
      <c r="B133" s="386"/>
      <c r="C133" s="373" t="s">
        <v>105</v>
      </c>
      <c r="D133" s="159" t="s">
        <v>104</v>
      </c>
      <c r="E133" s="161">
        <v>20</v>
      </c>
      <c r="F133" s="161">
        <v>50</v>
      </c>
      <c r="G133" s="159" t="s">
        <v>103</v>
      </c>
      <c r="H133" s="184" t="s">
        <v>102</v>
      </c>
      <c r="I133" s="373" t="s">
        <v>101</v>
      </c>
      <c r="J133" s="168">
        <v>2018</v>
      </c>
      <c r="K133" s="161">
        <v>20</v>
      </c>
      <c r="L133" s="207">
        <v>15</v>
      </c>
      <c r="M133" s="171">
        <f t="shared" ref="M133:M137" si="5">L133/K133*1</f>
        <v>0.75</v>
      </c>
      <c r="N133" s="159" t="s">
        <v>550</v>
      </c>
      <c r="O133" s="159" t="s">
        <v>551</v>
      </c>
      <c r="P133" s="161">
        <v>115</v>
      </c>
      <c r="Q133" s="159" t="s">
        <v>553</v>
      </c>
      <c r="R133" s="159" t="s">
        <v>603</v>
      </c>
      <c r="S133" s="161">
        <v>20</v>
      </c>
      <c r="T133" s="166"/>
      <c r="U133" s="166"/>
      <c r="V133" s="161">
        <v>20</v>
      </c>
      <c r="W133" s="161"/>
      <c r="X133" s="161"/>
      <c r="Y133" s="159"/>
      <c r="Z133" s="161"/>
      <c r="AA133" s="223">
        <v>0.74</v>
      </c>
      <c r="AB133" s="30" t="s">
        <v>1027</v>
      </c>
      <c r="AC133" s="226"/>
      <c r="AD133" s="244">
        <v>0.75</v>
      </c>
      <c r="AE133" s="30" t="s">
        <v>1027</v>
      </c>
      <c r="AF133" s="232"/>
      <c r="AG133" s="244">
        <v>0.8</v>
      </c>
      <c r="AH133" s="260" t="s">
        <v>1244</v>
      </c>
      <c r="AI133" s="260" t="s">
        <v>1245</v>
      </c>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row>
    <row r="134" spans="1:93" s="24" customFormat="1" ht="71.25" customHeight="1" x14ac:dyDescent="0.3">
      <c r="A134" s="400"/>
      <c r="B134" s="386"/>
      <c r="C134" s="373"/>
      <c r="D134" s="159" t="s">
        <v>100</v>
      </c>
      <c r="E134" s="158">
        <v>0.3</v>
      </c>
      <c r="F134" s="158">
        <v>1</v>
      </c>
      <c r="G134" s="158" t="s">
        <v>99</v>
      </c>
      <c r="H134" s="184" t="s">
        <v>796</v>
      </c>
      <c r="I134" s="373"/>
      <c r="J134" s="168">
        <v>2018</v>
      </c>
      <c r="K134" s="158">
        <v>0.3</v>
      </c>
      <c r="L134" s="208" t="s">
        <v>38</v>
      </c>
      <c r="M134" s="171" t="s">
        <v>38</v>
      </c>
      <c r="N134" s="159" t="s">
        <v>512</v>
      </c>
      <c r="O134" s="159" t="s">
        <v>513</v>
      </c>
      <c r="P134" s="159">
        <v>190</v>
      </c>
      <c r="Q134" s="159" t="s">
        <v>514</v>
      </c>
      <c r="R134" s="209" t="s">
        <v>604</v>
      </c>
      <c r="S134" s="158">
        <v>0.3</v>
      </c>
      <c r="T134" s="175"/>
      <c r="U134" s="166"/>
      <c r="V134" s="161"/>
      <c r="W134" s="161"/>
      <c r="X134" s="161"/>
      <c r="Y134" s="159"/>
      <c r="Z134" s="161"/>
      <c r="AA134" s="219">
        <v>0.3</v>
      </c>
      <c r="AB134" s="32"/>
      <c r="AC134" s="226"/>
      <c r="AD134" s="244">
        <v>0.4</v>
      </c>
      <c r="AE134" s="232" t="s">
        <v>1108</v>
      </c>
      <c r="AF134" s="232" t="s">
        <v>1107</v>
      </c>
      <c r="AG134" s="244">
        <v>0.5</v>
      </c>
      <c r="AH134" s="240" t="s">
        <v>1239</v>
      </c>
      <c r="AI134" s="260"/>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row>
    <row r="135" spans="1:93" s="24" customFormat="1" ht="72" customHeight="1" x14ac:dyDescent="0.3">
      <c r="A135" s="392" t="s">
        <v>9</v>
      </c>
      <c r="B135" s="392" t="s">
        <v>81</v>
      </c>
      <c r="C135" s="393" t="s">
        <v>98</v>
      </c>
      <c r="D135" s="122" t="s">
        <v>97</v>
      </c>
      <c r="E135" s="122">
        <v>4</v>
      </c>
      <c r="F135" s="122">
        <v>10</v>
      </c>
      <c r="G135" s="122" t="s">
        <v>96</v>
      </c>
      <c r="H135" s="122" t="s">
        <v>95</v>
      </c>
      <c r="I135" s="393" t="s">
        <v>94</v>
      </c>
      <c r="J135" s="123" t="s">
        <v>816</v>
      </c>
      <c r="K135" s="122">
        <v>4</v>
      </c>
      <c r="L135" s="124">
        <v>3</v>
      </c>
      <c r="M135" s="125">
        <f t="shared" si="5"/>
        <v>0.75</v>
      </c>
      <c r="N135" s="122" t="s">
        <v>512</v>
      </c>
      <c r="O135" s="122" t="s">
        <v>513</v>
      </c>
      <c r="P135" s="122">
        <v>190</v>
      </c>
      <c r="Q135" s="122" t="s">
        <v>514</v>
      </c>
      <c r="R135" s="122" t="s">
        <v>810</v>
      </c>
      <c r="S135" s="122">
        <v>4</v>
      </c>
      <c r="T135" s="126"/>
      <c r="U135" s="126" t="s">
        <v>889</v>
      </c>
      <c r="V135" s="127"/>
      <c r="W135" s="127"/>
      <c r="X135" s="127"/>
      <c r="Y135" s="122"/>
      <c r="Z135" s="127"/>
      <c r="AA135" s="219">
        <v>0.37</v>
      </c>
      <c r="AB135" s="32"/>
      <c r="AC135" s="226"/>
      <c r="AD135" s="244">
        <v>0.65</v>
      </c>
      <c r="AE135" s="232" t="s">
        <v>1190</v>
      </c>
      <c r="AF135" s="232" t="s">
        <v>1098</v>
      </c>
      <c r="AG135" s="244">
        <v>0.7</v>
      </c>
      <c r="AH135" s="240" t="s">
        <v>1246</v>
      </c>
      <c r="AI135" s="25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row>
    <row r="136" spans="1:93" s="24" customFormat="1" ht="78" customHeight="1" x14ac:dyDescent="0.3">
      <c r="A136" s="392"/>
      <c r="B136" s="392"/>
      <c r="C136" s="393"/>
      <c r="D136" s="122" t="s">
        <v>93</v>
      </c>
      <c r="E136" s="122">
        <v>8</v>
      </c>
      <c r="F136" s="122">
        <v>20</v>
      </c>
      <c r="G136" s="122" t="s">
        <v>92</v>
      </c>
      <c r="H136" s="122" t="s">
        <v>91</v>
      </c>
      <c r="I136" s="393"/>
      <c r="J136" s="123" t="s">
        <v>816</v>
      </c>
      <c r="K136" s="122">
        <v>8</v>
      </c>
      <c r="L136" s="124">
        <v>8</v>
      </c>
      <c r="M136" s="125">
        <f t="shared" si="5"/>
        <v>1</v>
      </c>
      <c r="N136" s="122" t="s">
        <v>512</v>
      </c>
      <c r="O136" s="122" t="s">
        <v>513</v>
      </c>
      <c r="P136" s="122">
        <v>190</v>
      </c>
      <c r="Q136" s="122" t="s">
        <v>514</v>
      </c>
      <c r="R136" s="122" t="s">
        <v>735</v>
      </c>
      <c r="S136" s="122">
        <v>8</v>
      </c>
      <c r="T136" s="126"/>
      <c r="U136" s="128"/>
      <c r="V136" s="127"/>
      <c r="W136" s="127"/>
      <c r="X136" s="127"/>
      <c r="Y136" s="122"/>
      <c r="Z136" s="127"/>
      <c r="AA136" s="120">
        <v>0.45</v>
      </c>
      <c r="AB136" s="30" t="s">
        <v>1082</v>
      </c>
      <c r="AC136" s="226"/>
      <c r="AD136" s="244">
        <v>0.55000000000000004</v>
      </c>
      <c r="AE136" s="232" t="s">
        <v>1191</v>
      </c>
      <c r="AF136" s="232" t="s">
        <v>1141</v>
      </c>
      <c r="AG136" s="244">
        <v>0.55000000000000004</v>
      </c>
      <c r="AH136" s="232" t="s">
        <v>1191</v>
      </c>
      <c r="AI136" s="25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row>
    <row r="137" spans="1:93" s="24" customFormat="1" ht="107.25" customHeight="1" x14ac:dyDescent="0.3">
      <c r="A137" s="392"/>
      <c r="B137" s="392"/>
      <c r="C137" s="122" t="s">
        <v>90</v>
      </c>
      <c r="D137" s="122" t="s">
        <v>89</v>
      </c>
      <c r="E137" s="122">
        <v>8</v>
      </c>
      <c r="F137" s="122">
        <v>20</v>
      </c>
      <c r="G137" s="122" t="s">
        <v>88</v>
      </c>
      <c r="H137" s="129" t="s">
        <v>87</v>
      </c>
      <c r="I137" s="393"/>
      <c r="J137" s="123">
        <v>2018</v>
      </c>
      <c r="K137" s="122">
        <v>8</v>
      </c>
      <c r="L137" s="124">
        <v>6</v>
      </c>
      <c r="M137" s="125">
        <f t="shared" si="5"/>
        <v>0.75</v>
      </c>
      <c r="N137" s="122" t="s">
        <v>550</v>
      </c>
      <c r="O137" s="122" t="s">
        <v>551</v>
      </c>
      <c r="P137" s="122">
        <v>114</v>
      </c>
      <c r="Q137" s="122" t="s">
        <v>552</v>
      </c>
      <c r="R137" s="122" t="s">
        <v>605</v>
      </c>
      <c r="S137" s="122">
        <v>8</v>
      </c>
      <c r="T137" s="126"/>
      <c r="U137" s="128"/>
      <c r="V137" s="127"/>
      <c r="W137" s="127"/>
      <c r="X137" s="127"/>
      <c r="Y137" s="122"/>
      <c r="Z137" s="127"/>
      <c r="AA137" s="223">
        <v>0.73</v>
      </c>
      <c r="AB137" s="30"/>
      <c r="AC137" s="226"/>
      <c r="AD137" s="244">
        <v>0.75</v>
      </c>
      <c r="AE137" s="232" t="s">
        <v>1192</v>
      </c>
      <c r="AF137" s="232" t="s">
        <v>1142</v>
      </c>
      <c r="AG137" s="244">
        <v>0.75</v>
      </c>
      <c r="AH137" s="240" t="s">
        <v>1247</v>
      </c>
      <c r="AI137" s="25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row>
    <row r="138" spans="1:93" s="20" customFormat="1" ht="108.75" customHeight="1" x14ac:dyDescent="0.3">
      <c r="A138" s="392"/>
      <c r="B138" s="392"/>
      <c r="C138" s="393" t="s">
        <v>86</v>
      </c>
      <c r="D138" s="393" t="s">
        <v>85</v>
      </c>
      <c r="E138" s="397">
        <v>0.7</v>
      </c>
      <c r="F138" s="397">
        <v>1</v>
      </c>
      <c r="G138" s="394" t="s">
        <v>84</v>
      </c>
      <c r="H138" s="122" t="s">
        <v>83</v>
      </c>
      <c r="I138" s="397" t="s">
        <v>48</v>
      </c>
      <c r="J138" s="130"/>
      <c r="K138" s="394">
        <v>0.7</v>
      </c>
      <c r="L138" s="408" t="s">
        <v>38</v>
      </c>
      <c r="M138" s="414" t="s">
        <v>38</v>
      </c>
      <c r="N138" s="122" t="s">
        <v>512</v>
      </c>
      <c r="O138" s="122" t="s">
        <v>513</v>
      </c>
      <c r="P138" s="122">
        <v>190</v>
      </c>
      <c r="Q138" s="122" t="s">
        <v>514</v>
      </c>
      <c r="R138" s="357" t="s">
        <v>606</v>
      </c>
      <c r="S138" s="397">
        <v>0.7</v>
      </c>
      <c r="T138" s="131"/>
      <c r="U138" s="432" t="s">
        <v>833</v>
      </c>
      <c r="V138" s="448"/>
      <c r="W138" s="127"/>
      <c r="X138" s="127"/>
      <c r="Y138" s="122" t="s">
        <v>913</v>
      </c>
      <c r="Z138" s="127"/>
      <c r="AA138" s="459">
        <v>0.73</v>
      </c>
      <c r="AB138" s="30" t="s">
        <v>1026</v>
      </c>
      <c r="AC138" s="226"/>
      <c r="AD138" s="265">
        <v>0.73</v>
      </c>
      <c r="AE138" s="232"/>
      <c r="AF138" s="232"/>
      <c r="AG138" s="265">
        <v>0.73</v>
      </c>
      <c r="AH138" s="258"/>
      <c r="AI138" s="25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row>
    <row r="139" spans="1:93" s="20" customFormat="1" ht="64.95" customHeight="1" x14ac:dyDescent="0.3">
      <c r="A139" s="392"/>
      <c r="B139" s="392"/>
      <c r="C139" s="393"/>
      <c r="D139" s="393"/>
      <c r="E139" s="397"/>
      <c r="F139" s="397"/>
      <c r="G139" s="396"/>
      <c r="H139" s="122" t="s">
        <v>82</v>
      </c>
      <c r="I139" s="397"/>
      <c r="J139" s="132" t="s">
        <v>816</v>
      </c>
      <c r="K139" s="396"/>
      <c r="L139" s="409"/>
      <c r="M139" s="416"/>
      <c r="N139" s="122" t="s">
        <v>512</v>
      </c>
      <c r="O139" s="122" t="s">
        <v>513</v>
      </c>
      <c r="P139" s="122">
        <v>190</v>
      </c>
      <c r="Q139" s="122" t="s">
        <v>514</v>
      </c>
      <c r="R139" s="359"/>
      <c r="S139" s="397"/>
      <c r="T139" s="131"/>
      <c r="U139" s="432"/>
      <c r="V139" s="448"/>
      <c r="W139" s="127"/>
      <c r="X139" s="127"/>
      <c r="Y139" s="133"/>
      <c r="Z139" s="127"/>
      <c r="AA139" s="460"/>
      <c r="AB139" s="32"/>
      <c r="AC139" s="226"/>
      <c r="AD139" s="267"/>
      <c r="AE139" s="232"/>
      <c r="AF139" s="232"/>
      <c r="AG139" s="267"/>
      <c r="AH139" s="258"/>
      <c r="AI139" s="25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row>
    <row r="140" spans="1:93" s="20" customFormat="1" ht="74.400000000000006" customHeight="1" x14ac:dyDescent="0.3">
      <c r="A140" s="392"/>
      <c r="B140" s="392" t="s">
        <v>81</v>
      </c>
      <c r="C140" s="122" t="s">
        <v>80</v>
      </c>
      <c r="D140" s="122" t="s">
        <v>79</v>
      </c>
      <c r="E140" s="122" t="s">
        <v>78</v>
      </c>
      <c r="F140" s="122">
        <v>1</v>
      </c>
      <c r="G140" s="122" t="s">
        <v>77</v>
      </c>
      <c r="H140" s="122" t="s">
        <v>76</v>
      </c>
      <c r="I140" s="397"/>
      <c r="J140" s="123" t="s">
        <v>816</v>
      </c>
      <c r="K140" s="122" t="s">
        <v>78</v>
      </c>
      <c r="L140" s="124" t="s">
        <v>38</v>
      </c>
      <c r="M140" s="125" t="s">
        <v>38</v>
      </c>
      <c r="N140" s="122" t="s">
        <v>512</v>
      </c>
      <c r="O140" s="122" t="s">
        <v>513</v>
      </c>
      <c r="P140" s="122">
        <v>190</v>
      </c>
      <c r="Q140" s="122" t="s">
        <v>514</v>
      </c>
      <c r="R140" s="122" t="s">
        <v>607</v>
      </c>
      <c r="S140" s="122" t="s">
        <v>78</v>
      </c>
      <c r="T140" s="126"/>
      <c r="U140" s="126" t="s">
        <v>834</v>
      </c>
      <c r="V140" s="127"/>
      <c r="W140" s="127"/>
      <c r="X140" s="127"/>
      <c r="Y140" s="134" t="s">
        <v>915</v>
      </c>
      <c r="Z140" s="127"/>
      <c r="AA140" s="219">
        <v>0.35</v>
      </c>
      <c r="AB140" s="32"/>
      <c r="AC140" s="226"/>
      <c r="AD140" s="244">
        <v>0.35</v>
      </c>
      <c r="AE140" s="232"/>
      <c r="AF140" s="232"/>
      <c r="AG140" s="244">
        <v>0.35</v>
      </c>
      <c r="AH140" s="258"/>
      <c r="AI140" s="25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row>
    <row r="141" spans="1:93" s="20" customFormat="1" ht="96.6" customHeight="1" x14ac:dyDescent="0.3">
      <c r="A141" s="392"/>
      <c r="B141" s="392"/>
      <c r="C141" s="122" t="s">
        <v>75</v>
      </c>
      <c r="D141" s="122" t="s">
        <v>74</v>
      </c>
      <c r="E141" s="135">
        <v>0.3</v>
      </c>
      <c r="F141" s="135">
        <v>0.8</v>
      </c>
      <c r="G141" s="135" t="s">
        <v>73</v>
      </c>
      <c r="H141" s="122" t="s">
        <v>72</v>
      </c>
      <c r="I141" s="397"/>
      <c r="J141" s="123" t="s">
        <v>816</v>
      </c>
      <c r="K141" s="135">
        <v>0.3</v>
      </c>
      <c r="L141" s="136">
        <v>20</v>
      </c>
      <c r="M141" s="125">
        <f>L141/K141*1</f>
        <v>66.666666666666671</v>
      </c>
      <c r="N141" s="122" t="s">
        <v>509</v>
      </c>
      <c r="O141" s="122" t="s">
        <v>510</v>
      </c>
      <c r="P141" s="122">
        <v>157</v>
      </c>
      <c r="Q141" s="137" t="s">
        <v>511</v>
      </c>
      <c r="R141" s="122" t="s">
        <v>608</v>
      </c>
      <c r="S141" s="135">
        <v>0.3</v>
      </c>
      <c r="T141" s="131"/>
      <c r="U141" s="126" t="s">
        <v>835</v>
      </c>
      <c r="V141" s="127"/>
      <c r="W141" s="127"/>
      <c r="X141" s="127"/>
      <c r="Y141" s="127"/>
      <c r="Z141" s="127"/>
      <c r="AA141" s="121">
        <v>0.46</v>
      </c>
      <c r="AB141" s="32"/>
      <c r="AC141" s="226"/>
      <c r="AD141" s="244">
        <v>0.55000000000000004</v>
      </c>
      <c r="AE141" s="232" t="s">
        <v>1193</v>
      </c>
      <c r="AF141" s="232" t="s">
        <v>1109</v>
      </c>
      <c r="AG141" s="244">
        <v>0.65</v>
      </c>
      <c r="AH141" s="232" t="s">
        <v>1193</v>
      </c>
      <c r="AI141" s="25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row>
    <row r="142" spans="1:93" s="20" customFormat="1" ht="87" customHeight="1" x14ac:dyDescent="0.3">
      <c r="A142" s="392"/>
      <c r="B142" s="392"/>
      <c r="C142" s="122" t="s">
        <v>71</v>
      </c>
      <c r="D142" s="122" t="s">
        <v>70</v>
      </c>
      <c r="E142" s="135">
        <v>0.2</v>
      </c>
      <c r="F142" s="135">
        <v>0.8</v>
      </c>
      <c r="G142" s="135" t="s">
        <v>69</v>
      </c>
      <c r="H142" s="122" t="s">
        <v>68</v>
      </c>
      <c r="I142" s="397"/>
      <c r="J142" s="123">
        <v>2018</v>
      </c>
      <c r="K142" s="135">
        <v>0.2</v>
      </c>
      <c r="L142" s="138">
        <v>0.12</v>
      </c>
      <c r="M142" s="125">
        <f>L142/K142*1</f>
        <v>0.6</v>
      </c>
      <c r="N142" s="122" t="s">
        <v>771</v>
      </c>
      <c r="O142" s="122" t="s">
        <v>772</v>
      </c>
      <c r="P142" s="122">
        <v>157</v>
      </c>
      <c r="Q142" s="137" t="s">
        <v>773</v>
      </c>
      <c r="R142" s="122" t="s">
        <v>609</v>
      </c>
      <c r="S142" s="135">
        <v>0.2</v>
      </c>
      <c r="T142" s="131"/>
      <c r="U142" s="128"/>
      <c r="V142" s="127"/>
      <c r="W142" s="127"/>
      <c r="X142" s="127"/>
      <c r="Y142" s="127"/>
      <c r="Z142" s="127"/>
      <c r="AA142" s="222">
        <v>0.66</v>
      </c>
      <c r="AB142" s="30" t="s">
        <v>1083</v>
      </c>
      <c r="AC142" s="226"/>
      <c r="AD142" s="244">
        <v>0.7</v>
      </c>
      <c r="AE142" s="232" t="s">
        <v>1194</v>
      </c>
      <c r="AF142" s="232" t="s">
        <v>1102</v>
      </c>
      <c r="AG142" s="244">
        <v>0.7</v>
      </c>
      <c r="AH142" s="258"/>
      <c r="AI142" s="25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row>
    <row r="143" spans="1:93" s="20" customFormat="1" ht="104.25" customHeight="1" x14ac:dyDescent="0.3">
      <c r="A143" s="392"/>
      <c r="B143" s="392"/>
      <c r="C143" s="393" t="s">
        <v>67</v>
      </c>
      <c r="D143" s="393" t="s">
        <v>66</v>
      </c>
      <c r="E143" s="393">
        <v>4</v>
      </c>
      <c r="F143" s="393">
        <v>10</v>
      </c>
      <c r="G143" s="357" t="s">
        <v>65</v>
      </c>
      <c r="H143" s="122" t="s">
        <v>64</v>
      </c>
      <c r="I143" s="393" t="s">
        <v>63</v>
      </c>
      <c r="J143" s="418">
        <v>2018</v>
      </c>
      <c r="K143" s="357">
        <v>4</v>
      </c>
      <c r="L143" s="408">
        <v>2</v>
      </c>
      <c r="M143" s="417">
        <f>L143/K143</f>
        <v>0.5</v>
      </c>
      <c r="N143" s="122" t="s">
        <v>626</v>
      </c>
      <c r="O143" s="122" t="s">
        <v>634</v>
      </c>
      <c r="P143" s="122" t="s">
        <v>624</v>
      </c>
      <c r="Q143" s="137" t="s">
        <v>623</v>
      </c>
      <c r="R143" s="357" t="s">
        <v>774</v>
      </c>
      <c r="S143" s="393">
        <v>4</v>
      </c>
      <c r="T143" s="139"/>
      <c r="U143" s="439" t="s">
        <v>890</v>
      </c>
      <c r="V143" s="448" t="s">
        <v>884</v>
      </c>
      <c r="W143" s="127"/>
      <c r="X143" s="127"/>
      <c r="Y143" s="448"/>
      <c r="Z143" s="127"/>
      <c r="AA143" s="273">
        <v>0.25</v>
      </c>
      <c r="AB143" s="32"/>
      <c r="AC143" s="226"/>
      <c r="AD143" s="265">
        <v>0.25</v>
      </c>
      <c r="AE143" s="232"/>
      <c r="AF143" s="232"/>
      <c r="AG143" s="265">
        <v>0.25</v>
      </c>
      <c r="AH143" s="258"/>
      <c r="AI143" s="25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row>
    <row r="144" spans="1:93" s="20" customFormat="1" ht="69" customHeight="1" x14ac:dyDescent="0.3">
      <c r="A144" s="392"/>
      <c r="B144" s="392"/>
      <c r="C144" s="393"/>
      <c r="D144" s="393"/>
      <c r="E144" s="393"/>
      <c r="F144" s="393"/>
      <c r="G144" s="359"/>
      <c r="H144" s="129" t="s">
        <v>62</v>
      </c>
      <c r="I144" s="393"/>
      <c r="J144" s="420"/>
      <c r="K144" s="359"/>
      <c r="L144" s="409"/>
      <c r="M144" s="417"/>
      <c r="N144" s="122" t="s">
        <v>512</v>
      </c>
      <c r="O144" s="122" t="s">
        <v>513</v>
      </c>
      <c r="P144" s="122">
        <v>190</v>
      </c>
      <c r="Q144" s="122" t="s">
        <v>514</v>
      </c>
      <c r="R144" s="359"/>
      <c r="S144" s="393"/>
      <c r="T144" s="140"/>
      <c r="U144" s="440"/>
      <c r="V144" s="448"/>
      <c r="W144" s="127"/>
      <c r="X144" s="127"/>
      <c r="Y144" s="448"/>
      <c r="Z144" s="127"/>
      <c r="AA144" s="274"/>
      <c r="AB144" s="32"/>
      <c r="AC144" s="226"/>
      <c r="AD144" s="267"/>
      <c r="AE144" s="232"/>
      <c r="AF144" s="232"/>
      <c r="AG144" s="267"/>
      <c r="AH144" s="258"/>
      <c r="AI144" s="25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row>
    <row r="145" spans="1:93" s="20" customFormat="1" ht="90" customHeight="1" x14ac:dyDescent="0.3">
      <c r="A145" s="392"/>
      <c r="B145" s="392"/>
      <c r="C145" s="393" t="s">
        <v>61</v>
      </c>
      <c r="D145" s="122" t="s">
        <v>60</v>
      </c>
      <c r="E145" s="122">
        <v>1</v>
      </c>
      <c r="F145" s="122">
        <v>1</v>
      </c>
      <c r="G145" s="122" t="s">
        <v>59</v>
      </c>
      <c r="H145" s="129" t="s">
        <v>58</v>
      </c>
      <c r="I145" s="393" t="s">
        <v>48</v>
      </c>
      <c r="J145" s="123" t="s">
        <v>819</v>
      </c>
      <c r="K145" s="122">
        <v>1</v>
      </c>
      <c r="L145" s="124">
        <v>1</v>
      </c>
      <c r="M145" s="125">
        <f>L145/K145*1</f>
        <v>1</v>
      </c>
      <c r="N145" s="122" t="s">
        <v>554</v>
      </c>
      <c r="O145" s="122" t="s">
        <v>555</v>
      </c>
      <c r="P145" s="127">
        <v>197</v>
      </c>
      <c r="Q145" s="122" t="s">
        <v>556</v>
      </c>
      <c r="R145" s="127" t="s">
        <v>610</v>
      </c>
      <c r="S145" s="122">
        <v>1</v>
      </c>
      <c r="T145" s="126"/>
      <c r="U145" s="128"/>
      <c r="V145" s="127"/>
      <c r="W145" s="127"/>
      <c r="X145" s="127"/>
      <c r="Y145" s="127"/>
      <c r="Z145" s="127"/>
      <c r="AA145" s="219">
        <v>0.38</v>
      </c>
      <c r="AB145" s="32"/>
      <c r="AC145" s="226"/>
      <c r="AD145" s="244">
        <v>0.38</v>
      </c>
      <c r="AE145" s="232"/>
      <c r="AF145" s="232"/>
      <c r="AG145" s="244">
        <v>0.38</v>
      </c>
      <c r="AH145" s="258"/>
      <c r="AI145" s="25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row>
    <row r="146" spans="1:93" s="20" customFormat="1" ht="61.5" customHeight="1" x14ac:dyDescent="0.3">
      <c r="A146" s="392"/>
      <c r="B146" s="392"/>
      <c r="C146" s="393"/>
      <c r="D146" s="122" t="s">
        <v>57</v>
      </c>
      <c r="E146" s="122">
        <v>8</v>
      </c>
      <c r="F146" s="122">
        <v>20</v>
      </c>
      <c r="G146" s="122" t="s">
        <v>54</v>
      </c>
      <c r="H146" s="129" t="s">
        <v>56</v>
      </c>
      <c r="I146" s="393"/>
      <c r="J146" s="123" t="s">
        <v>819</v>
      </c>
      <c r="K146" s="122">
        <v>8</v>
      </c>
      <c r="L146" s="141">
        <v>2</v>
      </c>
      <c r="M146" s="125">
        <f>L146/K146*1</f>
        <v>0.25</v>
      </c>
      <c r="N146" s="122" t="s">
        <v>512</v>
      </c>
      <c r="O146" s="122" t="s">
        <v>523</v>
      </c>
      <c r="P146" s="122">
        <v>186</v>
      </c>
      <c r="Q146" s="122" t="s">
        <v>524</v>
      </c>
      <c r="R146" s="137" t="s">
        <v>797</v>
      </c>
      <c r="S146" s="122">
        <v>8</v>
      </c>
      <c r="T146" s="126"/>
      <c r="U146" s="126" t="s">
        <v>892</v>
      </c>
      <c r="V146" s="127"/>
      <c r="W146" s="127"/>
      <c r="X146" s="127"/>
      <c r="Y146" s="127"/>
      <c r="Z146" s="127"/>
      <c r="AA146" s="222">
        <v>0.68</v>
      </c>
      <c r="AB146" s="32"/>
      <c r="AC146" s="226"/>
      <c r="AD146" s="244">
        <v>0.68</v>
      </c>
      <c r="AE146" s="232" t="s">
        <v>1221</v>
      </c>
      <c r="AF146" s="232"/>
      <c r="AG146" s="244">
        <v>0.7</v>
      </c>
      <c r="AH146" s="232" t="s">
        <v>1273</v>
      </c>
      <c r="AI146" s="25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row>
    <row r="147" spans="1:93" s="20" customFormat="1" ht="122.25" customHeight="1" x14ac:dyDescent="0.3">
      <c r="A147" s="392"/>
      <c r="B147" s="392"/>
      <c r="C147" s="393"/>
      <c r="D147" s="122" t="s">
        <v>55</v>
      </c>
      <c r="E147" s="122">
        <v>4</v>
      </c>
      <c r="F147" s="122">
        <v>10</v>
      </c>
      <c r="G147" s="122" t="s">
        <v>54</v>
      </c>
      <c r="H147" s="129" t="s">
        <v>53</v>
      </c>
      <c r="I147" s="393"/>
      <c r="J147" s="123" t="s">
        <v>819</v>
      </c>
      <c r="K147" s="142">
        <v>4</v>
      </c>
      <c r="L147" s="143" t="s">
        <v>38</v>
      </c>
      <c r="M147" s="125" t="s">
        <v>38</v>
      </c>
      <c r="N147" s="122" t="s">
        <v>512</v>
      </c>
      <c r="O147" s="122" t="s">
        <v>523</v>
      </c>
      <c r="P147" s="122">
        <v>186</v>
      </c>
      <c r="Q147" s="122" t="s">
        <v>524</v>
      </c>
      <c r="R147" s="137" t="s">
        <v>611</v>
      </c>
      <c r="S147" s="122">
        <v>4</v>
      </c>
      <c r="T147" s="126"/>
      <c r="U147" s="128"/>
      <c r="V147" s="127"/>
      <c r="W147" s="127"/>
      <c r="X147" s="127"/>
      <c r="Y147" s="127"/>
      <c r="Z147" s="127"/>
      <c r="AA147" s="121">
        <v>0.57999999999999996</v>
      </c>
      <c r="AB147" s="32"/>
      <c r="AC147" s="226"/>
      <c r="AD147" s="244">
        <v>0.57999999999999996</v>
      </c>
      <c r="AE147" s="232"/>
      <c r="AF147" s="232"/>
      <c r="AG147" s="244">
        <v>0.57999999999999996</v>
      </c>
      <c r="AH147" s="258"/>
      <c r="AI147" s="25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row>
    <row r="148" spans="1:93" s="20" customFormat="1" ht="75.75" customHeight="1" x14ac:dyDescent="0.3">
      <c r="A148" s="392"/>
      <c r="B148" s="392"/>
      <c r="C148" s="401" t="s">
        <v>52</v>
      </c>
      <c r="D148" s="393" t="s">
        <v>51</v>
      </c>
      <c r="E148" s="397">
        <v>0.3</v>
      </c>
      <c r="F148" s="397">
        <v>1</v>
      </c>
      <c r="G148" s="394" t="s">
        <v>50</v>
      </c>
      <c r="H148" s="129" t="s">
        <v>49</v>
      </c>
      <c r="I148" s="397" t="s">
        <v>48</v>
      </c>
      <c r="J148" s="418" t="s">
        <v>816</v>
      </c>
      <c r="K148" s="394">
        <v>0.3</v>
      </c>
      <c r="L148" s="410">
        <v>0.3</v>
      </c>
      <c r="M148" s="414">
        <f>L148/K148*1</f>
        <v>1</v>
      </c>
      <c r="N148" s="122" t="s">
        <v>512</v>
      </c>
      <c r="O148" s="122" t="s">
        <v>513</v>
      </c>
      <c r="P148" s="122">
        <v>190</v>
      </c>
      <c r="Q148" s="122" t="s">
        <v>514</v>
      </c>
      <c r="R148" s="357" t="s">
        <v>685</v>
      </c>
      <c r="S148" s="397">
        <v>0.3</v>
      </c>
      <c r="T148" s="131"/>
      <c r="U148" s="432" t="s">
        <v>836</v>
      </c>
      <c r="V148" s="448"/>
      <c r="W148" s="127"/>
      <c r="X148" s="127"/>
      <c r="Y148" s="448" t="s">
        <v>914</v>
      </c>
      <c r="Z148" s="127"/>
      <c r="AA148" s="459">
        <v>0.76</v>
      </c>
      <c r="AB148" s="38" t="s">
        <v>1084</v>
      </c>
      <c r="AC148" s="226"/>
      <c r="AD148" s="265">
        <v>0.77</v>
      </c>
      <c r="AE148" s="232" t="s">
        <v>1195</v>
      </c>
      <c r="AF148" s="232"/>
      <c r="AG148" s="265">
        <v>0.78</v>
      </c>
      <c r="AH148" s="232" t="s">
        <v>1195</v>
      </c>
      <c r="AI148" s="25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row>
    <row r="149" spans="1:93" s="20" customFormat="1" ht="345.75" customHeight="1" x14ac:dyDescent="0.3">
      <c r="A149" s="392"/>
      <c r="B149" s="392"/>
      <c r="C149" s="401"/>
      <c r="D149" s="393"/>
      <c r="E149" s="397"/>
      <c r="F149" s="397"/>
      <c r="G149" s="395"/>
      <c r="H149" s="129" t="s">
        <v>47</v>
      </c>
      <c r="I149" s="397"/>
      <c r="J149" s="419"/>
      <c r="K149" s="395"/>
      <c r="L149" s="411"/>
      <c r="M149" s="415"/>
      <c r="N149" s="122" t="s">
        <v>626</v>
      </c>
      <c r="O149" s="122" t="s">
        <v>634</v>
      </c>
      <c r="P149" s="122" t="s">
        <v>624</v>
      </c>
      <c r="Q149" s="137" t="s">
        <v>623</v>
      </c>
      <c r="R149" s="358"/>
      <c r="S149" s="397"/>
      <c r="T149" s="131"/>
      <c r="U149" s="432"/>
      <c r="V149" s="448"/>
      <c r="W149" s="127"/>
      <c r="X149" s="127"/>
      <c r="Y149" s="448"/>
      <c r="Z149" s="127"/>
      <c r="AA149" s="460"/>
      <c r="AB149" s="32"/>
      <c r="AC149" s="226"/>
      <c r="AD149" s="266"/>
      <c r="AE149" s="235" t="s">
        <v>1196</v>
      </c>
      <c r="AF149" s="238" t="s">
        <v>1110</v>
      </c>
      <c r="AG149" s="266"/>
      <c r="AH149" s="235" t="s">
        <v>1196</v>
      </c>
      <c r="AI149" s="25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row>
    <row r="150" spans="1:93" s="20" customFormat="1" ht="75" customHeight="1" x14ac:dyDescent="0.3">
      <c r="A150" s="392"/>
      <c r="B150" s="392"/>
      <c r="C150" s="401"/>
      <c r="D150" s="393"/>
      <c r="E150" s="397"/>
      <c r="F150" s="397"/>
      <c r="G150" s="396"/>
      <c r="H150" s="129" t="s">
        <v>46</v>
      </c>
      <c r="I150" s="397"/>
      <c r="J150" s="420"/>
      <c r="K150" s="396"/>
      <c r="L150" s="412"/>
      <c r="M150" s="416"/>
      <c r="N150" s="122" t="s">
        <v>512</v>
      </c>
      <c r="O150" s="122" t="s">
        <v>513</v>
      </c>
      <c r="P150" s="122">
        <v>190</v>
      </c>
      <c r="Q150" s="122" t="s">
        <v>514</v>
      </c>
      <c r="R150" s="359"/>
      <c r="S150" s="397"/>
      <c r="T150" s="131"/>
      <c r="U150" s="432"/>
      <c r="V150" s="448"/>
      <c r="W150" s="127"/>
      <c r="X150" s="127"/>
      <c r="Y150" s="448"/>
      <c r="Z150" s="127"/>
      <c r="AA150" s="460"/>
      <c r="AB150" s="32"/>
      <c r="AC150" s="226"/>
      <c r="AD150" s="267"/>
      <c r="AE150" s="232"/>
      <c r="AF150" s="232"/>
      <c r="AG150" s="267"/>
      <c r="AH150" s="258"/>
      <c r="AI150" s="25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row>
    <row r="151" spans="1:93" s="25" customFormat="1" ht="116.4" customHeight="1" x14ac:dyDescent="0.3">
      <c r="A151" s="392"/>
      <c r="B151" s="392" t="s">
        <v>45</v>
      </c>
      <c r="C151" s="122" t="s">
        <v>44</v>
      </c>
      <c r="D151" s="122" t="s">
        <v>43</v>
      </c>
      <c r="E151" s="135">
        <v>0.12</v>
      </c>
      <c r="F151" s="135">
        <v>0.3</v>
      </c>
      <c r="G151" s="135" t="s">
        <v>42</v>
      </c>
      <c r="H151" s="122" t="s">
        <v>41</v>
      </c>
      <c r="I151" s="135" t="s">
        <v>22</v>
      </c>
      <c r="J151" s="123">
        <v>2019</v>
      </c>
      <c r="K151" s="135">
        <v>0.12</v>
      </c>
      <c r="L151" s="138">
        <v>7.0000000000000007E-2</v>
      </c>
      <c r="M151" s="144">
        <f>L151/K151</f>
        <v>0.58333333333333337</v>
      </c>
      <c r="N151" s="122" t="s">
        <v>533</v>
      </c>
      <c r="O151" s="122" t="s">
        <v>557</v>
      </c>
      <c r="P151" s="127">
        <v>57</v>
      </c>
      <c r="Q151" s="122" t="s">
        <v>558</v>
      </c>
      <c r="R151" s="122" t="s">
        <v>612</v>
      </c>
      <c r="S151" s="135">
        <v>0.12</v>
      </c>
      <c r="T151" s="131"/>
      <c r="U151" s="126" t="s">
        <v>961</v>
      </c>
      <c r="V151" s="145" t="s">
        <v>962</v>
      </c>
      <c r="W151" s="145"/>
      <c r="X151" s="145"/>
      <c r="Y151" s="146" t="s">
        <v>941</v>
      </c>
      <c r="Z151" s="146" t="s">
        <v>963</v>
      </c>
      <c r="AA151" s="222">
        <v>0.67</v>
      </c>
      <c r="AB151" s="30" t="s">
        <v>1025</v>
      </c>
      <c r="AC151" s="226"/>
      <c r="AD151" s="244">
        <v>0.67</v>
      </c>
      <c r="AE151" s="30" t="s">
        <v>1025</v>
      </c>
      <c r="AF151" s="232"/>
      <c r="AG151" s="244">
        <v>0.67</v>
      </c>
      <c r="AH151" s="258"/>
      <c r="AI151" s="25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row>
    <row r="152" spans="1:93" s="20" customFormat="1" ht="82.95" customHeight="1" x14ac:dyDescent="0.3">
      <c r="A152" s="392"/>
      <c r="B152" s="392"/>
      <c r="C152" s="393" t="s">
        <v>40</v>
      </c>
      <c r="D152" s="393" t="s">
        <v>39</v>
      </c>
      <c r="E152" s="393" t="s">
        <v>38</v>
      </c>
      <c r="F152" s="393" t="s">
        <v>38</v>
      </c>
      <c r="G152" s="357" t="s">
        <v>37</v>
      </c>
      <c r="H152" s="122" t="s">
        <v>36</v>
      </c>
      <c r="I152" s="393" t="s">
        <v>35</v>
      </c>
      <c r="J152" s="418">
        <v>2020</v>
      </c>
      <c r="K152" s="357" t="s">
        <v>38</v>
      </c>
      <c r="L152" s="410" t="s">
        <v>38</v>
      </c>
      <c r="M152" s="414">
        <v>0.3</v>
      </c>
      <c r="N152" s="122" t="s">
        <v>533</v>
      </c>
      <c r="O152" s="122" t="s">
        <v>557</v>
      </c>
      <c r="P152" s="127">
        <v>57</v>
      </c>
      <c r="Q152" s="122" t="s">
        <v>558</v>
      </c>
      <c r="R152" s="357" t="s">
        <v>741</v>
      </c>
      <c r="S152" s="393" t="s">
        <v>38</v>
      </c>
      <c r="T152" s="126"/>
      <c r="U152" s="128"/>
      <c r="V152" s="127"/>
      <c r="W152" s="127"/>
      <c r="X152" s="127"/>
      <c r="Y152" s="127"/>
      <c r="Z152" s="122" t="s">
        <v>967</v>
      </c>
      <c r="AA152" s="275">
        <v>0.64</v>
      </c>
      <c r="AB152" s="467"/>
      <c r="AC152" s="226"/>
      <c r="AD152" s="265">
        <v>0.65</v>
      </c>
      <c r="AE152" s="272" t="s">
        <v>1220</v>
      </c>
      <c r="AF152" s="232"/>
      <c r="AG152" s="265">
        <v>0.7</v>
      </c>
      <c r="AH152" s="278" t="s">
        <v>1220</v>
      </c>
      <c r="AI152" s="25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row>
    <row r="153" spans="1:93" s="20" customFormat="1" ht="90" customHeight="1" x14ac:dyDescent="0.3">
      <c r="A153" s="392"/>
      <c r="B153" s="392"/>
      <c r="C153" s="393"/>
      <c r="D153" s="393"/>
      <c r="E153" s="393"/>
      <c r="F153" s="393"/>
      <c r="G153" s="358"/>
      <c r="H153" s="122" t="s">
        <v>34</v>
      </c>
      <c r="I153" s="393"/>
      <c r="J153" s="419"/>
      <c r="K153" s="358"/>
      <c r="L153" s="411"/>
      <c r="M153" s="415"/>
      <c r="N153" s="147" t="s">
        <v>627</v>
      </c>
      <c r="O153" s="122" t="s">
        <v>557</v>
      </c>
      <c r="P153" s="127">
        <v>57</v>
      </c>
      <c r="Q153" s="122" t="s">
        <v>558</v>
      </c>
      <c r="R153" s="358"/>
      <c r="S153" s="393"/>
      <c r="T153" s="126"/>
      <c r="U153" s="128"/>
      <c r="V153" s="127"/>
      <c r="W153" s="127"/>
      <c r="X153" s="127"/>
      <c r="Y153" s="127"/>
      <c r="Z153" s="122" t="s">
        <v>967</v>
      </c>
      <c r="AA153" s="276"/>
      <c r="AB153" s="468"/>
      <c r="AC153" s="228"/>
      <c r="AD153" s="266"/>
      <c r="AE153" s="266"/>
      <c r="AF153" s="232"/>
      <c r="AG153" s="266"/>
      <c r="AH153" s="278"/>
      <c r="AI153" s="259"/>
    </row>
    <row r="154" spans="1:93" s="20" customFormat="1" ht="70.2" customHeight="1" x14ac:dyDescent="0.3">
      <c r="A154" s="392"/>
      <c r="B154" s="392"/>
      <c r="C154" s="393"/>
      <c r="D154" s="393"/>
      <c r="E154" s="393"/>
      <c r="F154" s="393"/>
      <c r="G154" s="359"/>
      <c r="H154" s="122" t="s">
        <v>33</v>
      </c>
      <c r="I154" s="393"/>
      <c r="J154" s="420"/>
      <c r="K154" s="359"/>
      <c r="L154" s="412"/>
      <c r="M154" s="416"/>
      <c r="N154" s="122" t="s">
        <v>533</v>
      </c>
      <c r="O154" s="122" t="s">
        <v>557</v>
      </c>
      <c r="P154" s="127">
        <v>57</v>
      </c>
      <c r="Q154" s="122" t="s">
        <v>558</v>
      </c>
      <c r="R154" s="359"/>
      <c r="S154" s="393"/>
      <c r="T154" s="126"/>
      <c r="U154" s="128"/>
      <c r="V154" s="127"/>
      <c r="W154" s="127"/>
      <c r="X154" s="127"/>
      <c r="Y154" s="127"/>
      <c r="Z154" s="122" t="s">
        <v>967</v>
      </c>
      <c r="AA154" s="276"/>
      <c r="AB154" s="469"/>
      <c r="AC154" s="228"/>
      <c r="AD154" s="267"/>
      <c r="AE154" s="267"/>
      <c r="AF154" s="232"/>
      <c r="AG154" s="267"/>
      <c r="AH154" s="278"/>
      <c r="AI154" s="259"/>
    </row>
    <row r="155" spans="1:93" s="20" customFormat="1" ht="81.75" customHeight="1" x14ac:dyDescent="0.3">
      <c r="A155" s="392"/>
      <c r="B155" s="392"/>
      <c r="C155" s="393"/>
      <c r="D155" s="122" t="s">
        <v>32</v>
      </c>
      <c r="E155" s="135">
        <v>0.3</v>
      </c>
      <c r="F155" s="135">
        <v>1</v>
      </c>
      <c r="G155" s="135" t="s">
        <v>31</v>
      </c>
      <c r="H155" s="122" t="s">
        <v>30</v>
      </c>
      <c r="I155" s="393"/>
      <c r="J155" s="123">
        <v>2018</v>
      </c>
      <c r="K155" s="135">
        <v>0.3</v>
      </c>
      <c r="L155" s="138">
        <v>0.25</v>
      </c>
      <c r="M155" s="125">
        <f>L155/K155*1</f>
        <v>0.83333333333333337</v>
      </c>
      <c r="N155" s="122" t="s">
        <v>533</v>
      </c>
      <c r="O155" s="122" t="s">
        <v>557</v>
      </c>
      <c r="P155" s="127">
        <v>57</v>
      </c>
      <c r="Q155" s="122" t="s">
        <v>558</v>
      </c>
      <c r="R155" s="122" t="s">
        <v>722</v>
      </c>
      <c r="S155" s="135">
        <v>0.3</v>
      </c>
      <c r="T155" s="131"/>
      <c r="U155" s="128"/>
      <c r="V155" s="122" t="s">
        <v>968</v>
      </c>
      <c r="W155" s="122"/>
      <c r="X155" s="122"/>
      <c r="Y155" s="127"/>
      <c r="Z155" s="127"/>
      <c r="AA155" s="219">
        <v>0.3</v>
      </c>
      <c r="AB155" s="34"/>
      <c r="AC155" s="228"/>
      <c r="AD155" s="244">
        <v>0.4</v>
      </c>
      <c r="AE155" s="232" t="s">
        <v>1219</v>
      </c>
      <c r="AF155" s="232"/>
      <c r="AG155" s="244">
        <v>0.7</v>
      </c>
      <c r="AH155" s="232" t="s">
        <v>1219</v>
      </c>
      <c r="AI155" s="259"/>
    </row>
    <row r="156" spans="1:93" s="20" customFormat="1" ht="92.25" customHeight="1" x14ac:dyDescent="0.3">
      <c r="A156" s="392"/>
      <c r="B156" s="392"/>
      <c r="C156" s="393"/>
      <c r="D156" s="122" t="s">
        <v>29</v>
      </c>
      <c r="E156" s="135">
        <v>0.16</v>
      </c>
      <c r="F156" s="135">
        <v>0.7</v>
      </c>
      <c r="G156" s="135" t="s">
        <v>28</v>
      </c>
      <c r="H156" s="122" t="s">
        <v>27</v>
      </c>
      <c r="I156" s="393"/>
      <c r="J156" s="123">
        <v>2020</v>
      </c>
      <c r="K156" s="135">
        <v>0.16</v>
      </c>
      <c r="L156" s="148">
        <v>0.1</v>
      </c>
      <c r="M156" s="125">
        <f>L156/K156*1</f>
        <v>0.625</v>
      </c>
      <c r="N156" s="122" t="s">
        <v>533</v>
      </c>
      <c r="O156" s="122" t="s">
        <v>557</v>
      </c>
      <c r="P156" s="127">
        <v>57</v>
      </c>
      <c r="Q156" s="122" t="s">
        <v>558</v>
      </c>
      <c r="R156" s="122" t="s">
        <v>727</v>
      </c>
      <c r="S156" s="135">
        <v>0.16</v>
      </c>
      <c r="T156" s="131"/>
      <c r="U156" s="128"/>
      <c r="V156" s="127"/>
      <c r="W156" s="127"/>
      <c r="X156" s="127"/>
      <c r="Y156" s="127"/>
      <c r="Z156" s="122" t="s">
        <v>967</v>
      </c>
      <c r="AA156" s="219">
        <v>0.16</v>
      </c>
      <c r="AB156" s="34"/>
      <c r="AC156" s="228"/>
      <c r="AD156" s="244">
        <v>0.2</v>
      </c>
      <c r="AE156" s="232"/>
      <c r="AF156" s="232"/>
      <c r="AG156" s="244">
        <v>0.2</v>
      </c>
      <c r="AH156" s="259"/>
      <c r="AI156" s="259"/>
    </row>
    <row r="157" spans="1:93" s="26" customFormat="1" ht="107.25" customHeight="1" x14ac:dyDescent="0.3">
      <c r="A157" s="392"/>
      <c r="B157" s="392" t="s">
        <v>8</v>
      </c>
      <c r="C157" s="122" t="s">
        <v>26</v>
      </c>
      <c r="D157" s="122" t="s">
        <v>25</v>
      </c>
      <c r="E157" s="135">
        <v>0.06</v>
      </c>
      <c r="F157" s="135">
        <v>0.2</v>
      </c>
      <c r="G157" s="135" t="s">
        <v>24</v>
      </c>
      <c r="H157" s="122" t="s">
        <v>23</v>
      </c>
      <c r="I157" s="135" t="s">
        <v>22</v>
      </c>
      <c r="J157" s="123">
        <v>2018</v>
      </c>
      <c r="K157" s="135">
        <v>0.06</v>
      </c>
      <c r="L157" s="143">
        <v>0.06</v>
      </c>
      <c r="M157" s="125">
        <f>L157/K157</f>
        <v>1</v>
      </c>
      <c r="N157" s="122" t="s">
        <v>533</v>
      </c>
      <c r="O157" s="122" t="s">
        <v>557</v>
      </c>
      <c r="P157" s="127">
        <v>63</v>
      </c>
      <c r="Q157" s="122" t="s">
        <v>559</v>
      </c>
      <c r="R157" s="122" t="s">
        <v>728</v>
      </c>
      <c r="S157" s="135">
        <v>0.06</v>
      </c>
      <c r="T157" s="131"/>
      <c r="U157" s="149" t="s">
        <v>964</v>
      </c>
      <c r="V157" s="135" t="s">
        <v>966</v>
      </c>
      <c r="W157" s="135"/>
      <c r="X157" s="135"/>
      <c r="Y157" s="146"/>
      <c r="Z157" s="150" t="s">
        <v>965</v>
      </c>
      <c r="AA157" s="120">
        <v>0.56999999999999995</v>
      </c>
      <c r="AB157" s="30" t="s">
        <v>1043</v>
      </c>
      <c r="AC157" s="226"/>
      <c r="AD157" s="244">
        <v>0.56999999999999995</v>
      </c>
      <c r="AE157" s="232" t="s">
        <v>1208</v>
      </c>
      <c r="AF157" s="232" t="s">
        <v>1116</v>
      </c>
      <c r="AG157" s="244">
        <v>0.65</v>
      </c>
      <c r="AH157" s="232" t="s">
        <v>1208</v>
      </c>
      <c r="AI157" s="25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row>
    <row r="158" spans="1:93" s="26" customFormat="1" ht="101.25" customHeight="1" x14ac:dyDescent="0.3">
      <c r="A158" s="392"/>
      <c r="B158" s="392"/>
      <c r="C158" s="122" t="s">
        <v>21</v>
      </c>
      <c r="D158" s="122" t="s">
        <v>20</v>
      </c>
      <c r="E158" s="135">
        <v>1</v>
      </c>
      <c r="F158" s="135">
        <v>1</v>
      </c>
      <c r="G158" s="135" t="s">
        <v>19</v>
      </c>
      <c r="H158" s="122" t="s">
        <v>18</v>
      </c>
      <c r="I158" s="135" t="s">
        <v>17</v>
      </c>
      <c r="J158" s="123" t="s">
        <v>816</v>
      </c>
      <c r="K158" s="135">
        <v>1</v>
      </c>
      <c r="L158" s="138">
        <v>0.5</v>
      </c>
      <c r="M158" s="144">
        <f>L158/K158</f>
        <v>0.5</v>
      </c>
      <c r="N158" s="122" t="s">
        <v>515</v>
      </c>
      <c r="O158" s="122" t="s">
        <v>516</v>
      </c>
      <c r="P158" s="127">
        <v>259</v>
      </c>
      <c r="Q158" s="122" t="s">
        <v>560</v>
      </c>
      <c r="R158" s="122" t="s">
        <v>743</v>
      </c>
      <c r="S158" s="127"/>
      <c r="T158" s="128"/>
      <c r="U158" s="126" t="s">
        <v>850</v>
      </c>
      <c r="V158" s="127"/>
      <c r="W158" s="127"/>
      <c r="X158" s="127"/>
      <c r="Y158" s="127"/>
      <c r="Z158" s="122" t="s">
        <v>955</v>
      </c>
      <c r="AA158" s="223">
        <v>0.71</v>
      </c>
      <c r="AB158" s="32"/>
      <c r="AC158" s="226"/>
      <c r="AD158" s="244">
        <v>0.71</v>
      </c>
      <c r="AE158" s="232"/>
      <c r="AF158" s="232"/>
      <c r="AG158" s="244">
        <v>0.71</v>
      </c>
      <c r="AH158" s="258"/>
      <c r="AI158" s="25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row>
    <row r="159" spans="1:93" s="26" customFormat="1" ht="91.2" customHeight="1" x14ac:dyDescent="0.3">
      <c r="A159" s="392"/>
      <c r="B159" s="392"/>
      <c r="C159" s="392" t="s">
        <v>8</v>
      </c>
      <c r="D159" s="122" t="s">
        <v>16</v>
      </c>
      <c r="E159" s="122">
        <v>1</v>
      </c>
      <c r="F159" s="122">
        <v>1</v>
      </c>
      <c r="G159" s="122" t="s">
        <v>15</v>
      </c>
      <c r="H159" s="122" t="s">
        <v>14</v>
      </c>
      <c r="I159" s="397" t="s">
        <v>13</v>
      </c>
      <c r="J159" s="123" t="s">
        <v>816</v>
      </c>
      <c r="K159" s="122">
        <v>1</v>
      </c>
      <c r="L159" s="124">
        <v>1</v>
      </c>
      <c r="M159" s="125">
        <v>1</v>
      </c>
      <c r="N159" s="122" t="s">
        <v>515</v>
      </c>
      <c r="O159" s="122" t="s">
        <v>518</v>
      </c>
      <c r="P159" s="127">
        <v>284</v>
      </c>
      <c r="Q159" s="122" t="s">
        <v>561</v>
      </c>
      <c r="R159" s="122" t="s">
        <v>613</v>
      </c>
      <c r="S159" s="127"/>
      <c r="T159" s="128"/>
      <c r="U159" s="151"/>
      <c r="V159" s="152"/>
      <c r="W159" s="152"/>
      <c r="X159" s="152"/>
      <c r="Y159" s="137" t="s">
        <v>951</v>
      </c>
      <c r="Z159" s="127"/>
      <c r="AA159" s="223">
        <v>0.72</v>
      </c>
      <c r="AB159" s="32"/>
      <c r="AC159" s="226"/>
      <c r="AD159" s="244">
        <v>0.72</v>
      </c>
      <c r="AE159" s="232"/>
      <c r="AF159" s="232"/>
      <c r="AG159" s="244">
        <v>0.7</v>
      </c>
      <c r="AH159" s="258"/>
      <c r="AI159" s="25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row>
    <row r="160" spans="1:93" s="26" customFormat="1" ht="96.75" customHeight="1" x14ac:dyDescent="0.3">
      <c r="A160" s="392"/>
      <c r="B160" s="392"/>
      <c r="C160" s="393"/>
      <c r="D160" s="122" t="s">
        <v>12</v>
      </c>
      <c r="E160" s="122">
        <v>6</v>
      </c>
      <c r="F160" s="122">
        <v>13</v>
      </c>
      <c r="G160" s="122" t="s">
        <v>11</v>
      </c>
      <c r="H160" s="122" t="s">
        <v>10</v>
      </c>
      <c r="I160" s="397"/>
      <c r="J160" s="123" t="s">
        <v>816</v>
      </c>
      <c r="K160" s="122">
        <v>6</v>
      </c>
      <c r="L160" s="124">
        <v>1</v>
      </c>
      <c r="M160" s="125">
        <f>L160/K160*1</f>
        <v>0.16666666666666666</v>
      </c>
      <c r="N160" s="122" t="s">
        <v>515</v>
      </c>
      <c r="O160" s="122" t="s">
        <v>518</v>
      </c>
      <c r="P160" s="127">
        <v>284</v>
      </c>
      <c r="Q160" s="122" t="s">
        <v>561</v>
      </c>
      <c r="R160" s="137" t="s">
        <v>787</v>
      </c>
      <c r="S160" s="127"/>
      <c r="T160" s="128"/>
      <c r="U160" s="126" t="s">
        <v>851</v>
      </c>
      <c r="V160" s="127"/>
      <c r="W160" s="127"/>
      <c r="X160" s="127"/>
      <c r="Y160" s="122" t="s">
        <v>952</v>
      </c>
      <c r="Z160" s="127"/>
      <c r="AA160" s="121">
        <v>0.41</v>
      </c>
      <c r="AB160" s="32"/>
      <c r="AC160" s="226"/>
      <c r="AD160" s="244">
        <v>0.45</v>
      </c>
      <c r="AE160" s="232" t="s">
        <v>1143</v>
      </c>
      <c r="AF160" s="232" t="s">
        <v>1120</v>
      </c>
      <c r="AG160" s="244">
        <v>0.5</v>
      </c>
      <c r="AH160" s="232" t="s">
        <v>1274</v>
      </c>
      <c r="AI160" s="25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row>
    <row r="161" spans="1:72" s="26" customFormat="1" ht="73.95" customHeight="1" x14ac:dyDescent="0.3">
      <c r="A161" s="392"/>
      <c r="B161" s="392" t="s">
        <v>8</v>
      </c>
      <c r="C161" s="393"/>
      <c r="D161" s="122" t="s">
        <v>7</v>
      </c>
      <c r="E161" s="122">
        <v>1</v>
      </c>
      <c r="F161" s="122">
        <v>1</v>
      </c>
      <c r="G161" s="122" t="s">
        <v>6</v>
      </c>
      <c r="H161" s="122" t="s">
        <v>5</v>
      </c>
      <c r="I161" s="397"/>
      <c r="J161" s="123">
        <v>2018</v>
      </c>
      <c r="K161" s="122">
        <v>1</v>
      </c>
      <c r="L161" s="153" t="s">
        <v>702</v>
      </c>
      <c r="M161" s="144">
        <v>0.5</v>
      </c>
      <c r="N161" s="122" t="s">
        <v>515</v>
      </c>
      <c r="O161" s="122" t="s">
        <v>516</v>
      </c>
      <c r="P161" s="122">
        <v>262</v>
      </c>
      <c r="Q161" s="122" t="s">
        <v>578</v>
      </c>
      <c r="R161" s="122" t="s">
        <v>614</v>
      </c>
      <c r="S161" s="127"/>
      <c r="T161" s="128"/>
      <c r="U161" s="126" t="s">
        <v>852</v>
      </c>
      <c r="V161" s="127"/>
      <c r="W161" s="127"/>
      <c r="X161" s="127"/>
      <c r="Y161" s="154" t="s">
        <v>953</v>
      </c>
      <c r="Z161" s="155" t="s">
        <v>954</v>
      </c>
      <c r="AA161" s="121">
        <v>0.44</v>
      </c>
      <c r="AB161" s="32"/>
      <c r="AC161" s="226"/>
      <c r="AD161" s="244">
        <v>0.39</v>
      </c>
      <c r="AE161" s="232"/>
      <c r="AF161" s="232"/>
      <c r="AG161" s="244">
        <v>0.39</v>
      </c>
      <c r="AH161" s="258"/>
      <c r="AI161" s="25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row>
    <row r="162" spans="1:72" s="26" customFormat="1" ht="79.5" customHeight="1" thickBot="1" x14ac:dyDescent="0.35">
      <c r="A162" s="392"/>
      <c r="B162" s="392"/>
      <c r="C162" s="122" t="s">
        <v>4</v>
      </c>
      <c r="D162" s="122" t="s">
        <v>3</v>
      </c>
      <c r="E162" s="122">
        <v>1</v>
      </c>
      <c r="F162" s="122">
        <v>1</v>
      </c>
      <c r="G162" s="122" t="s">
        <v>2</v>
      </c>
      <c r="H162" s="122" t="s">
        <v>1</v>
      </c>
      <c r="I162" s="156" t="s">
        <v>0</v>
      </c>
      <c r="J162" s="130">
        <v>2020</v>
      </c>
      <c r="K162" s="122">
        <v>1</v>
      </c>
      <c r="L162" s="157">
        <v>0.5</v>
      </c>
      <c r="M162" s="125" t="s">
        <v>38</v>
      </c>
      <c r="N162" s="122" t="s">
        <v>512</v>
      </c>
      <c r="O162" s="122" t="s">
        <v>513</v>
      </c>
      <c r="P162" s="122">
        <v>190</v>
      </c>
      <c r="Q162" s="122" t="s">
        <v>514</v>
      </c>
      <c r="R162" s="156" t="s">
        <v>615</v>
      </c>
      <c r="S162" s="127"/>
      <c r="T162" s="128"/>
      <c r="U162" s="126" t="s">
        <v>853</v>
      </c>
      <c r="V162" s="127"/>
      <c r="W162" s="127"/>
      <c r="X162" s="127"/>
      <c r="Y162" s="155" t="s">
        <v>956</v>
      </c>
      <c r="Z162" s="127"/>
      <c r="AA162" s="219">
        <v>0.35</v>
      </c>
      <c r="AB162" s="32"/>
      <c r="AC162" s="226"/>
      <c r="AD162" s="244">
        <v>0.35</v>
      </c>
      <c r="AE162" s="232" t="s">
        <v>1144</v>
      </c>
      <c r="AF162" s="232"/>
      <c r="AG162" s="244">
        <v>0.5</v>
      </c>
      <c r="AH162" s="232" t="s">
        <v>1144</v>
      </c>
      <c r="AI162" s="25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row>
    <row r="163" spans="1:72" ht="14.4" thickBot="1" x14ac:dyDescent="0.35">
      <c r="K163" s="6"/>
      <c r="L163" s="7"/>
      <c r="M163" s="4"/>
      <c r="V163" s="10"/>
      <c r="W163" s="10"/>
      <c r="X163" s="10"/>
      <c r="Y163" s="10"/>
      <c r="Z163" s="10"/>
      <c r="AA163" s="27"/>
      <c r="AB163" s="10"/>
      <c r="AC163" s="229"/>
      <c r="AD163" s="248"/>
      <c r="AE163" s="231"/>
      <c r="AF163" s="233"/>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x14ac:dyDescent="0.3">
      <c r="AD164" s="248"/>
      <c r="AE164" s="231"/>
      <c r="AF164" s="231"/>
    </row>
    <row r="165" spans="1:72" x14ac:dyDescent="0.3">
      <c r="AD165" s="248"/>
      <c r="AE165" s="231"/>
      <c r="AF165" s="231"/>
    </row>
    <row r="166" spans="1:72" x14ac:dyDescent="0.3">
      <c r="AD166" s="248"/>
      <c r="AE166" s="231"/>
      <c r="AF166" s="231"/>
    </row>
    <row r="167" spans="1:72" x14ac:dyDescent="0.3">
      <c r="AD167" s="248"/>
      <c r="AE167" s="231"/>
      <c r="AF167" s="231"/>
    </row>
    <row r="168" spans="1:72" x14ac:dyDescent="0.3">
      <c r="AD168" s="248"/>
      <c r="AE168" s="231"/>
      <c r="AF168" s="231"/>
    </row>
    <row r="169" spans="1:72" x14ac:dyDescent="0.3">
      <c r="AD169" s="248"/>
      <c r="AE169" s="231"/>
      <c r="AF169" s="231"/>
    </row>
    <row r="170" spans="1:72" x14ac:dyDescent="0.3">
      <c r="AD170" s="248"/>
      <c r="AE170" s="231"/>
      <c r="AF170" s="231"/>
    </row>
    <row r="171" spans="1:72" x14ac:dyDescent="0.3">
      <c r="AD171" s="248"/>
      <c r="AE171" s="231"/>
      <c r="AF171" s="231"/>
    </row>
    <row r="172" spans="1:72" x14ac:dyDescent="0.3">
      <c r="AD172" s="248"/>
      <c r="AE172" s="231"/>
      <c r="AF172" s="231"/>
    </row>
    <row r="173" spans="1:72" x14ac:dyDescent="0.3">
      <c r="AD173" s="248"/>
      <c r="AE173" s="231"/>
      <c r="AF173" s="231"/>
    </row>
    <row r="174" spans="1:72" x14ac:dyDescent="0.3">
      <c r="AD174" s="248"/>
      <c r="AE174" s="231"/>
      <c r="AF174" s="231"/>
    </row>
    <row r="175" spans="1:72" x14ac:dyDescent="0.3">
      <c r="AD175" s="248"/>
      <c r="AE175" s="231"/>
      <c r="AF175" s="231"/>
    </row>
    <row r="176" spans="1:72" x14ac:dyDescent="0.3">
      <c r="AD176" s="248"/>
      <c r="AE176" s="231"/>
      <c r="AF176" s="231"/>
    </row>
    <row r="177" spans="30:32" x14ac:dyDescent="0.3">
      <c r="AD177" s="248"/>
      <c r="AE177" s="231"/>
      <c r="AF177" s="231"/>
    </row>
    <row r="178" spans="30:32" x14ac:dyDescent="0.3">
      <c r="AD178" s="248"/>
      <c r="AE178" s="231"/>
      <c r="AF178" s="231"/>
    </row>
    <row r="179" spans="30:32" x14ac:dyDescent="0.3">
      <c r="AD179" s="248"/>
      <c r="AE179" s="231"/>
      <c r="AF179" s="231"/>
    </row>
    <row r="180" spans="30:32" x14ac:dyDescent="0.3">
      <c r="AD180" s="248"/>
      <c r="AE180" s="231"/>
      <c r="AF180" s="231"/>
    </row>
    <row r="181" spans="30:32" x14ac:dyDescent="0.3">
      <c r="AD181" s="248"/>
      <c r="AE181" s="231"/>
      <c r="AF181" s="231"/>
    </row>
    <row r="182" spans="30:32" x14ac:dyDescent="0.3">
      <c r="AD182" s="248"/>
      <c r="AE182" s="231"/>
      <c r="AF182" s="231"/>
    </row>
    <row r="183" spans="30:32" x14ac:dyDescent="0.3">
      <c r="AD183" s="248"/>
      <c r="AE183" s="231"/>
      <c r="AF183" s="231"/>
    </row>
    <row r="184" spans="30:32" x14ac:dyDescent="0.3">
      <c r="AD184" s="248"/>
      <c r="AE184" s="231"/>
      <c r="AF184" s="231"/>
    </row>
    <row r="185" spans="30:32" x14ac:dyDescent="0.3">
      <c r="AD185" s="248"/>
      <c r="AE185" s="231"/>
      <c r="AF185" s="231"/>
    </row>
    <row r="186" spans="30:32" x14ac:dyDescent="0.3">
      <c r="AD186" s="248"/>
      <c r="AE186" s="231"/>
      <c r="AF186" s="231"/>
    </row>
    <row r="187" spans="30:32" x14ac:dyDescent="0.3">
      <c r="AD187" s="248"/>
      <c r="AE187" s="231"/>
      <c r="AF187" s="231"/>
    </row>
    <row r="188" spans="30:32" x14ac:dyDescent="0.3">
      <c r="AD188" s="248"/>
      <c r="AE188" s="231"/>
      <c r="AF188" s="231"/>
    </row>
    <row r="189" spans="30:32" x14ac:dyDescent="0.3">
      <c r="AD189" s="248"/>
      <c r="AE189" s="231"/>
      <c r="AF189" s="231"/>
    </row>
    <row r="190" spans="30:32" x14ac:dyDescent="0.3">
      <c r="AD190" s="248"/>
      <c r="AE190" s="231"/>
      <c r="AF190" s="231"/>
    </row>
    <row r="191" spans="30:32" x14ac:dyDescent="0.3">
      <c r="AD191" s="248"/>
      <c r="AE191" s="231"/>
      <c r="AF191" s="231"/>
    </row>
    <row r="192" spans="30:32" x14ac:dyDescent="0.3">
      <c r="AD192" s="248"/>
      <c r="AE192" s="231"/>
      <c r="AF192" s="231"/>
    </row>
    <row r="193" spans="30:32" x14ac:dyDescent="0.3">
      <c r="AD193" s="248"/>
      <c r="AE193" s="231"/>
      <c r="AF193" s="231"/>
    </row>
    <row r="194" spans="30:32" x14ac:dyDescent="0.3">
      <c r="AD194" s="248"/>
      <c r="AE194" s="231"/>
      <c r="AF194" s="231"/>
    </row>
    <row r="195" spans="30:32" x14ac:dyDescent="0.3">
      <c r="AD195" s="248"/>
      <c r="AE195" s="231"/>
      <c r="AF195" s="231"/>
    </row>
    <row r="196" spans="30:32" x14ac:dyDescent="0.3">
      <c r="AD196" s="248"/>
      <c r="AE196" s="231"/>
      <c r="AF196" s="231"/>
    </row>
    <row r="197" spans="30:32" x14ac:dyDescent="0.3">
      <c r="AD197" s="248"/>
      <c r="AE197" s="231"/>
      <c r="AF197" s="231"/>
    </row>
    <row r="198" spans="30:32" x14ac:dyDescent="0.3">
      <c r="AD198" s="248"/>
      <c r="AE198" s="231"/>
      <c r="AF198" s="231"/>
    </row>
    <row r="199" spans="30:32" x14ac:dyDescent="0.3">
      <c r="AD199" s="248"/>
      <c r="AE199" s="231"/>
      <c r="AF199" s="231"/>
    </row>
    <row r="200" spans="30:32" x14ac:dyDescent="0.3">
      <c r="AD200" s="248"/>
      <c r="AE200" s="231"/>
      <c r="AF200" s="231"/>
    </row>
    <row r="201" spans="30:32" x14ac:dyDescent="0.3">
      <c r="AD201" s="248"/>
      <c r="AE201" s="231"/>
      <c r="AF201" s="231"/>
    </row>
    <row r="202" spans="30:32" x14ac:dyDescent="0.3">
      <c r="AD202" s="248"/>
      <c r="AE202" s="231"/>
      <c r="AF202" s="231"/>
    </row>
    <row r="203" spans="30:32" x14ac:dyDescent="0.3">
      <c r="AD203" s="248"/>
      <c r="AE203" s="231"/>
      <c r="AF203" s="231"/>
    </row>
    <row r="204" spans="30:32" x14ac:dyDescent="0.3">
      <c r="AD204" s="248"/>
      <c r="AE204" s="231"/>
      <c r="AF204" s="231"/>
    </row>
    <row r="205" spans="30:32" x14ac:dyDescent="0.3">
      <c r="AD205" s="248"/>
      <c r="AE205" s="231"/>
      <c r="AF205" s="231"/>
    </row>
    <row r="206" spans="30:32" x14ac:dyDescent="0.3">
      <c r="AD206" s="248"/>
      <c r="AE206" s="231"/>
      <c r="AF206" s="231"/>
    </row>
    <row r="207" spans="30:32" x14ac:dyDescent="0.3">
      <c r="AD207" s="248"/>
      <c r="AE207" s="231"/>
      <c r="AF207" s="231"/>
    </row>
    <row r="208" spans="30:32" x14ac:dyDescent="0.3">
      <c r="AD208" s="248"/>
      <c r="AE208" s="231"/>
      <c r="AF208" s="231"/>
    </row>
    <row r="209" spans="30:32" x14ac:dyDescent="0.3">
      <c r="AD209" s="248"/>
      <c r="AE209" s="231"/>
      <c r="AF209" s="231"/>
    </row>
    <row r="210" spans="30:32" x14ac:dyDescent="0.3">
      <c r="AD210" s="248"/>
      <c r="AE210" s="231"/>
      <c r="AF210" s="231"/>
    </row>
    <row r="211" spans="30:32" x14ac:dyDescent="0.3">
      <c r="AD211" s="248"/>
      <c r="AE211" s="231"/>
      <c r="AF211" s="231"/>
    </row>
    <row r="212" spans="30:32" x14ac:dyDescent="0.3">
      <c r="AD212" s="248"/>
      <c r="AE212" s="231"/>
      <c r="AF212" s="231"/>
    </row>
    <row r="213" spans="30:32" x14ac:dyDescent="0.3">
      <c r="AD213" s="248"/>
      <c r="AE213" s="231"/>
      <c r="AF213" s="231"/>
    </row>
    <row r="214" spans="30:32" x14ac:dyDescent="0.3">
      <c r="AD214" s="248"/>
      <c r="AE214" s="231"/>
      <c r="AF214" s="231"/>
    </row>
    <row r="215" spans="30:32" x14ac:dyDescent="0.3">
      <c r="AD215" s="248"/>
      <c r="AE215" s="231"/>
      <c r="AF215" s="231"/>
    </row>
    <row r="216" spans="30:32" x14ac:dyDescent="0.3">
      <c r="AD216" s="248"/>
      <c r="AE216" s="231"/>
      <c r="AF216" s="231"/>
    </row>
    <row r="217" spans="30:32" x14ac:dyDescent="0.3">
      <c r="AD217" s="248"/>
      <c r="AE217" s="231"/>
      <c r="AF217" s="231"/>
    </row>
    <row r="218" spans="30:32" x14ac:dyDescent="0.3">
      <c r="AD218" s="248"/>
      <c r="AE218" s="231"/>
      <c r="AF218" s="231"/>
    </row>
    <row r="219" spans="30:32" x14ac:dyDescent="0.3">
      <c r="AD219" s="248"/>
      <c r="AE219" s="231"/>
      <c r="AF219" s="231"/>
    </row>
    <row r="220" spans="30:32" x14ac:dyDescent="0.3">
      <c r="AD220" s="248"/>
      <c r="AE220" s="231"/>
      <c r="AF220" s="231"/>
    </row>
    <row r="221" spans="30:32" x14ac:dyDescent="0.3">
      <c r="AD221" s="248"/>
      <c r="AE221" s="231"/>
      <c r="AF221" s="231"/>
    </row>
    <row r="222" spans="30:32" x14ac:dyDescent="0.3">
      <c r="AD222" s="248"/>
      <c r="AE222" s="231"/>
      <c r="AF222" s="231"/>
    </row>
    <row r="223" spans="30:32" x14ac:dyDescent="0.3">
      <c r="AD223" s="248"/>
      <c r="AE223" s="231"/>
      <c r="AF223" s="231"/>
    </row>
    <row r="224" spans="30:32" x14ac:dyDescent="0.3">
      <c r="AD224" s="248"/>
      <c r="AE224" s="231"/>
      <c r="AF224" s="231"/>
    </row>
    <row r="225" spans="30:32" x14ac:dyDescent="0.3">
      <c r="AD225" s="248"/>
      <c r="AE225" s="231"/>
      <c r="AF225" s="231"/>
    </row>
    <row r="226" spans="30:32" x14ac:dyDescent="0.3">
      <c r="AD226" s="248"/>
      <c r="AE226" s="231"/>
      <c r="AF226" s="231"/>
    </row>
    <row r="227" spans="30:32" x14ac:dyDescent="0.3">
      <c r="AD227" s="248"/>
      <c r="AE227" s="231"/>
      <c r="AF227" s="231"/>
    </row>
    <row r="228" spans="30:32" x14ac:dyDescent="0.3">
      <c r="AD228" s="248"/>
      <c r="AE228" s="231"/>
      <c r="AF228" s="231"/>
    </row>
    <row r="229" spans="30:32" x14ac:dyDescent="0.3">
      <c r="AD229" s="248"/>
      <c r="AE229" s="231"/>
      <c r="AF229" s="231"/>
    </row>
    <row r="230" spans="30:32" x14ac:dyDescent="0.3">
      <c r="AD230" s="248"/>
      <c r="AE230" s="231"/>
      <c r="AF230" s="231"/>
    </row>
    <row r="231" spans="30:32" x14ac:dyDescent="0.3">
      <c r="AD231" s="248"/>
      <c r="AE231" s="231"/>
      <c r="AF231" s="231"/>
    </row>
    <row r="232" spans="30:32" x14ac:dyDescent="0.3">
      <c r="AD232" s="248"/>
      <c r="AE232" s="231"/>
      <c r="AF232" s="231"/>
    </row>
    <row r="233" spans="30:32" x14ac:dyDescent="0.3">
      <c r="AD233" s="248"/>
      <c r="AE233" s="231"/>
      <c r="AF233" s="231"/>
    </row>
    <row r="234" spans="30:32" x14ac:dyDescent="0.3">
      <c r="AD234" s="248"/>
      <c r="AE234" s="231"/>
      <c r="AF234" s="231"/>
    </row>
    <row r="235" spans="30:32" x14ac:dyDescent="0.3">
      <c r="AD235" s="248"/>
      <c r="AE235" s="231"/>
      <c r="AF235" s="231"/>
    </row>
    <row r="236" spans="30:32" x14ac:dyDescent="0.3">
      <c r="AD236" s="248"/>
      <c r="AE236" s="231"/>
      <c r="AF236" s="231"/>
    </row>
    <row r="237" spans="30:32" x14ac:dyDescent="0.3">
      <c r="AD237" s="248"/>
      <c r="AE237" s="231"/>
      <c r="AF237" s="231"/>
    </row>
    <row r="238" spans="30:32" x14ac:dyDescent="0.3">
      <c r="AD238" s="248"/>
      <c r="AE238" s="231"/>
      <c r="AF238" s="231"/>
    </row>
    <row r="239" spans="30:32" x14ac:dyDescent="0.3">
      <c r="AD239" s="248"/>
      <c r="AE239" s="231"/>
      <c r="AF239" s="231"/>
    </row>
    <row r="240" spans="30:32" x14ac:dyDescent="0.3">
      <c r="AD240" s="248"/>
      <c r="AE240" s="231"/>
      <c r="AF240" s="231"/>
    </row>
    <row r="241" spans="30:32" x14ac:dyDescent="0.3">
      <c r="AD241" s="248"/>
      <c r="AE241" s="231"/>
      <c r="AF241" s="231"/>
    </row>
    <row r="242" spans="30:32" x14ac:dyDescent="0.3">
      <c r="AD242" s="248"/>
      <c r="AE242" s="231"/>
      <c r="AF242" s="231"/>
    </row>
    <row r="243" spans="30:32" x14ac:dyDescent="0.3">
      <c r="AD243" s="248"/>
      <c r="AE243" s="231"/>
      <c r="AF243" s="231"/>
    </row>
    <row r="244" spans="30:32" x14ac:dyDescent="0.3">
      <c r="AD244" s="248"/>
      <c r="AE244" s="231"/>
      <c r="AF244" s="231"/>
    </row>
    <row r="245" spans="30:32" x14ac:dyDescent="0.3">
      <c r="AD245" s="248"/>
      <c r="AE245" s="231"/>
      <c r="AF245" s="231"/>
    </row>
    <row r="246" spans="30:32" x14ac:dyDescent="0.3">
      <c r="AD246" s="248"/>
      <c r="AE246" s="231"/>
      <c r="AF246" s="231"/>
    </row>
    <row r="247" spans="30:32" x14ac:dyDescent="0.3">
      <c r="AD247" s="248"/>
      <c r="AE247" s="231"/>
      <c r="AF247" s="231"/>
    </row>
    <row r="248" spans="30:32" x14ac:dyDescent="0.3">
      <c r="AD248" s="248"/>
      <c r="AE248" s="231"/>
      <c r="AF248" s="231"/>
    </row>
    <row r="249" spans="30:32" x14ac:dyDescent="0.3">
      <c r="AD249" s="248"/>
      <c r="AE249" s="231"/>
      <c r="AF249" s="231"/>
    </row>
    <row r="250" spans="30:32" x14ac:dyDescent="0.3">
      <c r="AD250" s="248"/>
      <c r="AE250" s="231"/>
      <c r="AF250" s="231"/>
    </row>
    <row r="251" spans="30:32" x14ac:dyDescent="0.3">
      <c r="AD251" s="248"/>
      <c r="AE251" s="231"/>
      <c r="AF251" s="231"/>
    </row>
    <row r="252" spans="30:32" x14ac:dyDescent="0.3">
      <c r="AD252" s="248"/>
      <c r="AE252" s="231"/>
      <c r="AF252" s="231"/>
    </row>
    <row r="253" spans="30:32" x14ac:dyDescent="0.3">
      <c r="AD253" s="248"/>
      <c r="AE253" s="231"/>
      <c r="AF253" s="231"/>
    </row>
    <row r="254" spans="30:32" x14ac:dyDescent="0.3">
      <c r="AD254" s="248"/>
      <c r="AE254" s="231"/>
      <c r="AF254" s="231"/>
    </row>
    <row r="255" spans="30:32" x14ac:dyDescent="0.3">
      <c r="AD255" s="248"/>
      <c r="AE255" s="231"/>
      <c r="AF255" s="231"/>
    </row>
    <row r="256" spans="30:32" x14ac:dyDescent="0.3">
      <c r="AD256" s="248"/>
      <c r="AE256" s="231"/>
      <c r="AF256" s="231"/>
    </row>
    <row r="257" spans="30:32" x14ac:dyDescent="0.3">
      <c r="AD257" s="248"/>
      <c r="AE257" s="231"/>
      <c r="AF257" s="231"/>
    </row>
    <row r="258" spans="30:32" x14ac:dyDescent="0.3">
      <c r="AD258" s="248"/>
      <c r="AE258" s="231"/>
      <c r="AF258" s="231"/>
    </row>
    <row r="259" spans="30:32" x14ac:dyDescent="0.3">
      <c r="AD259" s="248"/>
      <c r="AE259" s="231"/>
      <c r="AF259" s="231"/>
    </row>
    <row r="260" spans="30:32" x14ac:dyDescent="0.3">
      <c r="AD260" s="248"/>
      <c r="AE260" s="231"/>
      <c r="AF260" s="231"/>
    </row>
    <row r="261" spans="30:32" x14ac:dyDescent="0.3">
      <c r="AD261" s="248"/>
      <c r="AE261" s="231"/>
      <c r="AF261" s="231"/>
    </row>
    <row r="262" spans="30:32" x14ac:dyDescent="0.3">
      <c r="AD262" s="248"/>
      <c r="AE262" s="231"/>
      <c r="AF262" s="231"/>
    </row>
    <row r="263" spans="30:32" x14ac:dyDescent="0.3">
      <c r="AD263" s="248"/>
      <c r="AE263" s="231"/>
      <c r="AF263" s="231"/>
    </row>
    <row r="264" spans="30:32" x14ac:dyDescent="0.3">
      <c r="AD264" s="248"/>
      <c r="AE264" s="231"/>
      <c r="AF264" s="231"/>
    </row>
    <row r="265" spans="30:32" x14ac:dyDescent="0.3">
      <c r="AD265" s="248"/>
      <c r="AE265" s="231"/>
      <c r="AF265" s="231"/>
    </row>
    <row r="266" spans="30:32" x14ac:dyDescent="0.3">
      <c r="AD266" s="248"/>
      <c r="AE266" s="231"/>
      <c r="AF266" s="231"/>
    </row>
    <row r="267" spans="30:32" x14ac:dyDescent="0.3">
      <c r="AD267" s="248"/>
      <c r="AE267" s="231"/>
      <c r="AF267" s="231"/>
    </row>
    <row r="268" spans="30:32" x14ac:dyDescent="0.3">
      <c r="AD268" s="248"/>
      <c r="AE268" s="231"/>
      <c r="AF268" s="231"/>
    </row>
    <row r="269" spans="30:32" x14ac:dyDescent="0.3">
      <c r="AD269" s="248"/>
      <c r="AE269" s="231"/>
      <c r="AF269" s="231"/>
    </row>
    <row r="270" spans="30:32" x14ac:dyDescent="0.3">
      <c r="AD270" s="248"/>
      <c r="AE270" s="231"/>
      <c r="AF270" s="231"/>
    </row>
    <row r="271" spans="30:32" x14ac:dyDescent="0.3">
      <c r="AD271" s="248"/>
      <c r="AE271" s="231"/>
      <c r="AF271" s="231"/>
    </row>
    <row r="272" spans="30:32" x14ac:dyDescent="0.3">
      <c r="AD272" s="248"/>
      <c r="AE272" s="231"/>
      <c r="AF272" s="231"/>
    </row>
    <row r="273" spans="30:32" x14ac:dyDescent="0.3">
      <c r="AD273" s="248"/>
      <c r="AE273" s="231"/>
      <c r="AF273" s="231"/>
    </row>
    <row r="274" spans="30:32" x14ac:dyDescent="0.3">
      <c r="AD274" s="248"/>
      <c r="AE274" s="231"/>
      <c r="AF274" s="231"/>
    </row>
    <row r="275" spans="30:32" x14ac:dyDescent="0.3">
      <c r="AD275" s="248"/>
      <c r="AE275" s="231"/>
      <c r="AF275" s="231"/>
    </row>
    <row r="276" spans="30:32" x14ac:dyDescent="0.3">
      <c r="AD276" s="248"/>
      <c r="AE276" s="231"/>
      <c r="AF276" s="231"/>
    </row>
    <row r="277" spans="30:32" x14ac:dyDescent="0.3">
      <c r="AD277" s="248"/>
      <c r="AE277" s="231"/>
      <c r="AF277" s="231"/>
    </row>
    <row r="278" spans="30:32" x14ac:dyDescent="0.3">
      <c r="AE278" s="231"/>
      <c r="AF278" s="231"/>
    </row>
    <row r="279" spans="30:32" x14ac:dyDescent="0.3">
      <c r="AE279" s="231"/>
      <c r="AF279" s="231"/>
    </row>
    <row r="280" spans="30:32" x14ac:dyDescent="0.3">
      <c r="AE280" s="231"/>
      <c r="AF280" s="231"/>
    </row>
    <row r="281" spans="30:32" x14ac:dyDescent="0.3">
      <c r="AE281" s="231"/>
      <c r="AF281" s="231"/>
    </row>
    <row r="282" spans="30:32" x14ac:dyDescent="0.3">
      <c r="AE282" s="231"/>
      <c r="AF282" s="231"/>
    </row>
    <row r="283" spans="30:32" x14ac:dyDescent="0.3">
      <c r="AE283" s="231"/>
      <c r="AF283" s="231"/>
    </row>
    <row r="284" spans="30:32" x14ac:dyDescent="0.3">
      <c r="AE284" s="231"/>
      <c r="AF284" s="231"/>
    </row>
    <row r="285" spans="30:32" x14ac:dyDescent="0.3">
      <c r="AE285" s="231"/>
      <c r="AF285" s="231"/>
    </row>
    <row r="286" spans="30:32" x14ac:dyDescent="0.3">
      <c r="AE286" s="231"/>
      <c r="AF286" s="231"/>
    </row>
    <row r="287" spans="30:32" x14ac:dyDescent="0.3">
      <c r="AE287" s="231"/>
      <c r="AF287" s="231"/>
    </row>
    <row r="288" spans="30:32" x14ac:dyDescent="0.3">
      <c r="AE288" s="231"/>
      <c r="AF288" s="231"/>
    </row>
    <row r="289" spans="31:32" x14ac:dyDescent="0.3">
      <c r="AE289" s="231"/>
      <c r="AF289" s="231"/>
    </row>
    <row r="290" spans="31:32" x14ac:dyDescent="0.3">
      <c r="AE290" s="231"/>
      <c r="AF290" s="231"/>
    </row>
    <row r="291" spans="31:32" x14ac:dyDescent="0.3">
      <c r="AE291" s="231"/>
      <c r="AF291" s="231"/>
    </row>
    <row r="292" spans="31:32" x14ac:dyDescent="0.3">
      <c r="AE292" s="231"/>
      <c r="AF292" s="231"/>
    </row>
    <row r="293" spans="31:32" x14ac:dyDescent="0.3">
      <c r="AE293" s="231"/>
      <c r="AF293" s="231"/>
    </row>
    <row r="294" spans="31:32" x14ac:dyDescent="0.3">
      <c r="AE294" s="231"/>
      <c r="AF294" s="231"/>
    </row>
    <row r="295" spans="31:32" x14ac:dyDescent="0.3">
      <c r="AE295" s="231"/>
      <c r="AF295" s="231"/>
    </row>
  </sheetData>
  <mergeCells count="564">
    <mergeCell ref="AH11:AH12"/>
    <mergeCell ref="AH40:AH41"/>
    <mergeCell ref="AH42:AH43"/>
    <mergeCell ref="AG1:AI2"/>
    <mergeCell ref="AB152:AB154"/>
    <mergeCell ref="AE152:AE154"/>
    <mergeCell ref="AA123:AA124"/>
    <mergeCell ref="AA126:AA127"/>
    <mergeCell ref="AA138:AA139"/>
    <mergeCell ref="AA143:AA144"/>
    <mergeCell ref="AA148:AA150"/>
    <mergeCell ref="AA152:AA154"/>
    <mergeCell ref="AA89:AA91"/>
    <mergeCell ref="AA92:AA93"/>
    <mergeCell ref="AA94:AA95"/>
    <mergeCell ref="AA101:AA103"/>
    <mergeCell ref="AA104:AA105"/>
    <mergeCell ref="AA109:AA110"/>
    <mergeCell ref="AA114:AA115"/>
    <mergeCell ref="AA117:AA119"/>
    <mergeCell ref="AA121:AA122"/>
    <mergeCell ref="AB126:AB127"/>
    <mergeCell ref="AD126:AD127"/>
    <mergeCell ref="AD138:AD139"/>
    <mergeCell ref="Y143:Y144"/>
    <mergeCell ref="W1:Y1"/>
    <mergeCell ref="AA1:AC2"/>
    <mergeCell ref="AD1:AF2"/>
    <mergeCell ref="Z112:Z113"/>
    <mergeCell ref="Y4:Y5"/>
    <mergeCell ref="Y14:Y16"/>
    <mergeCell ref="Z1:Z3"/>
    <mergeCell ref="AA4:AA5"/>
    <mergeCell ref="AA11:AA12"/>
    <mergeCell ref="AA13:AA15"/>
    <mergeCell ref="AA17:AA18"/>
    <mergeCell ref="AA24:AA25"/>
    <mergeCell ref="AA37:AA38"/>
    <mergeCell ref="AA40:AA41"/>
    <mergeCell ref="AA47:AA51"/>
    <mergeCell ref="AA52:AA53"/>
    <mergeCell ref="AA59:AA60"/>
    <mergeCell ref="AA63:AA65"/>
    <mergeCell ref="AA66:AA67"/>
    <mergeCell ref="AA69:AA70"/>
    <mergeCell ref="AA71:AA73"/>
    <mergeCell ref="Y106:Y107"/>
    <mergeCell ref="AD59:AD60"/>
    <mergeCell ref="S104:S105"/>
    <mergeCell ref="AD143:AD144"/>
    <mergeCell ref="AD148:AD150"/>
    <mergeCell ref="U11:U12"/>
    <mergeCell ref="V11:V12"/>
    <mergeCell ref="U27:U29"/>
    <mergeCell ref="V27:V29"/>
    <mergeCell ref="S40:S41"/>
    <mergeCell ref="S47:S51"/>
    <mergeCell ref="S52:S53"/>
    <mergeCell ref="S109:S110"/>
    <mergeCell ref="S114:S115"/>
    <mergeCell ref="S117:S119"/>
    <mergeCell ref="S121:S122"/>
    <mergeCell ref="V148:V150"/>
    <mergeCell ref="Y148:Y150"/>
    <mergeCell ref="U126:U127"/>
    <mergeCell ref="V126:V127"/>
    <mergeCell ref="Y126:Y127"/>
    <mergeCell ref="S138:S139"/>
    <mergeCell ref="S143:S144"/>
    <mergeCell ref="S148:S150"/>
    <mergeCell ref="V138:V139"/>
    <mergeCell ref="V143:V144"/>
    <mergeCell ref="J114:J115"/>
    <mergeCell ref="L59:L60"/>
    <mergeCell ref="U148:U150"/>
    <mergeCell ref="U138:U139"/>
    <mergeCell ref="S1:S2"/>
    <mergeCell ref="U1:U3"/>
    <mergeCell ref="V1:V2"/>
    <mergeCell ref="S4:S5"/>
    <mergeCell ref="S11:S12"/>
    <mergeCell ref="S13:S15"/>
    <mergeCell ref="S17:S18"/>
    <mergeCell ref="S24:S25"/>
    <mergeCell ref="S37:S38"/>
    <mergeCell ref="T1:T3"/>
    <mergeCell ref="S59:S60"/>
    <mergeCell ref="S63:S65"/>
    <mergeCell ref="S66:S67"/>
    <mergeCell ref="S69:S70"/>
    <mergeCell ref="S71:S73"/>
    <mergeCell ref="S78:S79"/>
    <mergeCell ref="U143:U144"/>
    <mergeCell ref="S126:S127"/>
    <mergeCell ref="S94:S95"/>
    <mergeCell ref="S101:S103"/>
    <mergeCell ref="S123:S124"/>
    <mergeCell ref="K47:K51"/>
    <mergeCell ref="J126:J127"/>
    <mergeCell ref="K59:K60"/>
    <mergeCell ref="L123:L124"/>
    <mergeCell ref="J63:J65"/>
    <mergeCell ref="J66:J67"/>
    <mergeCell ref="J69:J70"/>
    <mergeCell ref="I133:I134"/>
    <mergeCell ref="I126:I127"/>
    <mergeCell ref="I131:I132"/>
    <mergeCell ref="J121:J122"/>
    <mergeCell ref="I69:I70"/>
    <mergeCell ref="I71:I75"/>
    <mergeCell ref="I76:I80"/>
    <mergeCell ref="K69:K70"/>
    <mergeCell ref="L69:L70"/>
    <mergeCell ref="I101:I103"/>
    <mergeCell ref="I104:I112"/>
    <mergeCell ref="I113:I116"/>
    <mergeCell ref="I117:I119"/>
    <mergeCell ref="K101:K103"/>
    <mergeCell ref="J101:J103"/>
    <mergeCell ref="J104:J105"/>
    <mergeCell ref="J109:J110"/>
    <mergeCell ref="M52:M53"/>
    <mergeCell ref="S152:S154"/>
    <mergeCell ref="S89:S91"/>
    <mergeCell ref="S81:S84"/>
    <mergeCell ref="S86:S87"/>
    <mergeCell ref="J4:J5"/>
    <mergeCell ref="J11:J12"/>
    <mergeCell ref="J13:J15"/>
    <mergeCell ref="J17:J18"/>
    <mergeCell ref="J24:J25"/>
    <mergeCell ref="J40:J41"/>
    <mergeCell ref="J47:J51"/>
    <mergeCell ref="J52:J53"/>
    <mergeCell ref="K37:K38"/>
    <mergeCell ref="K121:K122"/>
    <mergeCell ref="K109:K110"/>
    <mergeCell ref="L109:L110"/>
    <mergeCell ref="M138:M139"/>
    <mergeCell ref="M148:M150"/>
    <mergeCell ref="M126:M127"/>
    <mergeCell ref="M117:M119"/>
    <mergeCell ref="M121:M122"/>
    <mergeCell ref="M114:M115"/>
    <mergeCell ref="J117:J119"/>
    <mergeCell ref="K104:K105"/>
    <mergeCell ref="L47:L51"/>
    <mergeCell ref="M152:M154"/>
    <mergeCell ref="K143:K144"/>
    <mergeCell ref="L143:L144"/>
    <mergeCell ref="M143:M144"/>
    <mergeCell ref="K138:K139"/>
    <mergeCell ref="J148:J150"/>
    <mergeCell ref="K152:K154"/>
    <mergeCell ref="L152:L154"/>
    <mergeCell ref="J152:J154"/>
    <mergeCell ref="J143:J144"/>
    <mergeCell ref="M123:M124"/>
    <mergeCell ref="M109:M110"/>
    <mergeCell ref="K92:K93"/>
    <mergeCell ref="L104:L105"/>
    <mergeCell ref="M104:M105"/>
    <mergeCell ref="M101:M103"/>
    <mergeCell ref="L101:L103"/>
    <mergeCell ref="M94:M95"/>
    <mergeCell ref="J86:J87"/>
    <mergeCell ref="J71:J73"/>
    <mergeCell ref="J78:J79"/>
    <mergeCell ref="I92:I93"/>
    <mergeCell ref="I94:I100"/>
    <mergeCell ref="R89:R91"/>
    <mergeCell ref="R92:R93"/>
    <mergeCell ref="R59:R60"/>
    <mergeCell ref="R63:R65"/>
    <mergeCell ref="R71:R73"/>
    <mergeCell ref="I145:I147"/>
    <mergeCell ref="I148:I150"/>
    <mergeCell ref="I138:I142"/>
    <mergeCell ref="I81:I85"/>
    <mergeCell ref="I86:I91"/>
    <mergeCell ref="L138:L139"/>
    <mergeCell ref="K148:K150"/>
    <mergeCell ref="L148:L150"/>
    <mergeCell ref="K114:K115"/>
    <mergeCell ref="L114:L115"/>
    <mergeCell ref="K126:K127"/>
    <mergeCell ref="L126:L127"/>
    <mergeCell ref="K117:K119"/>
    <mergeCell ref="K123:K124"/>
    <mergeCell ref="L117:L119"/>
    <mergeCell ref="L121:L122"/>
    <mergeCell ref="J123:J124"/>
    <mergeCell ref="J89:J91"/>
    <mergeCell ref="J92:J93"/>
    <mergeCell ref="J94:J95"/>
    <mergeCell ref="R69:R70"/>
    <mergeCell ref="M69:M70"/>
    <mergeCell ref="M63:M65"/>
    <mergeCell ref="M66:M67"/>
    <mergeCell ref="K66:K67"/>
    <mergeCell ref="L66:L67"/>
    <mergeCell ref="M92:M93"/>
    <mergeCell ref="M81:M84"/>
    <mergeCell ref="M89:M91"/>
    <mergeCell ref="K94:K95"/>
    <mergeCell ref="L94:L95"/>
    <mergeCell ref="K89:K91"/>
    <mergeCell ref="L92:L93"/>
    <mergeCell ref="L89:L91"/>
    <mergeCell ref="I152:I156"/>
    <mergeCell ref="I159:I161"/>
    <mergeCell ref="E126:E127"/>
    <mergeCell ref="F126:F127"/>
    <mergeCell ref="B120:B129"/>
    <mergeCell ref="C121:C122"/>
    <mergeCell ref="D121:D122"/>
    <mergeCell ref="E121:E122"/>
    <mergeCell ref="F121:F122"/>
    <mergeCell ref="G121:G122"/>
    <mergeCell ref="C123:C124"/>
    <mergeCell ref="B157:B160"/>
    <mergeCell ref="C159:C161"/>
    <mergeCell ref="B140:B150"/>
    <mergeCell ref="B151:B156"/>
    <mergeCell ref="C152:C156"/>
    <mergeCell ref="D152:D154"/>
    <mergeCell ref="E152:E154"/>
    <mergeCell ref="C145:C147"/>
    <mergeCell ref="C148:C150"/>
    <mergeCell ref="D148:D150"/>
    <mergeCell ref="E148:E150"/>
    <mergeCell ref="I143:I144"/>
    <mergeCell ref="I135:I137"/>
    <mergeCell ref="B117:B119"/>
    <mergeCell ref="C117:C119"/>
    <mergeCell ref="D117:D119"/>
    <mergeCell ref="E117:E119"/>
    <mergeCell ref="B130:B134"/>
    <mergeCell ref="C130:C131"/>
    <mergeCell ref="C138:C139"/>
    <mergeCell ref="D138:D139"/>
    <mergeCell ref="E138:E139"/>
    <mergeCell ref="A55:A134"/>
    <mergeCell ref="C92:C93"/>
    <mergeCell ref="D92:D93"/>
    <mergeCell ref="G92:G93"/>
    <mergeCell ref="B71:B91"/>
    <mergeCell ref="C71:C75"/>
    <mergeCell ref="D71:D73"/>
    <mergeCell ref="G71:G73"/>
    <mergeCell ref="C86:C91"/>
    <mergeCell ref="D86:D87"/>
    <mergeCell ref="G86:G87"/>
    <mergeCell ref="C133:C134"/>
    <mergeCell ref="D123:D124"/>
    <mergeCell ref="C126:C127"/>
    <mergeCell ref="D126:D127"/>
    <mergeCell ref="G126:G127"/>
    <mergeCell ref="B104:B116"/>
    <mergeCell ref="C104:C112"/>
    <mergeCell ref="D104:D105"/>
    <mergeCell ref="G104:G105"/>
    <mergeCell ref="B92:B103"/>
    <mergeCell ref="C99:C100"/>
    <mergeCell ref="C101:C103"/>
    <mergeCell ref="D101:D103"/>
    <mergeCell ref="A135:A162"/>
    <mergeCell ref="B135:B139"/>
    <mergeCell ref="C135:C136"/>
    <mergeCell ref="G143:G144"/>
    <mergeCell ref="B161:B162"/>
    <mergeCell ref="F152:F154"/>
    <mergeCell ref="G152:G154"/>
    <mergeCell ref="C143:C144"/>
    <mergeCell ref="D143:D144"/>
    <mergeCell ref="E143:E144"/>
    <mergeCell ref="F143:F144"/>
    <mergeCell ref="G148:G150"/>
    <mergeCell ref="F138:F139"/>
    <mergeCell ref="G138:G139"/>
    <mergeCell ref="F148:F150"/>
    <mergeCell ref="D109:D110"/>
    <mergeCell ref="G114:G115"/>
    <mergeCell ref="E123:E124"/>
    <mergeCell ref="E109:E110"/>
    <mergeCell ref="F109:F110"/>
    <mergeCell ref="G109:G110"/>
    <mergeCell ref="C113:C116"/>
    <mergeCell ref="D114:D115"/>
    <mergeCell ref="E114:E115"/>
    <mergeCell ref="F114:F115"/>
    <mergeCell ref="F123:F124"/>
    <mergeCell ref="G123:G124"/>
    <mergeCell ref="G117:G119"/>
    <mergeCell ref="F117:F119"/>
    <mergeCell ref="E101:E103"/>
    <mergeCell ref="F101:F103"/>
    <mergeCell ref="G101:G103"/>
    <mergeCell ref="E92:E93"/>
    <mergeCell ref="E94:E95"/>
    <mergeCell ref="F92:F93"/>
    <mergeCell ref="F94:F95"/>
    <mergeCell ref="C81:C85"/>
    <mergeCell ref="D81:D84"/>
    <mergeCell ref="G81:G84"/>
    <mergeCell ref="C94:C95"/>
    <mergeCell ref="D94:D95"/>
    <mergeCell ref="G94:G95"/>
    <mergeCell ref="D89:D91"/>
    <mergeCell ref="G89:G91"/>
    <mergeCell ref="E89:E91"/>
    <mergeCell ref="F89:F91"/>
    <mergeCell ref="E86:E87"/>
    <mergeCell ref="F86:F87"/>
    <mergeCell ref="F81:F84"/>
    <mergeCell ref="C76:C80"/>
    <mergeCell ref="D78:D79"/>
    <mergeCell ref="G78:G79"/>
    <mergeCell ref="D59:D60"/>
    <mergeCell ref="G59:G60"/>
    <mergeCell ref="D63:D65"/>
    <mergeCell ref="E63:E65"/>
    <mergeCell ref="F63:F65"/>
    <mergeCell ref="G63:G65"/>
    <mergeCell ref="E71:E73"/>
    <mergeCell ref="E78:E79"/>
    <mergeCell ref="A40:A54"/>
    <mergeCell ref="C66:C68"/>
    <mergeCell ref="D66:D67"/>
    <mergeCell ref="G66:G67"/>
    <mergeCell ref="B45:B46"/>
    <mergeCell ref="B40:B44"/>
    <mergeCell ref="C40:C41"/>
    <mergeCell ref="C45:C46"/>
    <mergeCell ref="B47:B54"/>
    <mergeCell ref="C47:C53"/>
    <mergeCell ref="D47:D51"/>
    <mergeCell ref="E47:E51"/>
    <mergeCell ref="F47:F51"/>
    <mergeCell ref="G47:G51"/>
    <mergeCell ref="E52:E53"/>
    <mergeCell ref="F52:F53"/>
    <mergeCell ref="E40:E41"/>
    <mergeCell ref="C63:C65"/>
    <mergeCell ref="B55:B70"/>
    <mergeCell ref="C55:C56"/>
    <mergeCell ref="C57:C62"/>
    <mergeCell ref="C69:C70"/>
    <mergeCell ref="D69:D70"/>
    <mergeCell ref="G69:G70"/>
    <mergeCell ref="G37:G38"/>
    <mergeCell ref="I36:I39"/>
    <mergeCell ref="I55:I56"/>
    <mergeCell ref="I57:I62"/>
    <mergeCell ref="I63:I65"/>
    <mergeCell ref="I66:I68"/>
    <mergeCell ref="M47:M51"/>
    <mergeCell ref="M40:M41"/>
    <mergeCell ref="M59:M60"/>
    <mergeCell ref="K40:K41"/>
    <mergeCell ref="L40:L41"/>
    <mergeCell ref="I40:I41"/>
    <mergeCell ref="I42:I43"/>
    <mergeCell ref="I45:I46"/>
    <mergeCell ref="I47:I53"/>
    <mergeCell ref="K52:K53"/>
    <mergeCell ref="L52:L53"/>
    <mergeCell ref="F40:F41"/>
    <mergeCell ref="G40:G41"/>
    <mergeCell ref="D40:D41"/>
    <mergeCell ref="C42:C43"/>
    <mergeCell ref="G42:G43"/>
    <mergeCell ref="D52:D53"/>
    <mergeCell ref="G52:G53"/>
    <mergeCell ref="R66:R67"/>
    <mergeCell ref="K63:K65"/>
    <mergeCell ref="L63:L65"/>
    <mergeCell ref="J59:J60"/>
    <mergeCell ref="C36:C39"/>
    <mergeCell ref="D37:D38"/>
    <mergeCell ref="C32:C33"/>
    <mergeCell ref="E37:E38"/>
    <mergeCell ref="E11:E12"/>
    <mergeCell ref="C26:C28"/>
    <mergeCell ref="B22:B23"/>
    <mergeCell ref="C22:C23"/>
    <mergeCell ref="F37:F38"/>
    <mergeCell ref="K1:M2"/>
    <mergeCell ref="K4:K5"/>
    <mergeCell ref="B30:B33"/>
    <mergeCell ref="C30:C31"/>
    <mergeCell ref="B34:B35"/>
    <mergeCell ref="C34:C35"/>
    <mergeCell ref="F4:F5"/>
    <mergeCell ref="F17:F18"/>
    <mergeCell ref="F13:F15"/>
    <mergeCell ref="I30:I31"/>
    <mergeCell ref="I32:I33"/>
    <mergeCell ref="I34:I35"/>
    <mergeCell ref="G4:G5"/>
    <mergeCell ref="I13:I15"/>
    <mergeCell ref="I17:I18"/>
    <mergeCell ref="I21:I23"/>
    <mergeCell ref="I24:I25"/>
    <mergeCell ref="I26:I28"/>
    <mergeCell ref="G17:G18"/>
    <mergeCell ref="G11:G12"/>
    <mergeCell ref="I4:I5"/>
    <mergeCell ref="I11:I12"/>
    <mergeCell ref="M17:M18"/>
    <mergeCell ref="L24:L25"/>
    <mergeCell ref="R152:R154"/>
    <mergeCell ref="R109:R110"/>
    <mergeCell ref="R114:R115"/>
    <mergeCell ref="R117:R119"/>
    <mergeCell ref="R121:R122"/>
    <mergeCell ref="R123:R124"/>
    <mergeCell ref="R126:R127"/>
    <mergeCell ref="R138:R139"/>
    <mergeCell ref="R143:R144"/>
    <mergeCell ref="R148:R150"/>
    <mergeCell ref="L4:L5"/>
    <mergeCell ref="M4:M5"/>
    <mergeCell ref="L17:L18"/>
    <mergeCell ref="L37:L38"/>
    <mergeCell ref="M37:M38"/>
    <mergeCell ref="O11:O12"/>
    <mergeCell ref="P11:P12"/>
    <mergeCell ref="N11:N12"/>
    <mergeCell ref="M24:M25"/>
    <mergeCell ref="K11:K12"/>
    <mergeCell ref="L11:L12"/>
    <mergeCell ref="M11:M12"/>
    <mergeCell ref="K13:K15"/>
    <mergeCell ref="L13:L15"/>
    <mergeCell ref="M13:M15"/>
    <mergeCell ref="K17:K18"/>
    <mergeCell ref="F24:F25"/>
    <mergeCell ref="G24:G25"/>
    <mergeCell ref="G13:G15"/>
    <mergeCell ref="K24:K25"/>
    <mergeCell ref="F11:F12"/>
    <mergeCell ref="J81:J84"/>
    <mergeCell ref="F78:F79"/>
    <mergeCell ref="E81:E84"/>
    <mergeCell ref="A1:I2"/>
    <mergeCell ref="A4:A23"/>
    <mergeCell ref="B4:B10"/>
    <mergeCell ref="C4:C5"/>
    <mergeCell ref="D4:D5"/>
    <mergeCell ref="E4:E5"/>
    <mergeCell ref="E24:E25"/>
    <mergeCell ref="A24:A39"/>
    <mergeCell ref="B24:B28"/>
    <mergeCell ref="C24:C25"/>
    <mergeCell ref="D24:D25"/>
    <mergeCell ref="D17:D18"/>
    <mergeCell ref="C9:C10"/>
    <mergeCell ref="B11:B21"/>
    <mergeCell ref="C11:C21"/>
    <mergeCell ref="D11:D12"/>
    <mergeCell ref="D13:D15"/>
    <mergeCell ref="C6:C7"/>
    <mergeCell ref="E17:E18"/>
    <mergeCell ref="E13:E15"/>
    <mergeCell ref="B36:B39"/>
    <mergeCell ref="R104:R105"/>
    <mergeCell ref="R94:R95"/>
    <mergeCell ref="R101:R103"/>
    <mergeCell ref="N1:Q2"/>
    <mergeCell ref="R11:R12"/>
    <mergeCell ref="R37:R38"/>
    <mergeCell ref="R1:R3"/>
    <mergeCell ref="R17:R18"/>
    <mergeCell ref="R40:R41"/>
    <mergeCell ref="R47:R51"/>
    <mergeCell ref="R52:R53"/>
    <mergeCell ref="Q11:Q12"/>
    <mergeCell ref="R13:R15"/>
    <mergeCell ref="R24:R25"/>
    <mergeCell ref="AD66:AD67"/>
    <mergeCell ref="AD69:AD70"/>
    <mergeCell ref="AD71:AD73"/>
    <mergeCell ref="AD78:AD79"/>
    <mergeCell ref="AD81:AD84"/>
    <mergeCell ref="AD86:AD87"/>
    <mergeCell ref="AD89:AD91"/>
    <mergeCell ref="AD4:AD5"/>
    <mergeCell ref="AD11:AD12"/>
    <mergeCell ref="AD13:AD15"/>
    <mergeCell ref="AD17:AD18"/>
    <mergeCell ref="AD24:AD25"/>
    <mergeCell ref="AD37:AD38"/>
    <mergeCell ref="AD40:AD41"/>
    <mergeCell ref="AD47:AD51"/>
    <mergeCell ref="AD52:AD53"/>
    <mergeCell ref="AD63:AD65"/>
    <mergeCell ref="AD92:AD93"/>
    <mergeCell ref="R78:R79"/>
    <mergeCell ref="R81:R84"/>
    <mergeCell ref="R86:R87"/>
    <mergeCell ref="K86:K87"/>
    <mergeCell ref="L86:L87"/>
    <mergeCell ref="M86:M87"/>
    <mergeCell ref="K71:K73"/>
    <mergeCell ref="L71:L73"/>
    <mergeCell ref="M71:M73"/>
    <mergeCell ref="K78:K79"/>
    <mergeCell ref="L78:L79"/>
    <mergeCell ref="M78:M79"/>
    <mergeCell ref="K81:K84"/>
    <mergeCell ref="L81:L84"/>
    <mergeCell ref="AA86:AA87"/>
    <mergeCell ref="N81:N84"/>
    <mergeCell ref="O81:O84"/>
    <mergeCell ref="P81:P84"/>
    <mergeCell ref="Q81:Q84"/>
    <mergeCell ref="U92:U93"/>
    <mergeCell ref="S92:S93"/>
    <mergeCell ref="AD94:AD95"/>
    <mergeCell ref="AA78:AA79"/>
    <mergeCell ref="AA81:AA84"/>
    <mergeCell ref="AH126:AH127"/>
    <mergeCell ref="AH152:AH154"/>
    <mergeCell ref="AD101:AD103"/>
    <mergeCell ref="AD104:AD105"/>
    <mergeCell ref="AD109:AD110"/>
    <mergeCell ref="AD114:AD115"/>
    <mergeCell ref="AD117:AD119"/>
    <mergeCell ref="AD121:AD122"/>
    <mergeCell ref="AD123:AD124"/>
    <mergeCell ref="AG126:AG127"/>
    <mergeCell ref="AG138:AG139"/>
    <mergeCell ref="AG143:AG144"/>
    <mergeCell ref="AG148:AG150"/>
    <mergeCell ref="AG152:AG154"/>
    <mergeCell ref="AD152:AD154"/>
    <mergeCell ref="AG92:AG93"/>
    <mergeCell ref="AG94:AG95"/>
    <mergeCell ref="AG101:AG103"/>
    <mergeCell ref="AG104:AG105"/>
    <mergeCell ref="AG109:AG110"/>
    <mergeCell ref="AG114:AG115"/>
    <mergeCell ref="AG4:AG5"/>
    <mergeCell ref="AG11:AG12"/>
    <mergeCell ref="AG13:AG15"/>
    <mergeCell ref="AG17:AG18"/>
    <mergeCell ref="AG24:AG25"/>
    <mergeCell ref="AG37:AG38"/>
    <mergeCell ref="AG40:AG41"/>
    <mergeCell ref="AG47:AG51"/>
    <mergeCell ref="AG52:AG53"/>
    <mergeCell ref="AG117:AG119"/>
    <mergeCell ref="AG121:AG122"/>
    <mergeCell ref="AG123:AG124"/>
    <mergeCell ref="AG59:AG60"/>
    <mergeCell ref="AG63:AG65"/>
    <mergeCell ref="AG66:AG67"/>
    <mergeCell ref="AG69:AG70"/>
    <mergeCell ref="AG71:AG73"/>
    <mergeCell ref="AG78:AG79"/>
    <mergeCell ref="AG81:AG84"/>
    <mergeCell ref="AG86:AG87"/>
    <mergeCell ref="AG89:AG91"/>
  </mergeCells>
  <conditionalFormatting sqref="AD4 AD6:AD11 AD13 AD16:AD17 AD19:AD24 AD26:AD37 AD39:AD40 AD42:AD47 AD52 AD54:AD59 AD61:AD63 AD66 AD68:AD69 AD71 AD74:AD78 AD80:AD81 AD85:AD86 AD88:AD89 AD92 AD94 AD96:AD101 AD104 AD106:AD109 AD111:AD114 AD116:AD117 AD120:AD121 AD123 AD125:AD126 AD128:AD138 AD140:AD143 AD145:AD148 AD151:AD152 AD155:AD162">
    <cfRule type="cellIs" dxfId="9" priority="6" operator="greaterThanOrEqual">
      <formula>0.8</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lessThanOrEqual">
      <formula>0.39</formula>
    </cfRule>
  </conditionalFormatting>
  <conditionalFormatting sqref="AG4 AG6:AG11 AG13 AG16:AG17 AG19:AG24 AG26:AG37 AG39:AG40 AG42:AG47 AG52 AG54:AG59 AG61:AG63 AG66 AG68:AG69 AG71 AG74:AG78 AG80:AG81 AG85:AG86 AG88:AG89 AG92 AG94 AG96:AG101 AG104 AG106:AG109 AG111:AG114 AG116:AG117 AG120:AG121 AG123 AG125:AG126 AG128:AG138 AG140:AG143 AG145:AG148 AG151:AG152 AG155:AG162">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31496062992125984" right="0.31496062992125984" top="0.74803149606299213" bottom="0.74803149606299213" header="0.31496062992125984" footer="0.31496062992125984"/>
  <pageSetup paperSize="5" scale="5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DECENAL PC DISCAPACIDAD</vt:lpstr>
      <vt:lpstr>Hoja1</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AUXFAMILIA30</cp:lastModifiedBy>
  <dcterms:created xsi:type="dcterms:W3CDTF">2015-12-12T23:32:55Z</dcterms:created>
  <dcterms:modified xsi:type="dcterms:W3CDTF">2019-05-07T20:19:16Z</dcterms:modified>
</cp:coreProperties>
</file>