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SCAPACIDAD\"/>
    </mc:Choice>
  </mc:AlternateContent>
  <xr:revisionPtr revIDLastSave="0" documentId="8_{4D90B590-B13B-400E-9C36-5EA6A64EE913}" xr6:coauthVersionLast="47" xr6:coauthVersionMax="47" xr10:uidLastSave="{00000000-0000-0000-0000-000000000000}"/>
  <bookViews>
    <workbookView xWindow="20370" yWindow="-120" windowWidth="20730" windowHeight="11160" xr2:uid="{00000000-000D-0000-FFFF-FFFF00000000}"/>
  </bookViews>
  <sheets>
    <sheet name="PLAN DECENAL PC DISCAPACIDAD" sheetId="1" r:id="rId1"/>
    <sheet name="SEMF 2016-2017-2018" sheetId="2" r:id="rId2"/>
    <sheet name="GRAFI 2016-2017" sheetId="3" r:id="rId3"/>
  </sheets>
  <definedNames>
    <definedName name="_xlnm._FilterDatabase" localSheetId="0" hidden="1">'PLAN DECENAL PC DISCAPACIDAD'!$Q$1:$Q$169</definedName>
    <definedName name="_xlnm.Print_Titles" localSheetId="0">'PLAN DECENAL PC DISCAPACIDAD'!$1:$3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2" i="2" l="1"/>
  <c r="W12" i="2"/>
  <c r="V12" i="2"/>
  <c r="U12" i="2"/>
  <c r="T12" i="2"/>
  <c r="Y12" i="2"/>
  <c r="Q162" i="1" l="1"/>
  <c r="Q161" i="1"/>
  <c r="Q160" i="1"/>
  <c r="Q159" i="1"/>
  <c r="Q158" i="1"/>
  <c r="Q157" i="1"/>
  <c r="Q156" i="1"/>
  <c r="T155" i="1"/>
  <c r="Q155" i="1"/>
  <c r="Q152" i="1"/>
  <c r="Q151" i="1"/>
  <c r="Q148" i="1"/>
  <c r="Q147" i="1"/>
  <c r="Q146" i="1"/>
  <c r="Q145" i="1"/>
  <c r="Q143" i="1"/>
  <c r="Q142" i="1"/>
  <c r="Q141" i="1"/>
  <c r="Q140" i="1"/>
  <c r="Q137" i="1"/>
  <c r="Q136" i="1"/>
  <c r="Q135" i="1"/>
  <c r="Q134" i="1"/>
  <c r="T133" i="1"/>
  <c r="Q133" i="1"/>
  <c r="Q132" i="1"/>
  <c r="Q131" i="1"/>
  <c r="Q130" i="1"/>
  <c r="Q129" i="1"/>
  <c r="T128" i="1"/>
  <c r="Q128" i="1"/>
  <c r="Q126" i="1"/>
  <c r="Q125" i="1"/>
  <c r="Q123" i="1"/>
  <c r="Q121" i="1"/>
  <c r="Q120" i="1"/>
  <c r="T118" i="1"/>
  <c r="Q117" i="1"/>
  <c r="Q116" i="1"/>
  <c r="Q114" i="1"/>
  <c r="Q113" i="1"/>
  <c r="Q112" i="1"/>
  <c r="Q111" i="1"/>
  <c r="Q109" i="1"/>
  <c r="Q108" i="1"/>
  <c r="Q107" i="1"/>
  <c r="Q106" i="1"/>
  <c r="Q104" i="1"/>
  <c r="T102" i="1"/>
  <c r="Q101" i="1"/>
  <c r="Q100" i="1"/>
  <c r="Q99" i="1"/>
  <c r="Q98" i="1"/>
  <c r="Q97" i="1"/>
  <c r="Q96" i="1"/>
  <c r="Q94" i="1"/>
  <c r="Q92" i="1"/>
  <c r="T90" i="1"/>
  <c r="Q89" i="1"/>
  <c r="Q88" i="1"/>
  <c r="Q86" i="1"/>
  <c r="Q85" i="1"/>
  <c r="Q81" i="1"/>
  <c r="Q80" i="1"/>
  <c r="Q78" i="1"/>
  <c r="Q77" i="1"/>
  <c r="Q75" i="1"/>
  <c r="Q74" i="1"/>
  <c r="Q71" i="1"/>
  <c r="T69" i="1"/>
  <c r="Q69" i="1"/>
  <c r="Q68" i="1"/>
  <c r="Q66" i="1"/>
  <c r="Q63" i="1"/>
  <c r="Q62" i="1"/>
  <c r="Q59" i="1"/>
  <c r="Q58" i="1"/>
  <c r="Q56" i="1"/>
  <c r="Q55" i="1"/>
  <c r="Q54" i="1"/>
  <c r="T53" i="1"/>
  <c r="Q52" i="1"/>
  <c r="Q47" i="1"/>
  <c r="Q46" i="1"/>
  <c r="T45" i="1"/>
  <c r="Q45" i="1"/>
  <c r="Q44" i="1"/>
  <c r="T43" i="1"/>
  <c r="Q43" i="1"/>
  <c r="Q40" i="1"/>
  <c r="Q39" i="1"/>
  <c r="T38" i="1"/>
  <c r="Q37" i="1"/>
  <c r="Q35" i="1"/>
  <c r="T34" i="1"/>
  <c r="Q34" i="1"/>
  <c r="T32" i="1"/>
  <c r="Q32" i="1"/>
  <c r="Q31" i="1"/>
  <c r="Q29" i="1"/>
  <c r="T28" i="1"/>
  <c r="Q28" i="1"/>
  <c r="Q27" i="1"/>
  <c r="Q26" i="1"/>
  <c r="Q24" i="1"/>
  <c r="Q23" i="1"/>
  <c r="T22" i="1"/>
  <c r="Q22" i="1"/>
  <c r="Q21" i="1"/>
  <c r="Q20" i="1"/>
  <c r="Q19" i="1"/>
  <c r="Q17" i="1"/>
  <c r="Q16" i="1"/>
  <c r="T11" i="1"/>
  <c r="Q11" i="1"/>
  <c r="Q10" i="1"/>
  <c r="Q9" i="1"/>
  <c r="Q8" i="1"/>
  <c r="Q7" i="1"/>
  <c r="Q6" i="1"/>
  <c r="T4" i="1"/>
  <c r="Q4" i="1"/>
  <c r="X4" i="1"/>
  <c r="X6" i="1"/>
  <c r="X7" i="1"/>
  <c r="X8" i="1"/>
  <c r="X9" i="1"/>
  <c r="X10" i="1"/>
  <c r="X11" i="1"/>
  <c r="X13" i="1"/>
  <c r="X16" i="1"/>
  <c r="X17" i="1"/>
  <c r="X19" i="1"/>
  <c r="X20" i="1"/>
  <c r="X21" i="1"/>
  <c r="X22" i="1"/>
  <c r="X24" i="1"/>
  <c r="X28" i="1"/>
  <c r="X30" i="1"/>
  <c r="X31" i="1"/>
  <c r="X32" i="1"/>
  <c r="X34" i="1"/>
  <c r="X35" i="1"/>
  <c r="X36" i="1"/>
  <c r="X37" i="1"/>
  <c r="X39" i="1"/>
  <c r="X40" i="1"/>
  <c r="X42" i="1"/>
  <c r="X44" i="1"/>
  <c r="X45" i="1"/>
  <c r="X46" i="1"/>
  <c r="X47" i="1"/>
  <c r="X54" i="1"/>
  <c r="X56" i="1"/>
  <c r="X58" i="1"/>
  <c r="X59" i="1"/>
  <c r="X61" i="1"/>
  <c r="X63" i="1"/>
  <c r="X66" i="1"/>
  <c r="X77" i="1"/>
  <c r="X78" i="1"/>
  <c r="X80" i="1"/>
  <c r="X81" i="1"/>
  <c r="X85" i="1"/>
  <c r="X86" i="1"/>
  <c r="X89" i="1"/>
  <c r="X92" i="1"/>
  <c r="X94" i="1"/>
  <c r="X97" i="1"/>
  <c r="X98" i="1"/>
  <c r="X99" i="1"/>
  <c r="X101" i="1"/>
  <c r="X104" i="1"/>
  <c r="X106" i="1"/>
  <c r="X107" i="1"/>
  <c r="X108" i="1"/>
  <c r="X112" i="1"/>
  <c r="X113" i="1"/>
  <c r="X114" i="1"/>
  <c r="X116" i="1"/>
  <c r="X117" i="1"/>
  <c r="X120" i="1"/>
  <c r="X121" i="1"/>
  <c r="X123" i="1"/>
  <c r="X125" i="1"/>
  <c r="X128" i="1"/>
  <c r="X129" i="1"/>
  <c r="X130" i="1"/>
  <c r="X131" i="1"/>
  <c r="X132" i="1"/>
  <c r="X133" i="1"/>
  <c r="X135" i="1"/>
  <c r="X136" i="1"/>
  <c r="X137" i="1"/>
  <c r="X141" i="1"/>
  <c r="X142" i="1"/>
  <c r="X143" i="1"/>
  <c r="X145" i="1"/>
  <c r="X146" i="1"/>
  <c r="X148" i="1"/>
  <c r="X151" i="1"/>
  <c r="X155" i="1"/>
  <c r="X156" i="1"/>
  <c r="X157" i="1"/>
  <c r="X158" i="1"/>
  <c r="X160" i="1"/>
  <c r="L173" i="3" l="1"/>
  <c r="E173" i="3"/>
  <c r="L7" i="2"/>
  <c r="S7" i="2"/>
  <c r="L8" i="2"/>
  <c r="S8" i="2"/>
  <c r="L9" i="2"/>
  <c r="S9" i="2"/>
  <c r="L10" i="2"/>
  <c r="S10" i="2"/>
  <c r="L11" i="2"/>
  <c r="S11" i="2"/>
  <c r="F12" i="2"/>
  <c r="G12" i="2"/>
  <c r="I12" i="2"/>
  <c r="J12" i="2"/>
  <c r="K12" i="2"/>
  <c r="M12" i="2"/>
  <c r="N12" i="2"/>
  <c r="O12" i="2"/>
  <c r="P12" i="2"/>
  <c r="Q12" i="2"/>
  <c r="R12" i="2"/>
  <c r="S12" i="2" l="1"/>
  <c r="L12" i="2"/>
  <c r="M137" i="3"/>
  <c r="F137" i="3"/>
  <c r="M109" i="3"/>
  <c r="F110" i="3"/>
  <c r="F83" i="3"/>
  <c r="M83" i="3"/>
  <c r="L29" i="3" l="1"/>
  <c r="E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USUARIO WINDOWS</author>
  </authors>
  <commentList>
    <comment ref="P6" authorId="0" shapeId="0" xr:uid="{00000000-0006-0000-0000-000001000000}">
      <text>
        <r>
          <rPr>
            <b/>
            <sz val="9"/>
            <color indexed="81"/>
            <rFont val="Tahoma"/>
            <family val="2"/>
          </rPr>
          <t xml:space="preserve">CALIFIQUE DE 1 A 10 </t>
        </r>
      </text>
    </comment>
    <comment ref="P7" authorId="0" shapeId="0" xr:uid="{00000000-0006-0000-0000-000002000000}">
      <text>
        <r>
          <rPr>
            <b/>
            <sz val="9"/>
            <color indexed="81"/>
            <rFont val="Tahoma"/>
            <family val="2"/>
          </rPr>
          <t xml:space="preserve">CALIFIQUE DE 1 A 33,33
</t>
        </r>
      </text>
    </comment>
    <comment ref="Q7" authorId="0" shapeId="0" xr:uid="{00000000-0006-0000-0000-000003000000}">
      <text>
        <r>
          <rPr>
            <b/>
            <sz val="9"/>
            <color indexed="81"/>
            <rFont val="Tahoma"/>
            <family val="2"/>
          </rPr>
          <t xml:space="preserve">CALIFIQUE DE 1 A 33,33
</t>
        </r>
      </text>
    </comment>
    <comment ref="P11" authorId="0" shapeId="0" xr:uid="{00000000-0006-0000-0000-000004000000}">
      <text>
        <r>
          <rPr>
            <b/>
            <sz val="9"/>
            <color indexed="81"/>
            <rFont val="Tahoma"/>
            <family val="2"/>
          </rPr>
          <t xml:space="preserve">CALIFIQUE DE 1 A 15 </t>
        </r>
      </text>
    </comment>
    <comment ref="Q11" authorId="0" shapeId="0" xr:uid="{00000000-0006-0000-0000-000005000000}">
      <text>
        <r>
          <rPr>
            <b/>
            <sz val="9"/>
            <color indexed="81"/>
            <rFont val="Tahoma"/>
            <family val="2"/>
          </rPr>
          <t xml:space="preserve">CALIFIQUE DE 1 A 15 </t>
        </r>
      </text>
    </comment>
    <comment ref="P23" authorId="0" shapeId="0" xr:uid="{00000000-0006-0000-0000-000006000000}">
      <text>
        <r>
          <rPr>
            <b/>
            <sz val="9"/>
            <color indexed="81"/>
            <rFont val="Tahoma"/>
            <family val="2"/>
          </rPr>
          <t>CALIFIQUE DE 0 A 1  EL AVANCE PUEDE UTILIZAR DECIMALES</t>
        </r>
      </text>
    </comment>
    <comment ref="Q23" authorId="0" shapeId="0" xr:uid="{00000000-0006-0000-0000-000007000000}">
      <text>
        <r>
          <rPr>
            <b/>
            <sz val="9"/>
            <color indexed="81"/>
            <rFont val="Tahoma"/>
            <family val="2"/>
          </rPr>
          <t>CALIFIQUE DE 0 A 1  EL AVANCE PUEDE UTILIZAR DECIMALES</t>
        </r>
      </text>
    </comment>
    <comment ref="O27" authorId="0" shapeId="0" xr:uid="{00000000-0006-0000-0000-000008000000}">
      <text>
        <r>
          <rPr>
            <b/>
            <sz val="9"/>
            <color indexed="81"/>
            <rFont val="Tahoma"/>
            <family val="2"/>
          </rPr>
          <t>CALIFIQUE ENTRE 1 Y 80</t>
        </r>
      </text>
    </comment>
    <comment ref="E28" authorId="1" shapeId="0" xr:uid="{00000000-0006-0000-0000-000009000000}">
      <text>
        <r>
          <rPr>
            <b/>
            <sz val="9"/>
            <color indexed="81"/>
            <rFont val="Tahoma"/>
            <charset val="1"/>
          </rPr>
          <t>cambiar a o.8</t>
        </r>
      </text>
    </comment>
    <comment ref="F28" authorId="1" shapeId="0" xr:uid="{00000000-0006-0000-0000-00000A000000}">
      <text>
        <r>
          <rPr>
            <b/>
            <sz val="9"/>
            <color indexed="81"/>
            <rFont val="Tahoma"/>
            <charset val="1"/>
          </rPr>
          <t>cambiar a 80% plan indicativo</t>
        </r>
      </text>
    </comment>
    <comment ref="P44" authorId="0" shapeId="0" xr:uid="{00000000-0006-0000-0000-00000B000000}">
      <text>
        <r>
          <rPr>
            <b/>
            <sz val="9"/>
            <color indexed="81"/>
            <rFont val="Tahoma"/>
            <family val="2"/>
          </rPr>
          <t>CALIFIQUE DE 0 A 1  EL AVANCE PUEDE UTILIZAR DECIMALES</t>
        </r>
      </text>
    </comment>
    <comment ref="P45" authorId="0" shapeId="0" xr:uid="{00000000-0006-0000-0000-00000C000000}">
      <text>
        <r>
          <rPr>
            <b/>
            <sz val="9"/>
            <color indexed="81"/>
            <rFont val="Tahoma"/>
            <family val="2"/>
          </rPr>
          <t>CALIFIQUE DE 0 A 1  EL AVANCE PUEDE UTILIZAR DECIMALES</t>
        </r>
      </text>
    </comment>
    <comment ref="Q45" authorId="0" shapeId="0" xr:uid="{00000000-0006-0000-0000-00000D000000}">
      <text>
        <r>
          <rPr>
            <b/>
            <sz val="9"/>
            <color indexed="81"/>
            <rFont val="Tahoma"/>
            <family val="2"/>
          </rPr>
          <t>CALIFIQUE DE 0 A 1  EL AVANCE PUEDE UTILIZAR DECIMALES</t>
        </r>
      </text>
    </comment>
    <comment ref="P46" authorId="0" shapeId="0" xr:uid="{00000000-0006-0000-0000-00000E000000}">
      <text>
        <r>
          <rPr>
            <b/>
            <sz val="9"/>
            <color indexed="81"/>
            <rFont val="Tahoma"/>
            <family val="2"/>
          </rPr>
          <t>CALIFIQUE DE 0 A 1  EL AVANCE PUEDE UTILIZAR DECIMALES</t>
        </r>
      </text>
    </comment>
    <comment ref="Q46" authorId="0" shapeId="0" xr:uid="{00000000-0006-0000-0000-00000F000000}">
      <text>
        <r>
          <rPr>
            <b/>
            <sz val="9"/>
            <color indexed="81"/>
            <rFont val="Tahoma"/>
            <family val="2"/>
          </rPr>
          <t>CALIFIQUE DE 0 A 1  EL AVANCE PUEDE UTILIZAR DECIMALES</t>
        </r>
      </text>
    </comment>
  </commentList>
</comments>
</file>

<file path=xl/sharedStrings.xml><?xml version="1.0" encoding="utf-8"?>
<sst xmlns="http://schemas.openxmlformats.org/spreadsheetml/2006/main" count="1775" uniqueCount="1036">
  <si>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</si>
  <si>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</si>
  <si>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</si>
  <si>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</si>
  <si>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</si>
  <si>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</si>
  <si>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</si>
  <si>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</si>
  <si>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</si>
  <si>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</si>
  <si>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</si>
  <si>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</si>
  <si>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</si>
  <si>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</si>
  <si>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</si>
  <si>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</si>
  <si>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Numero de Sitios Virtuales públicos operando</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</si>
  <si>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</si>
  <si>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</si>
  <si>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</si>
  <si>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</si>
  <si>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</si>
  <si>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</si>
  <si>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</si>
  <si>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</si>
  <si>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</si>
  <si>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</si>
  <si>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</si>
  <si>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</si>
  <si>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</si>
  <si>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</si>
  <si>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</si>
  <si>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</si>
  <si>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</si>
  <si>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</si>
  <si>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</si>
  <si>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</si>
  <si>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</si>
  <si>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</si>
  <si>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</si>
  <si>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</si>
  <si>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</si>
  <si>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</si>
  <si>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</si>
  <si>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</si>
  <si>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</si>
  <si>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</si>
  <si>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</si>
  <si>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</si>
  <si>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</si>
  <si>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</si>
  <si>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</si>
  <si>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</si>
  <si>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</si>
  <si>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</si>
  <si>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Numero de Campañas para la disminución de la Homofobia y la descriminación por enfoque étnico y condición especil.</t>
  </si>
  <si>
    <t>Campañas para disminuir la homofobia y la discriminación por sexo, género o condición</t>
  </si>
  <si>
    <t>Numero de Campañas en contra de la homfobia y la discriminación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</si>
  <si>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</si>
  <si>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</si>
  <si>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</si>
  <si>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</si>
  <si>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</si>
  <si>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</si>
  <si>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</si>
  <si>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</si>
  <si>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</si>
  <si>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</si>
  <si>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</si>
  <si>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</si>
  <si>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</si>
  <si>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</si>
  <si>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</si>
  <si>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</si>
  <si>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</si>
  <si>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</si>
  <si>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</si>
  <si>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</si>
  <si>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</si>
  <si>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</si>
  <si>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</si>
  <si>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</si>
  <si>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</si>
  <si>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</si>
  <si>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</si>
  <si>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</si>
  <si>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</si>
  <si>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</si>
  <si>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</si>
  <si>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Numero de Espacios y Escenarios Culturales adecuados con criterios de accesibilidad en el Departamento del Quindío.</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</si>
  <si>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</si>
  <si>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</si>
  <si>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</si>
  <si>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</si>
  <si>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</si>
  <si>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</si>
  <si>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</si>
  <si>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</si>
  <si>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</si>
  <si>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</si>
  <si>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</si>
  <si>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</si>
  <si>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</si>
  <si>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</si>
  <si>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</si>
  <si>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</si>
  <si>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</si>
  <si>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</si>
  <si>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</si>
  <si>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</si>
  <si>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</si>
  <si>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</si>
  <si>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</si>
  <si>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</si>
  <si>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</si>
  <si>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</si>
  <si>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Numero de Gestores formados y vinculados a procesos culturales en los 12 municipios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</si>
  <si>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</si>
  <si>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</si>
  <si>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</si>
  <si>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</si>
  <si>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</si>
  <si>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</si>
  <si>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</si>
  <si>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</si>
  <si>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</si>
  <si>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Numero de Escenarios Deportivos y Recreativos adecuados con criterios de accesibilidad en el Departamento del Quindío</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</si>
  <si>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</si>
  <si>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</si>
  <si>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</si>
  <si>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</si>
  <si>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</si>
  <si>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</si>
  <si>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</si>
  <si>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</si>
  <si>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</si>
  <si>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</si>
  <si>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</si>
  <si>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</si>
  <si>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</si>
  <si>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</si>
  <si>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</si>
  <si>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</si>
  <si>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</si>
  <si>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</si>
  <si>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</si>
  <si>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</si>
  <si>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</si>
  <si>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</si>
  <si>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</si>
  <si>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</si>
  <si>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</si>
  <si>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</si>
  <si>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</si>
  <si>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</si>
  <si>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</si>
  <si>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</si>
  <si>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</si>
  <si>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</si>
  <si>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</si>
  <si>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</si>
  <si>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</si>
  <si>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</si>
  <si>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</si>
  <si>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</si>
  <si>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</si>
  <si>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</si>
  <si>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</si>
  <si>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</si>
  <si>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</si>
  <si>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</si>
  <si>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Numero de Campañas ejecutadas en Trabajo Decente y Digno</t>
  </si>
  <si>
    <t>Trabajo digno y decente</t>
  </si>
  <si>
    <t>Creación de microempresas asociativas para las personas con discapacidad, cuidadores y sus familias</t>
  </si>
  <si>
    <t>Reporte de las microempresas asociativas y actas de creación y de los apoyos ofrecidos</t>
  </si>
  <si>
    <t>Numero de Microempresas Asociativas creadas y apoyadas conformadas por PCD, Cuidadores y Familias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</si>
  <si>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</si>
  <si>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</si>
  <si>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</si>
  <si>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</si>
  <si>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</si>
  <si>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</si>
  <si>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</si>
  <si>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</si>
  <si>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</si>
  <si>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</si>
  <si>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</si>
  <si>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</si>
  <si>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</si>
  <si>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</si>
  <si>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</si>
  <si>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</si>
  <si>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</si>
  <si>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</si>
  <si>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</si>
  <si>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</si>
  <si>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</si>
  <si>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</si>
  <si>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</si>
  <si>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</si>
  <si>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</si>
  <si>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</si>
  <si>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</si>
  <si>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</si>
  <si>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</si>
  <si>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</si>
  <si>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</si>
  <si>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Numero de ESE con ruta de atención integral en salud  implementando la estrategia RBC en el Departamento del Quindío</t>
  </si>
  <si>
    <t>Diseño e implementación de un programa de Rehabilitación Basada en Comunidad</t>
  </si>
  <si>
    <t>Reporte de los 12 municipios de la operacionalización de la estrategia RBC</t>
  </si>
  <si>
    <t>Numero de municipios con Estrategia RBC operando</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</si>
  <si>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</si>
  <si>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</si>
  <si>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</si>
  <si>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</si>
  <si>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Numero de Municipios con programas municipales de fomento y protección de patrones alimentarios para NNA con Discapacidad</t>
  </si>
  <si>
    <t>Fortalecer las condiciones nutricionales para NNA en CD</t>
  </si>
  <si>
    <t>Desarrollar procesos de investigación para determinar las causas de los diferentes tipos de discapacidad</t>
  </si>
  <si>
    <t>Investigaciones realizadas</t>
  </si>
  <si>
    <t>Numero de Investigaciones realizadas para detección temprana</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</si>
  <si>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</si>
  <si>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</si>
  <si>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</si>
  <si>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</si>
  <si>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</si>
  <si>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</si>
  <si>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</si>
  <si>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</si>
  <si>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</si>
  <si>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</si>
  <si>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</si>
  <si>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</si>
  <si>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</si>
  <si>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</si>
  <si>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</si>
  <si>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</si>
  <si>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</si>
  <si>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</si>
  <si>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</si>
  <si>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</si>
  <si>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</si>
  <si>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</si>
  <si>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</si>
  <si>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</si>
  <si>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</si>
  <si>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</si>
  <si>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</si>
  <si>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</si>
  <si>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</si>
  <si>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</si>
  <si>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</si>
  <si>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</si>
  <si>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</si>
  <si>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</si>
  <si>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</si>
  <si>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</si>
  <si>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</si>
  <si>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</si>
  <si>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</si>
  <si>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</si>
  <si>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</si>
  <si>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Numero de Investigaciones en Prevalencia de la Discapacidad realizadas.</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</si>
  <si>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</si>
  <si>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</si>
  <si>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</si>
  <si>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</si>
  <si>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</si>
  <si>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</si>
  <si>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40% ESE, 15%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</si>
  <si>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</si>
  <si>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</si>
  <si>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</si>
  <si>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</si>
  <si>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</si>
  <si>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</si>
  <si>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</si>
  <si>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</si>
  <si>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</si>
  <si>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</si>
  <si>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</si>
  <si>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</si>
  <si>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</si>
  <si>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</si>
  <si>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</si>
  <si>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</si>
  <si>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</si>
  <si>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</si>
  <si>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</si>
  <si>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</si>
  <si>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</si>
  <si>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</si>
  <si>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</si>
  <si>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Numero de Instituciones Educativas con Programa de actividades deportivas, culturales y recreativas  bajo la estrategia RBC </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</si>
  <si>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</si>
  <si>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</si>
  <si>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</si>
  <si>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</si>
  <si>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</si>
  <si>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</si>
  <si>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</si>
  <si>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</si>
  <si>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</si>
  <si>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</si>
  <si>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</si>
  <si>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</si>
  <si>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</si>
  <si>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</si>
  <si>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Numero de Proyectos Pedagógicos para detercción temprana de Necesidades Educativas Especiales en el Departamento del Quindío</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</si>
  <si>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</si>
  <si>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</si>
  <si>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</si>
  <si>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</si>
  <si>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</si>
  <si>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</si>
  <si>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Numero de metodologías flexibles implementadas en los 12 muncipios del Departamento</t>
  </si>
  <si>
    <t>Fortalecer programas de adaptación curricular y los modelos de enseñanza  ya existentes para facilitar el aprendizaje y permanencia en la educación de las personas con discapacidad.</t>
  </si>
  <si>
    <t>Proyectos pedagogicos implementados, actas, informes técnicos</t>
  </si>
  <si>
    <t>Numero de Proyectos Pedagógicos bajo modelos flexibles que faciliten el aprendizaje y permanencia de Niños y Niñas con Discapacidad en el Departamento del Quindío.</t>
  </si>
  <si>
    <t>Promover la accesibilidad a la educación superior</t>
  </si>
  <si>
    <t>Reporte de cobertura por parte de las IES y de la secretaría de educación departamental</t>
  </si>
  <si>
    <t>1 P.P x debajo de la Tasa Nacional</t>
  </si>
  <si>
    <t>0.3P.P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</si>
  <si>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</si>
  <si>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</si>
  <si>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</si>
  <si>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</si>
  <si>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Numero de Instituciones Educativas capacitadas y formadas en Educación Inclusiva</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</si>
  <si>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</si>
  <si>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</si>
  <si>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</si>
  <si>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</si>
  <si>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</si>
  <si>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</si>
  <si>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</si>
  <si>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Numero de municipios con estrategia RBC como instrumento de participación implementado y mantenido</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</si>
  <si>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</si>
  <si>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</si>
  <si>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</si>
  <si>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</si>
  <si>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</si>
  <si>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</si>
  <si>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</si>
  <si>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</si>
  <si>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</si>
  <si>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</si>
  <si>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</si>
  <si>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</si>
  <si>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Numero de Comités Departamental y Municipales en funcionamiento y fortalecidos.</t>
  </si>
  <si>
    <t>Fortalecimiento de los Comités Municipales y Departamental de Discapacidad</t>
  </si>
  <si>
    <t>Línea 3.3 Capacidad sin Límites desde la Participación.</t>
  </si>
  <si>
    <t>Promoción y fortalecimiento de organizaciones de personas con discapacidad y sus familias</t>
  </si>
  <si>
    <t xml:space="preserve">Número de organizaciones conformadas y fortalecidas  trababando con y para PCD,  cuidadores y sus familias </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</si>
  <si>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</si>
  <si>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</si>
  <si>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</si>
  <si>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Red de apoyo la discapacidad fortalecida y funcionando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</si>
  <si>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</si>
  <si>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</si>
  <si>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</si>
  <si>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</si>
  <si>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Numero de Conmemoraciones realizadas</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</si>
  <si>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</si>
  <si>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</si>
  <si>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</si>
  <si>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</si>
  <si>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</si>
  <si>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</si>
  <si>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 xml:space="preserve">3%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</si>
  <si>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</si>
  <si>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</si>
  <si>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</si>
  <si>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</si>
  <si>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</si>
  <si>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</si>
  <si>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</si>
  <si>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</si>
  <si>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</si>
  <si>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</si>
  <si>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</si>
  <si>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</si>
  <si>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</si>
  <si>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</si>
  <si>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</si>
  <si>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</si>
  <si>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</si>
  <si>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</si>
  <si>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</si>
  <si>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</si>
  <si>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</si>
  <si>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</si>
  <si>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Programa implementado a PCD Víctimas del Conflicto Armado en el Departamento del Quindío.</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</si>
  <si>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</si>
  <si>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</si>
  <si>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</si>
  <si>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</si>
  <si>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</si>
  <si>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</si>
  <si>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</si>
  <si>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</si>
  <si>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Sistema de monitoreo y seguimiento a las Denuncias operando</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</si>
  <si>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</si>
  <si>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</si>
  <si>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</si>
  <si>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Numero de Municipios con Programa de promoción, prevención y atención para la erradicación del maltrato, la explotación y el abuso sexual implementado.</t>
  </si>
  <si>
    <t>Estrategia para la erradicación del maltrato , la expoltación y el abuso sexual de PCD</t>
  </si>
  <si>
    <t>Programa para la protección de las mujeres gestantes</t>
  </si>
  <si>
    <t>Registro de participantes y reporte de los informes de protección</t>
  </si>
  <si>
    <t>0.3</t>
  </si>
  <si>
    <t>Numero de Programas implementados para la protección de las mujeres gestantes en el Departamento del Quindío.</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</si>
  <si>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</si>
  <si>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</si>
  <si>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</si>
  <si>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</si>
  <si>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</si>
  <si>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</si>
  <si>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</si>
  <si>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</si>
  <si>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</si>
  <si>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</si>
  <si>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</si>
  <si>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</si>
  <si>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</si>
  <si>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</si>
  <si>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</si>
  <si>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</si>
  <si>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</si>
  <si>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</si>
  <si>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</si>
  <si>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</si>
  <si>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</si>
  <si>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</si>
  <si>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</si>
  <si>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</si>
  <si>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</si>
  <si>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</si>
  <si>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</si>
  <si>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</si>
  <si>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</si>
  <si>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 de Funcionarios de Empresa Privada formados en Legislación y Normatividad de Discapacidad</t>
  </si>
  <si>
    <t>Realizar seminarios, talleres donde se socializa la normatividad.</t>
  </si>
  <si>
    <t>% de Servidores Públicos formados en Legislación y Normatividad de Discapacidad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</si>
  <si>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</si>
  <si>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</si>
  <si>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</si>
  <si>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</si>
  <si>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</si>
  <si>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</si>
  <si>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</si>
  <si>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</si>
  <si>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</si>
  <si>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</si>
  <si>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</si>
  <si>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</si>
  <si>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</si>
  <si>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 adapta la Política Pública de Discapacidad, leyes de discapacidad y demás políticas publicas existentes en un sistema que tenga el acceso a los libros en braille, macro tipo, hablados y/o electrónicos.</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</si>
  <si>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</si>
  <si>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</si>
  <si>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</si>
  <si>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Numero de Municipios con Sistema de acceso a la información y la comunicación para la utilización de las diferentes técnicas de lenguajes alternativos operando</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</si>
  <si>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</si>
  <si>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</si>
  <si>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</si>
  <si>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</si>
  <si>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</si>
  <si>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</si>
  <si>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Tasa de Instituciones Públicas y Privadas con Software y Hardware para PCD operando</t>
  </si>
  <si>
    <t>Secretaría de Salud, Alcaldías, Secretaría de Familia., Comités Municipales</t>
  </si>
  <si>
    <t>Implementar programas de formación en el lenguaje en los diferentes ciclos vitales con discapacidad visual y auditiva.</t>
  </si>
  <si>
    <t>Registros actualizados de interpretes certificados</t>
  </si>
  <si>
    <t xml:space="preserve">Interpretes certificados en Lenguaje de Señas en el Departamento del Quindío </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</si>
  <si>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</si>
  <si>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</si>
  <si>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</si>
  <si>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</si>
  <si>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</si>
  <si>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Subcomité de Discapacidad con acciones articuladas operando permanentemente</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</si>
  <si>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</si>
  <si>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</si>
  <si>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</si>
  <si>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</si>
  <si>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</si>
  <si>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</si>
  <si>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</si>
  <si>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</si>
  <si>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</si>
  <si>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</si>
  <si>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</si>
  <si>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Conformar un comité de gestión para realizar convenios de cooperación internacional</t>
  </si>
  <si>
    <t>Proyectos y convenios firmados</t>
  </si>
  <si>
    <t>Numero de Proyectos y Convenios de Cooperación ejecutados</t>
  </si>
  <si>
    <t>Diseñar y construir de manera concertada la malla de oferta institucional con los diferentes actores</t>
  </si>
  <si>
    <t>Documento técnico con la oferta institucional</t>
  </si>
  <si>
    <t>Oferta Institucional diseñada e implementada</t>
  </si>
  <si>
    <t>Crear y promover la ruta de atención de la oferta institucional pública y privada en los 3 niveles de Gobierno</t>
  </si>
  <si>
    <t>Realizar la actualización de la información de forma periodica</t>
  </si>
  <si>
    <t>Realizar el RLCPD en los 12 municipios del departamento</t>
  </si>
  <si>
    <t>Sistema RLCPDoperando</t>
  </si>
  <si>
    <t>Numero de Municipios con RLCPD Operando permanentemente</t>
  </si>
  <si>
    <t>Garantizar parametros de cobertura y oportunidad en el Registro de Localización y Caracterización de PCD</t>
  </si>
  <si>
    <t xml:space="preserve">Línea 1.1. Capacidad sin Límites a través de  la  Gestión administrativa
</t>
  </si>
  <si>
    <t>Eje 1: 
Transformación de 
lo público</t>
  </si>
  <si>
    <t>LÍNEAS DE ACCIÓN</t>
  </si>
  <si>
    <t>EJES ESTRATÉGICOS</t>
  </si>
  <si>
    <t>PLAN DE ACCIÓN POLÍTICA PÚBLICA DE DISCAPACIDAD 2014-2014 "CAPACIDAD SIN LIMITES"</t>
  </si>
  <si>
    <t>Armonización</t>
  </si>
  <si>
    <t xml:space="preserve">Cobertura Educativa  </t>
  </si>
  <si>
    <t>Educación inclusiva con acceso y permanencia para poblaciones vulnerables - diferenciales</t>
  </si>
  <si>
    <t>Diseñar e implementar un plan para la caracterización y atención de la población en condiciones especiales y excepcionales del departamento</t>
  </si>
  <si>
    <t>Construcción de paz y reconciliación en el Quindío</t>
  </si>
  <si>
    <t>Plan de Acción Territorial para las Víctimas del Conflicto</t>
  </si>
  <si>
    <t>Apoyar la articulación para la atención integral de las víctimas del conflicto por enfoque diferencial en  los 12 municipios del departamento</t>
  </si>
  <si>
    <t>Salud Pública para un Quindío saludable y posible</t>
  </si>
  <si>
    <t>Promoción social y gestión diferencial de poblaciones vulnerables.</t>
  </si>
  <si>
    <t>Fortalecer en los doce (12) municipios del departamento los  comités municipales de discapacidad</t>
  </si>
  <si>
    <t>Promoción y  Protección  de la Familia</t>
  </si>
  <si>
    <t xml:space="preserve">Capacidad sin limites. </t>
  </si>
  <si>
    <t>Revisar, ajustar  e implementar   la política pública departamental de discapacidad  "Capacidad sin limites",</t>
  </si>
  <si>
    <t>Gestión Territorial</t>
  </si>
  <si>
    <t xml:space="preserve">Los instrumentos  de planificación como  ruta para el cumplimiento de la gestión pública  </t>
  </si>
  <si>
    <t xml:space="preserve">Diseñar e implementar la  Fábrica de Proyectos de Inversión en el Departamento del Quindío </t>
  </si>
  <si>
    <t>Modernización tecnológica y Administrativa</t>
  </si>
  <si>
    <t xml:space="preserve">Realizar un (1) estudio de modernización administrativa en el departamento </t>
  </si>
  <si>
    <t>Sexualidad, derechos sexuales y reproductivos</t>
  </si>
  <si>
    <t>Lograr que ocho (8) municipios del departamento operen el sistema de vigilancia en salud pública de la violencia intrafamiliar.</t>
  </si>
  <si>
    <t>Vincular cuatro mil ochocientos (4.800) mujeres gestantes al programa de control prenatal antes de la semana 12 de edad gestacional.</t>
  </si>
  <si>
    <t xml:space="preserve">Quindío departamento de derechos  de niñas, niños y adolescentes </t>
  </si>
  <si>
    <t xml:space="preserve">Implementar una  estrategia  de prevención y atención de la erradicación del abuso, explotación sexual comercial, trabajo infantil y peores formas de trabajo, y actividades delictivas. </t>
  </si>
  <si>
    <t xml:space="preserve">Apoyar en los doce (12) municipios la articulación institucional para la prevención a las violaciones DDHH  e infracciones al DIH </t>
  </si>
  <si>
    <t>Protección y Garantías de no Repetición</t>
  </si>
  <si>
    <t>Poder Ciudadano</t>
  </si>
  <si>
    <t>Quindío Si, a la participación</t>
  </si>
  <si>
    <t>Desarrollar estrategias tendientes a promover la participación ciudadana en el departamento</t>
  </si>
  <si>
    <t>Calidad Educativa</t>
  </si>
  <si>
    <t>Educación, Ambientes Escolares y Cultura para la Paz</t>
  </si>
  <si>
    <t xml:space="preserve">Dotar cincuenta y cuatro (54) instituciones educativas con material didáctico, mobiliario escolar y/o infraestructura tecnológica  </t>
  </si>
  <si>
    <t>Infraestructura Sostenible para la Paz</t>
  </si>
  <si>
    <t>Mejora de la Infraestructura  Social del Departamento del Quindío</t>
  </si>
  <si>
    <t>Mantener, mejorar y/o rehabilitar la Infraestructura de cuarenta y ocho (48) instituciones educativas en el departamento del Quindío.</t>
  </si>
  <si>
    <t>Si Recreación y actividad física para ti</t>
  </si>
  <si>
    <t>Actividad física, hábitos y estilos de vida saludables</t>
  </si>
  <si>
    <t xml:space="preserve">implementar un (1) programa que permita ejecutar proyectos  de actividad física para la promoción de hábitos y estilos de vida saludables </t>
  </si>
  <si>
    <t>Canalizar acciones de promoción de la salud en el desarrollo de la política Nacional de sexualidad, derechos sexuales y reproductivos</t>
  </si>
  <si>
    <t>Salud en el entorno laboral</t>
  </si>
  <si>
    <t>Fomentar en 8 municipios un programa de cultura preventiva en el trabajo formal e informal y entornos laborales saludables.</t>
  </si>
  <si>
    <t>Quindío rural, inteligente, competitivo y empresarial</t>
  </si>
  <si>
    <t>Hacia el Emprendimiento, Empresarismo, asociatividad y generación de empleo en el Departamento del Quindío</t>
  </si>
  <si>
    <t>Apoyar   doce (12) Unidades de emprendimiento de grupos poblacionales con enfoque diferencial.</t>
  </si>
  <si>
    <t>Apoyo al deporte asociado</t>
  </si>
  <si>
    <t>Ligas deportivas del departamento del Quindío</t>
  </si>
  <si>
    <t xml:space="preserve">Apoyar  y fortalecer veintitrés (23) ligas deportivas   </t>
  </si>
  <si>
    <t>apoyar  a veinte  (20) deportistas en nivel de talento, de proyección y de altos logros con el programa de incentivos económicos a deportistas.</t>
  </si>
  <si>
    <t>Apoyar la construcción, mejoramiento y/o  rehabilitación de la infraestructura de doce (12) escenarios deportivos y/o recreativos en el departamento del Quindío</t>
  </si>
  <si>
    <t>Cultura, Arte y educación para la Paz</t>
  </si>
  <si>
    <t>Arte para todos</t>
  </si>
  <si>
    <t>Apoyar  treinta (30) proyectos y/o actividades de formación, difusión, circulación, creación e investigación, planeación y de espacios para el disfrute de las artes</t>
  </si>
  <si>
    <t>Apoyar  ciento veinte (120) proyectos del programa de concertación cultural del departamento</t>
  </si>
  <si>
    <t>Genero, Poblaciones vulnerables y con enfoque diferencial</t>
  </si>
  <si>
    <t>Mujeres constructoras de Familia y de paz.</t>
  </si>
  <si>
    <t>Revisar, ajustar  e  implementar  la política publica de equidad de género para la  mujer del departamento</t>
  </si>
  <si>
    <t>Mejora de la Infraestructura Vial del Departamento del Quindío</t>
  </si>
  <si>
    <t>Mantener, mejorar y/o rehabilitar ciento treinta (130) km de vías del Departamento para la implementación del Plan Vial Departamental.</t>
  </si>
  <si>
    <t>Apoyar la construcción y  el mejoramiento de mil (1000) viviendas urbana y rural priorizada en el departamento del Quindío.</t>
  </si>
  <si>
    <t xml:space="preserve">Actualizar y fortalecer  las directrices   del Modelo de Ocupación del Territorio   en el Departamento del Quindío </t>
  </si>
  <si>
    <t>Fortalecer el programa de  infraestructura tecnológica de la  Administración Departamental (hadware, aplicativos, redes, y capacitación)</t>
  </si>
  <si>
    <t>Implementar un (1) programa de fortalecimiento de las veedurías ciudadanas del departamento</t>
  </si>
  <si>
    <t>Veedurías y Rendición de Cuentas</t>
  </si>
  <si>
    <t>Quindío Transparente y Legal</t>
  </si>
  <si>
    <t>Sostener 83 Unidades Primarias Generadoras de Datos (UPGD) que integran el sistema de Vigilancia en Salud Publica.</t>
  </si>
  <si>
    <t>Vigilancia en salud publica y del laboratorio departamental.</t>
  </si>
  <si>
    <t xml:space="preserve">Implementar  5  programas de participación social en salud, orientados a promover los derechos de las poblaciones vulnerables y diferenciales, acorde a las políticas públicas </t>
  </si>
  <si>
    <t>Implementar  un modelo intersectorial  de atención  integral  y entornos protectores (hogar,  educativo, salud, espacio público e institucionales)   implementado.</t>
  </si>
  <si>
    <t>Niños y Niñas en entornos Protectores-semillas infantiles-</t>
  </si>
  <si>
    <t>Atención Integral a la Primera Infancia</t>
  </si>
  <si>
    <t>Quindío departamento de derechos  de niñas, niños y adolescentes</t>
  </si>
  <si>
    <t>Apoyar a doce (12) unidades de emprendimiento para jóvenes emprendedores.</t>
  </si>
  <si>
    <t>Gestionar y ejecutar (3) proyectos para mejorar la competitividad del Quindío como destino turístico</t>
  </si>
  <si>
    <t>Fortalecimiento de la oferta de productos y atractivos turísticos</t>
  </si>
  <si>
    <t>Quindío Potencia Turística de Naturaleza y Diversión</t>
  </si>
  <si>
    <t>Implementar la estrategia  denominada "Cuatro por cuatro" para la promoción de la alimentación saludable</t>
  </si>
  <si>
    <t>Estilos de vida saludable y condiciones no-transmisibles</t>
  </si>
  <si>
    <t xml:space="preserve">Reorientar el Observatorio económico a un enfoque humano con variables sociales, economicas y de seguridad humana en el Departamento del Quindío  </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</si>
  <si>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</si>
  <si>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</si>
  <si>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</si>
  <si>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</si>
  <si>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</si>
  <si>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</si>
  <si>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</si>
  <si>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</si>
  <si>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</si>
  <si>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</si>
  <si>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</si>
  <si>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</si>
  <si>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No se cuenta con Interprete de Lenguaje de Señas en cada ESE puesto que la poblacion demandante es atendida a traves del centro de relevo, estrategia del Ministerio de las Tecnologia de la informacion y las comunicaciones en el cual a traves de comunicación virtual se brinda atención de interprete. </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</si>
  <si>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</si>
  <si>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</si>
  <si>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</si>
  <si>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</si>
  <si>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</si>
  <si>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</si>
  <si>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</si>
  <si>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</si>
  <si>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</si>
  <si>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</si>
  <si>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</si>
  <si>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</si>
  <si>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</si>
  <si>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</si>
  <si>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</si>
  <si>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</si>
  <si>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</si>
  <si>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</si>
  <si>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</si>
  <si>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</si>
  <si>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</si>
  <si>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</si>
  <si>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</si>
  <si>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</si>
  <si>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73                                                                                     190 </t>
  </si>
  <si>
    <t>*Educación inclusiva con acceso y permanencia para poblaciones vulnerables - diferenciales.           *Capacidad sin limites</t>
  </si>
  <si>
    <t>*Cobertura Educativa                   *Promoción y  Protección  de la Familia</t>
  </si>
  <si>
    <t>Desarrollar e implementar una (1) estrategía de comunicaciones.                   +Revisar, ajustar  e implementar   la política pública departamental de discapacidad  "Capacidad sin limites"</t>
  </si>
  <si>
    <t>288            190</t>
  </si>
  <si>
    <t>*Modernización tecnológica y Administrativa         * Capacidad sin limites</t>
  </si>
  <si>
    <t>*Gestión Territorial *Promoción y  Protección  de la Familia</t>
  </si>
  <si>
    <t>Revisar, ajustar  e implementar   la política pública departamental de discapacidad  "Capacidad sin limites",                  *Fortalecer en los doce (12) municipios del departamento los  comités municipales de discapacidad</t>
  </si>
  <si>
    <t>190                         157</t>
  </si>
  <si>
    <t>Capacidad sin limites.                                   *Promoción social y gestión diferencial de poblaciones vulnerables.</t>
  </si>
  <si>
    <t>Promoción y  Protección  de la Familia                                 *Salud Pública para un Quindío saludable y posible</t>
  </si>
  <si>
    <t xml:space="preserve">$143.050.667     $49.880.000 </t>
  </si>
  <si>
    <t>Revisar, ajustar  e implementar   la política pública departamental de discapacidad  "Capacidad sin limites" *Revisar, ajustar  e  implementar  la política publica de equidad de género para la  mujer del departamento</t>
  </si>
  <si>
    <t>190           197</t>
  </si>
  <si>
    <t>Capacidad sin limites.                                              *Mujeres constructoras de Familia y de paz.</t>
  </si>
  <si>
    <t>Promoción y  Protección  de la Familia                                 *Genero, Poblaciones vulnerables y con enfoque diferencial</t>
  </si>
  <si>
    <t>Apoyar en los doce (12) municipios la articulación institucional para la prevención a las violaciones DDHH  e infracciones al DIH                *Revisar, ajustar  e implementar   la política pública departamental de discapacidad  "Capacidad sin limites",                  *Fortalecer en los doce (12) municipios del departamento los  comités municipales de discapacidad</t>
  </si>
  <si>
    <t>232                  190                 157</t>
  </si>
  <si>
    <t>*Capacidad sin limites.                                   *Promoción social y gestión diferencial de poblaciones vulnerables.</t>
  </si>
  <si>
    <t>Protección y Garantías de no Repetición *Capacidad sin limites.                                   *Promoción social y gestión diferencial de poblaciones vulnerables.</t>
  </si>
  <si>
    <t>Construcción de paz y reconciliación en el Quindío *Promoción y  Protección  de la Familia                                 *Salud Pública para un Quindío saludable y posible</t>
  </si>
  <si>
    <t>Desarrollar estrategias tendientes a promover la participación ciudadana en el departamento *Revisar, ajustar  e implementar   la política pública departamental de discapacidad  "Capacidad sin limites",</t>
  </si>
  <si>
    <t>250          190</t>
  </si>
  <si>
    <t xml:space="preserve">Quindío Si, a la participación                               *Capacidad sin limites.   </t>
  </si>
  <si>
    <t xml:space="preserve">Construcción de paz y reconciliación en el Quindío                          </t>
  </si>
  <si>
    <t xml:space="preserve">Poder Ciudadano *Promoción y  Protección  de la Familia        </t>
  </si>
  <si>
    <t>fortalecer  organismos comunales en los  12 municipios del departamento en el mejoramiento organizacional y participativo  *Revisar, ajustar  e implementar   la política pública departamental de discapacidad  "Capacidad sin limites",</t>
  </si>
  <si>
    <t>255         190</t>
  </si>
  <si>
    <t xml:space="preserve">Comunales comprometidos con el Desarrollo *Capacidad sin limites.   </t>
  </si>
  <si>
    <t xml:space="preserve">Poder Ciudadano *Promoción y  Protección  de la Familia  </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</si>
  <si>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</si>
  <si>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</si>
  <si>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</si>
  <si>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</si>
  <si>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</si>
  <si>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 xml:space="preserve">190                                                                                                                                                         
157
    </t>
  </si>
  <si>
    <t>Revisar, ajustar  e implementar   la política pública departamental de discapacidad  "Capacidad sin limites",                                    
*Fortalecer en los doce (12) municipios del departamento los  comités municipales de discapacidad</t>
  </si>
  <si>
    <t>190                                                                                                                                                                                                                                             
157</t>
  </si>
  <si>
    <t>Revisar, ajustar  e implementar   la política pública departamental de discapacidad  "Capacidad sin limites",                                                                                                 
 *Fortalecer en los doce (12) municipios del dep</t>
  </si>
  <si>
    <t>190                                                                                                                                               
157</t>
  </si>
  <si>
    <t xml:space="preserve">Capacidad sin limites.                                            </t>
  </si>
  <si>
    <t>Capacidad sin limites.                                                              
Promoción social y gestión diferencial de poblaciones vulnerables.</t>
  </si>
  <si>
    <t>Promoción y  Protección  de la Familia                                                                                                                                
*Salud Pública para un Quindío saludable y posible</t>
  </si>
  <si>
    <t>Promoción social y gestión diferenccial de poblaciones vulnerables.</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</si>
  <si>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</si>
  <si>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</si>
  <si>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190             
157</t>
  </si>
  <si>
    <t>Promoción y  Protección  de la Familia.                                                      
*Salud Pública para un Quindío saludable y posible</t>
  </si>
  <si>
    <t xml:space="preserve">Revisar, ajustar  e implementar   la política pública departamental de discapacidad  "Capacidad sin limites",                                                   
*    Fortalecer en los doce (12) municipios del dep                                                                              
</t>
  </si>
  <si>
    <t>190                              
157</t>
  </si>
  <si>
    <t>Capacidad sin limites.                                                            
*Promoción social y gestión diferencial de poblaciones vulnerables.</t>
  </si>
  <si>
    <t xml:space="preserve">Revisar, ajustar  e implementar   la política pública departamental de discapacidad  "Capacidad sin limites",                                                 
  *Fortalecer en los doce (12) municipios del dep                                                                              
</t>
  </si>
  <si>
    <t xml:space="preserve">Revisar, ajustar  e implementar   la política pública departamental de discapacidad  "Capacidad sin limites",                            
*   Fortalecer en los doce (12) municipios del dep                                                                              
</t>
  </si>
  <si>
    <t>190                  
43</t>
  </si>
  <si>
    <t xml:space="preserve">Revisar, ajustar  e implementar   la política pública departamental de discapacidad  "Capacidad sin limites",                                                              
*     Apoyar a doce (12) unidades de emprendimiento para jóvenes emprendedores                             </t>
  </si>
  <si>
    <t>Capacidad sin limites.                                                                          
* Hacia el emprendimiento,empresarismo.asociatividad y generacionnde empleo en el Departamento.</t>
  </si>
  <si>
    <t>Promoción y  Protección  de la Familia                                        
* Quindio rural, inteligente,competitivo y empresarial.</t>
  </si>
  <si>
    <t xml:space="preserve">Apoyar a doce (12) unidades de emprendimiento para jóvenes emprendedores.                      
*Revisar, ajustar  e implementar   la política pública departamental de discapacidad  "Capacidad sin limites",  </t>
  </si>
  <si>
    <t xml:space="preserve">43                             
190                    </t>
  </si>
  <si>
    <t xml:space="preserve">* Hacia el Emprendimiento, Empresarismo, asociatividad y generación de empleo en el Departamento del Quindío                                                        
* Capacidad sin limites </t>
  </si>
  <si>
    <t xml:space="preserve">Quindío rural, inteligente, competitivo y empresarial                                   
*Promoción y  Protección  de la Familia                                      
</t>
  </si>
  <si>
    <t xml:space="preserve">*Revisar, ajustar  e implementar   la política pública departamental de discapacidad  "Capacidad sin limites",                            
*    Apoyar   doce (12) Unidades de emprendimiento de grupos poblacionales con enfoque diferencial.                                                              </t>
  </si>
  <si>
    <t>45                                                    
190</t>
  </si>
  <si>
    <t>Hacia el Emprendimiento, Empresarismo, asociatividad y generación de empleo en el Departamento del Quindío                                     
* Capacidad sin limites</t>
  </si>
  <si>
    <t xml:space="preserve">Apoyar   doce (12) Unidades de emprendimiento de grupos poblacionales con enfoque diferencial.                                       
*    Revisar, ajustar  e implementar   la política pública departamental de discapacidad  "Capacidad sin limites",    </t>
  </si>
  <si>
    <t xml:space="preserve">Hacia el Emprendimiento, Empresarismo, asociatividad y generación de empleo en el Departamento del QuindíoL113:N116                             
* Capacidad sin limits </t>
  </si>
  <si>
    <t>45                                                 
190</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</si>
  <si>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</si>
  <si>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</si>
  <si>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</si>
  <si>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</si>
  <si>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*Diseñar e implementar un plan para la caracterización y atención de la población en condiciones especiales y excepcionales del departamento.                                    *Revisar, ajustar  e implementar   la política pública departamental de discapacidad  "Capacidad sin limites",                         </t>
  </si>
  <si>
    <t xml:space="preserve">ESTRATEGIA PROPUESTA </t>
  </si>
  <si>
    <t xml:space="preserve">NOMBRE DEL INDICADOR </t>
  </si>
  <si>
    <t>META ACUMULATIVA 2018</t>
  </si>
  <si>
    <t xml:space="preserve">MODOS DE VERIFICACION </t>
  </si>
  <si>
    <t xml:space="preserve">ACCIONES PROPUESTAS </t>
  </si>
  <si>
    <t>RESPONSABLE</t>
  </si>
  <si>
    <t xml:space="preserve">PROGRAMA </t>
  </si>
  <si>
    <t>SUB PROGRAMA</t>
  </si>
  <si>
    <t xml:space="preserve">NUMERO DE META </t>
  </si>
  <si>
    <t>META</t>
  </si>
  <si>
    <t xml:space="preserve">LOGROS  ALCANZADOS </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</si>
  <si>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</si>
  <si>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</si>
  <si>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</si>
  <si>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</si>
  <si>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</si>
  <si>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</si>
  <si>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</si>
  <si>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Preparados para la paz                  </t>
  </si>
  <si>
    <t xml:space="preserve">Implementar plan de acción de Derechos Humanos articulado interinstitucionalmente, de  protección de los Derechos Humanos DDHH y la Paz en los doce (12) municipios del departamento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</si>
  <si>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</si>
  <si>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</si>
  <si>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</si>
  <si>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202                                                                                                                                                                                                       
204</t>
  </si>
  <si>
    <t>Deporte  Asociado</t>
  </si>
  <si>
    <t>Juegos  Intercolegiados</t>
  </si>
  <si>
    <t xml:space="preserve">Desarollar (4) juegos intercolegiados  en sus diferentes fases </t>
  </si>
  <si>
    <t>Deporte,recreacion,actividad, fisica en los Municipios del Departamento del Quindio.</t>
  </si>
  <si>
    <t>Implementacion y apoyo a los proyectos deportivos, recreativos y actividad fisicac en los  Municipios del Departamento del Quindio.</t>
  </si>
  <si>
    <t>Se trasfiere recusrsos  de ley a municipios según la normatividad  vigente de Iva telelfonia  movil donde el 3% es obligatoria inversion en promover el deporte en personas con discacidad.</t>
  </si>
  <si>
    <t>190                                                                                                                                                                                                                                                                    
206</t>
  </si>
  <si>
    <t xml:space="preserve">Revisar, ajustar  e implementar   la política pública departamental de discapacidad  "Capacidad sin limites",                                                                                                                                    
 * Asesorar los (12) municipios del departamento del Quindio asesorados mediante solicitud de caracter tecnic, administrativos,y financiero para las escuelas deportivas, segun los requerimientos.  </t>
  </si>
  <si>
    <t>Capacidad sin limites.                                                                                                                                            
* Deporte formativo,deporte social comunitario y juegos tradicionales.</t>
  </si>
  <si>
    <t>*Promoción y  Protección  de la Familia                                                                                                                           
*Apoyo deporte asociado</t>
  </si>
  <si>
    <t xml:space="preserve">Quindío Si, a la participación                               *Capacidad sin limites.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</si>
  <si>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</si>
  <si>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</si>
  <si>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</si>
  <si>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</si>
  <si>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las bibliotecas publicas y de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</si>
  <si>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</si>
  <si>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</si>
  <si>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</si>
  <si>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</si>
  <si>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</si>
  <si>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</si>
  <si>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</si>
  <si>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</si>
  <si>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</si>
  <si>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</si>
  <si>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</si>
  <si>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</si>
  <si>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</si>
  <si>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</si>
  <si>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Se elaboró guia de atencion para pesronas con discapacidad desde el abordaje para la prestacion del servicio de salud. Se inicia procesos para identificar las lineas de apoyo referente a la atnecion virtual de personas con discapacidad.                            
* El municipio de Genova en  La oficina del regimen subsidiado constantemente realiza cruce de base de datos verificando la población que no tenga afiliación a salud y se realiza apoyo y gestión para la obtención de citas o lo requerido por el personal de salud.</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</si>
  <si>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</si>
  <si>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</si>
  <si>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</si>
  <si>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</si>
  <si>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</si>
  <si>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</si>
  <si>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t>250                        
190</t>
  </si>
  <si>
    <t>250                        
 190</t>
  </si>
  <si>
    <t>250                      
 190</t>
  </si>
  <si>
    <r>
      <t xml:space="preserve">Certificar las competencias en lenguaje de señas </t>
    </r>
    <r>
      <rPr>
        <sz val="11"/>
        <color rgb="FF000000"/>
        <rFont val="Arial"/>
        <family val="2"/>
      </rPr>
      <t>diseñar y ejecutar un programa de educación y formación superior de intérpretes en lengua de señas a español.</t>
    </r>
  </si>
  <si>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</si>
  <si>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</si>
  <si>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</si>
  <si>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</si>
  <si>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de las notarías. ARMENIA 118, CALARCA 120, BUENAVISTA 42, CIRCASIA 48, MONTENEGRO 24, QUIMBAYA 64. 416 personas certificadas a septiembre del 2017.                                                                                     
*  El municipio de Buenavista ha capacitado a  20 personas como interprete  certificados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</si>
  <si>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Sistema creado y operando  que tenga el acceso a los libros en braille, macro tipo, hablados y/o electrónicos.</t>
  </si>
  <si>
    <t>Formar el total de los niños con discapcidad desde la edad inicial en los sistemas de lectoescritura</t>
  </si>
  <si>
    <t xml:space="preserve"> se solicitó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publica</t>
  </si>
  <si>
    <t>Ejecutada a traves de la dirección de Adulto Mayor y Discapacidad a traves de capacitación en rutas de atención y ley 1618, la cual garantiza el cumplimiento de los derechos de las PCD. Se oficiará a las entidades como defensoria del pueblo, personeria y demas entidades que birndan el servicio.                                                                  
* Desde el ICBF, Desde el ICBF Se adelantan procesos de restableciento de derechos  a favor de  los NNA con Discapacidad a travéz de modalidades de externado medio tiempo y tiempo completo, hogar gestor y Hogar Sustituto. en las intituciones de INFAC, DAVIDA, Fundación Quindiana de Atención Integral,  Hogar Gestor  y CONFUTURO  a 511  NNA.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</si>
  <si>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</si>
  <si>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</si>
  <si>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</si>
  <si>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</si>
  <si>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</si>
  <si>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 *Promoción social y gestión diferencial de poblaciones vulnerables.</t>
  </si>
  <si>
    <t>*Fortalecer en los doce (12) municipios del departamento los  comités municipales de discapacidad</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</si>
  <si>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</si>
  <si>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</si>
  <si>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</si>
  <si>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 xml:space="preserve">                                           
*Salud Pública para un Quindío saludable y posible</t>
  </si>
  <si>
    <t xml:space="preserve">                                                       
* Promoción social y gestión diferencial de poblaciones vulnerables.</t>
  </si>
  <si>
    <t xml:space="preserve">                                                                                               
 *Fortalecer en los doce (12) municipios del dep</t>
  </si>
  <si>
    <t xml:space="preserve">                               *Salud Pública para un Quindío saludable y posible</t>
  </si>
  <si>
    <t xml:space="preserve">                                *Promoción social y gestión diferencial de poblaciones vulnerables.</t>
  </si>
  <si>
    <t xml:space="preserve">                 *Fortalecer en los doce (12) municipios del departamento los  comités municipales de discapacidad</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</si>
  <si>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</si>
  <si>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ACTUALIZACIÓN DEL REGISTRO DE DISCAPACIDAD DEL QUINDÍO. Para el año 2017 se han realizado  7   capacitaciones para crear nuevas unidades generadoras de datos en los  Municipios del Departamento el resultado es la vinculacion en el proceso  los Hospitales de Cordoba, Buenavista, Filandia, Genova, Montenegro  y Circasia, Administraciones Municipales Calarca, Salento, Armenia, Circasia, Montenegro, es importante resaltar que los 12 Municipios en las Alcaldias se encuentran operando las UGDs. Por otra parte se han realizado5 capacitaciones en herramienta cubo, a los enlaces de discapacidad, organizaciones y comunidad en general que requieran el manejo de la información. Se lleva acabo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</si>
  <si>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Se realizaró de Foro de Inclusión laboral a cargo de Mintrabajo y Secretaria de Familia, organizaciones que lideran procesos en pro de las PCD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</si>
  <si>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*Salud Pública para un Quindío saludable y posible</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</si>
  <si>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</si>
  <si>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</si>
  <si>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</si>
  <si>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</si>
  <si>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</si>
  <si>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</si>
  <si>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tienen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Segunda Henao y San Rafael de Calarca, Mercadoctenía y la Inst Policarpa Salavarrieta de Quimbaya, La Mariela de Pijao, Colegio fundadores en Montenegro, Colegio Tecnologíco de Calarca                                                                                   
* desde el municipio de Buenavista  se esta adecuandon  la infraestructura para el sistema braile .                                                                    
* El municipio de Salento  atraves de  difusion mediante perifoneo, volantes y redes sociales para la optimizacion de los puntos de vive digital de la PCD </t>
  </si>
  <si>
    <t xml:space="preserve"> Diseño por parte de la Secretaría de Familia de taller de sensibilización a medio sde comunicación.</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</si>
  <si>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</si>
  <si>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</si>
  <si>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</si>
  <si>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</si>
  <si>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</si>
  <si>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</si>
  <si>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</si>
  <si>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</si>
  <si>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</si>
  <si>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</si>
  <si>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</si>
  <si>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</si>
  <si>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</si>
  <si>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154 - 190</t>
  </si>
  <si>
    <t xml:space="preserve">Promoción social y gestión diferencial de poblaciones vulnerables. - Capacidad sin limites. </t>
  </si>
  <si>
    <t xml:space="preserve">Implementar  5  programas de participación social en salud, orientados a promover los derechos de las poblaciones vulnerables y diferenciales, acorde a las políticas públicas - Capacidad sin limites. </t>
  </si>
  <si>
    <t xml:space="preserve">                                *Salud Pública para un Quindío saludable y posible</t>
  </si>
  <si>
    <t xml:space="preserve">                            *Promoción social y gestión diferencial de poblaciones vulnerables.</t>
  </si>
  <si>
    <t xml:space="preserve">                                                                                                
 *Fortalecer en los doce (12) municipios del departamento los  comités municipales de discapacidad                                                 
</t>
  </si>
  <si>
    <t xml:space="preserve">                                                
157                                  
</t>
  </si>
  <si>
    <t xml:space="preserve">                                                                                                                              
*Salud Pública para un Quindío saludable y posible</t>
  </si>
  <si>
    <t xml:space="preserve">                                           
*Promoción social y gestión diferencial de poblaciones vulnerables.</t>
  </si>
  <si>
    <t xml:space="preserve">
157
</t>
  </si>
  <si>
    <t xml:space="preserve">                                        
*Fortalecer en los doce (12) municipios del departamento los  comités municipales de discapacidad</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</si>
  <si>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</si>
  <si>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</si>
  <si>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</si>
  <si>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</si>
  <si>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</si>
  <si>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</si>
  <si>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CRITICO</t>
  </si>
  <si>
    <t>BAJO</t>
  </si>
  <si>
    <t>MEDIO</t>
  </si>
  <si>
    <t>POR DEFINIR</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</si>
  <si>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</si>
  <si>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</si>
  <si>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</si>
  <si>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</si>
  <si>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</si>
  <si>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</si>
  <si>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</si>
  <si>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</si>
  <si>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</si>
  <si>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</si>
  <si>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</si>
  <si>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t>
  </si>
  <si>
    <t>ESTADO</t>
  </si>
  <si>
    <t>80% mas</t>
  </si>
  <si>
    <t xml:space="preserve">SOBRESALIENTE </t>
  </si>
  <si>
    <t>70-79%</t>
  </si>
  <si>
    <t>60- 69%</t>
  </si>
  <si>
    <t xml:space="preserve">BAJO </t>
  </si>
  <si>
    <t>40-59%</t>
  </si>
  <si>
    <t>0-39%</t>
  </si>
  <si>
    <t>TOTAL INDICADORES</t>
  </si>
  <si>
    <t>META FÍSICA DISCAPACIDAD AÑO 2017</t>
  </si>
  <si>
    <t>META FÍSICA DISCAPACIDAD AÑO 2016</t>
  </si>
  <si>
    <t>FILANDIA, Proceso implementado de JAWS en los computadores del punto vive digital para las personas con discapacidad visual. SALENTO, Seguimiento y apoyo a los procesos educativos en los nucleos familiares donde existen niños con discapacidad escolarizados con mayor enfasis en plan operativo para estrategias de RBC, con practicantes pasantes de trabajo social de UNI-QUINDÍO. FILANDIA, Proceso implementado. SALENTO, 1.</t>
  </si>
  <si>
    <t>SECRETARÍA DE SALUD DEPARTAMENTAL, se lleva a cabo capacitacion a personal de salud de EAPBS e IPS Publicas en herramientas tecnologicas para garantizar el acceso a la comunicación de las personas con discapacidadFILANDIA, Desarrollo de actividades de forma integral para  las PcD E INTERNCIONES QUE SE REALIZAN EN COMPAÑÍA DE DEPORTES Y CULTURAS. FILANDIA, Actividades desarolladas.</t>
  </si>
  <si>
    <t xml:space="preserve">El ICBF estableció para la vigencia 2018 el programa de Apoyo y Fortalecimiento a la Familia, dentro de los cuales establecio las siguientes modalidades de atención:
1. Externado jornada completa con discapacidad, atención de 90 niños, niñas y adolescentes con discapacidad para una ejecución presupuestal a la fecha de $ 743,033,086
2. Externado Media Jornada con Discapacidad, atención de 78 niños, niñas y adolescentes con discapacidad para una ejecución presupuestal a la fecha de $ 459.765.789
3. Atención de niños, niñas y adolescentes a través de Hogar Sustituto Discapacidad, con una proyección en cupos de 175 de los cuales a la fecha se han atendido 156 cupos para una ejecución presupuestal de               $ 1.804.442.923
4. Atención de niños, niñas y adolescentes a través de Hogar Gestor Discapacidad con una proyección en cupos de 171, de los cuales a la fecha se han atendido 154 cupos para una ejecución presupuestal de               </t>
  </si>
  <si>
    <t>Desde la Secretaría de Familia y la Dirección de Adulto Mayor y Discapacidad se brindan capacitaciones sobre derechos humanos con entidades privadas y públicas del Quindío. Promover el derecho a participar en los escenarios políticos y generar los espacios necesios para la formación política de las personas con discapacidad</t>
  </si>
  <si>
    <t>de Familia y la Dirección de Adulto Mayor se relizará mesa de trabajo con entidades de justicia para retomar los compromisos de 2017 y realizar articulación interinstitucional</t>
  </si>
  <si>
    <t>Desde la Secretaría de Familia y la Dirección de Adulto Mayor se relizará mesa de trabajo con entidades de justicia para retomar los compromisos de 2017 y realizar articulación interinstitucional</t>
  </si>
  <si>
    <t xml:space="preserve">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t>
  </si>
  <si>
    <t xml:space="preserve">SECRETARÍA DE FAMILIA  por medio de la Jefatura de infancia i adolecencia se promueve una canpaña en contra de las peores formas de explotación infantil en donde se incluyen todas las poblaciones </t>
  </si>
  <si>
    <t xml:space="preserve">SECRETARÍA DEL INTERIOR, Realización  de talleres de protocolo de participación, dirigidos a las messa municipal de  víctimas de once (11) municipios exceptuando Salento (Ya que este tema esta en cabeza de la Unidad de Víctimas en dicho municipio) </t>
  </si>
  <si>
    <t xml:space="preserve">SECRETARÍA DEL INTERIOR, Se ofició a los doce municipios, con el fin de solicitar espacios de participación en los comités de discapacidad a cargo de las Secretarias de Desarrollo Social de los entes municipales. </t>
  </si>
  <si>
    <t xml:space="preserve">SECRETARÍA DEL INTERIOR, Capacitación en DDHH y ley 1257/auto 092/ protocolo de participación, dirigido a: </t>
  </si>
  <si>
    <t xml:space="preserve">Mujeres víctima del conflicto en los municipios de Córdoba, Calarcá y Armenia; con la participación de personas con discapacidad.    </t>
  </si>
  <si>
    <t xml:space="preserve">SECRETARÍA DEL INTERIOR, Para este TERCER trimestre de la vigencia 2018 los doce (12) municipios han creado su CONSEJO DE DERECHOS HUMANOS y algunos de estos cuentan con Plan de trabajo para esta vigencia; entre cuales se cuentan: Armenia, La Tebaida, Circasia, Córdoba, Pijao.    </t>
  </si>
  <si>
    <t xml:space="preserve">SECRETARÍA DEL INTERIOR, Capacitación en los Comités Municipales de Discapacidad en cuanto Control Social y Veedurías.
Articulación de los comités municipales en el Departamental, para conocer experiencias en los temas de control social.
En el marco de la “Segunda Semana de la Participación” se llevara a cabo un taller de sensibilización teórico práctico, referente a la movilidad y accesibilidad en el transporte público para la personas con discapacidad. 
En el municipio de Circasia se realizará un taller de control social, con las madres cuidadoras de los niños en condición de discapacidad.    
</t>
  </si>
  <si>
    <t xml:space="preserve"> SECRETARÍA DEL INTERIOR, La dirección de Desarrollo, Comunitario, Seguridad, Convivencia, y Participación Ciudadana., planea realizar Censo de la JAC de once (11) municipios (exceptuando Armenia), para verificar número de personas en condición de Discapacidad que hacen parte de las directivas de dichas juntas.  </t>
  </si>
  <si>
    <t xml:space="preserve">SECRETARÍA DEL INTERIOR,  En el marco de la conformación del Consejo de Participación Ciudadana del Departamento, se han tenido en cuenta representantes de todas entidades no gubernamentales, entre ellos consejeros de población con discapacidad. 
Para la vigencia 2018 se formulará el Plan de Acción y se le asignará presupuesto.
</t>
  </si>
  <si>
    <t xml:space="preserve">LA SECRETARÍA DE FAMILIA, ADELANTA LA CONTRATACIÓN PARA LA COMEMORACIÓN DEL DIA DE LA discapacidad.    MUNICIPIO DE MONTENEGRO, Se tiene programado en el mes de diciembre realizar la conmemoracion del dia de la discapacidad en el.  </t>
  </si>
  <si>
    <t>Secretaría de Salud realizó elección de representante de la asociación de usuarios para el comité departamental de discapacidad</t>
  </si>
  <si>
    <t>SECRETARÍA DE SALUD DEPARTAMENTAL, Se capacitaron las Madres Comunitarias y FAMI del Departamento  en discapacidad</t>
  </si>
  <si>
    <t xml:space="preserve">SECRETARÍA DE SALUD  DEPARTAMENTAL, Se va implementar Servicios de Interpretacion en Linea SIEL en las ESEs  </t>
  </si>
  <si>
    <t xml:space="preserve">SECRETARÍA DE SALUD DEPARTAMENTAL, Se capacito a los profesionales de las 13 IPS publicas en discapacidad </t>
  </si>
  <si>
    <t xml:space="preserve">SECRETARÍA DE SALUD DEPARTAMENTAL, SE PRESTA EL SERVISIO Mediante el SAC ubicado en el 4 piso de la Gobernacion del Quindio </t>
  </si>
  <si>
    <t xml:space="preserve">una veduría conformada y funcionando </t>
  </si>
  <si>
    <t xml:space="preserve">SECRETARÍA DE SALUD DEPARTAMENTAL, Ya esta implementada y operando bajo la direccion de GEAS de la Secretaria de Salud Dptal, mediante la ofician del Servicio de Atencion a la Comunidad y con la articulacion con la Super Salud. </t>
  </si>
  <si>
    <t>SECRETARÍA DE SALUD DEPARTAMENTAL, Programa de RBC contratado con las ESES por el PIC</t>
  </si>
  <si>
    <t xml:space="preserve">SECRETARÍA DE SALUD DEPARTAMENTAL, La prestacion del servicio es responsabilidad de la EAPB con su red prestadora de servicios, desde la Secretaria de Salud se hace sequimiento a la prestacion del servicios que sea de Calidad, Oportuno y garantice la Integralidad como lo estipula la Circular 010 del Ministerio de Salud y Proteccion SOcial </t>
  </si>
  <si>
    <t xml:space="preserve">MUNICIPIO DE MONTENEGRO, Desde la subsecretaria  de desarrollo social y a traves del programa de eliminacion de barreras y de eventos identificados.  se atendieron las  personas con discapacidad  mes a mes a los cuales se dio orientacion en rutas de atencion en salud, eliminacion de barreras a la salud, asesorias educativas, peticiones, ingreso al registro  de discapacidad, ingreso a programa de cero a siempre, hogar gestor y  gestion de ayudas tecnicas.
</t>
  </si>
  <si>
    <t xml:space="preserve">MUNICIPIO DE MONTENEGRO,  Se viene realizando clases de hidroterapia, natacion, actividad fisica y grupo de danza pasos de amor, con asistencia de 100 personas con diferentes tipo de discapacidad,  en las instalaciones de la casa de la cultura y parque de la familia.
</t>
  </si>
  <si>
    <t>en el  municipio de Montenegro  Se continua con el programa de chirimia arco iris a cargo del profesor Roberto Zuleta con asistencia de 30 jovenes, niños y adultos con  capacidades especiales, donde a traves de instrumentos de percusion y de viento,  se da iniciativa de incluion a que estas personas  demuestren su talento  en diferentes actividades</t>
  </si>
  <si>
    <t xml:space="preserve">Desde la Secretaría de Familia por medio del  programa de LGTVI se adelantan campañas en contra de la no discriminación a esta población incluida las personas con discapacidad. </t>
  </si>
  <si>
    <t xml:space="preserve">El municipio de montennegro Se envió en el mes de Mayo, oficio a la secretaria de planeacion. Donde se solicito  hacer seguimiento  a las obras  publicas y civiles del Municipio para que incluyan el acceso y accesibilidad adecuada para las personas con discapacidad. </t>
  </si>
  <si>
    <t xml:space="preserve">El municipio de armenia por medio de ciudades amables adelanta adecuaciones en los andenes, paraderos de buces de calles y carreras en el centro y sur de la ciudad de armeni. Tambien el transporte publico ha venido adecuando sus buces en la  infraestructura interna y en la prestación del servicio al publico pasajero con discapacidad. </t>
  </si>
  <si>
    <t xml:space="preserve">EL IDTQ  realiza campañas en educación vial, campañas en normas de transporte, campañas a empresas de transporte publico de pasajeros y campañas a la comunidad en general en conocimiento de la movilidad reducida en el 2018 </t>
  </si>
  <si>
    <t>SECRETARÍA DE SALUD DEPARTAMENTAL.El registro se esta realizando en los 12 Muncipios del Departamento, se cuenta con UGD en las Secretarias de Salud o Planes locales de Salud, a Septiembre 30 se tenia un porcentaje de cumplimiento de Meta del 75%,  al realizar seguimiento a los Municipios el porcentaje de cumplimiento de meta se encuentra asi, Armenia 76%, para dar cumplimiento  a la meta debe realizar nuevos registros de 3.699 personas con discapacidad,  Buenavista 55%, para dar cumplimiento  a la meta debe realizar nuevos registros de 93 personas con discapacidad; Calarca 93%, para dar cumplimiento  a la meta debe realizar nuevos registros de 256 personas con discapacidad, Circasia 78%, para dar cumplimiento  a la meta debe realizar nuevos registros de 246 personas con discapacidad, Cordoba 86%, para dar cumplimiento  a la meta debe realizar nuevos registros de 45  personas con discapacidad, Filandia 74%, para dar cumplimiento  a la meta debe realizar nuevos registros de 285 personas con discapacidad, Genova 68%, para dar cumplimiento  a la meta debe realizar nuevos registros de 204 personas con discapacidad, Montenegro 68%, para dar cumplimiento  a la meta debe realizar nuevos registros de 1030 personas con discapacidad, Pijao 96%, para dar cumplimiento  a la meta debe realizar nuevos registros 31  de  personas con discapacidad, Quimbaya 96%, para dar cumplimiento  a la meta debe realizar nuevos registros de 88 personas con discapacidad, Salento  98%, para dar cumplimiento  a la meta debe realizar nuevos registros de 10 personas con discapacidad, La Tebaida 64%, para dar cumplimiento  a la meta debe realizar nuevos registros de 948 personas con discapacidad CALARCA, jornadas de  registro , liocalizacion  y cracterizacion de perosnas en condicon de discapacidad. CORDOBA, Se realizó articulacion con el PIC (plan de intervenciones colectivas). FILANDIA, Se realizan 10 registros en la plataforma de registro localizacion y caracterizacion DcP. TEBAIDA, Se adelanta RLCPD continuo en la oficina de la dirección de salud municipal e instituciones educativas del municipio. QUIMBAYA, Registro de localización y caracterización. SALENTO, Cobertura de registro de localización y caracterización de PcD. CALARCA  100.  CORDOBA,  489. FILANDIA, 15. TEBAIDA,  Para la meta de RLCP para el año 2018 llevamos un porcentaje del 60,29%. QUIMBAYA, 90. SALENTO, 433.</t>
  </si>
  <si>
    <t xml:space="preserve">FILANDIA, Informe de la resolucion 3317 a la secretaria de Familia  departamental. TEBAIDA, Se adelanta RLCPD continuo actualización de datos en la oficina de la dirección de salud municipal e instituciones educativas del municipio. QUIMBAYA, Actualizaciones. SALENTO, Comité municipal de discapacidad realizado el 15 de agosto del 2018 para seguimiento y desarrollo de actividades del plan de acción del COMIT por cada una de las entidades competentes. Presentación informe primera asamblea general de ASOPECODIS por parte del señor presidente Augusto Araque Loaiza, llevada a cabo el 09 de junio de 2018.  FILANDIA, Informe completo y enviado. TEBAIDA, Actualización de RLCPD  en el Municipio. QUIMBAYA, 15. SALENTO, 4.      MUNICIPIO DE MONTENEGRO, Se realizo articulacion con instituciones educativas del municpio en  RLCPD
Se realizó articulacion con el programa de SISBEN de la administracion muncipal, para la verificacion de las personas que se han encuestado con algun tipo de discapacidad
Se realizó articulacion con  el Hospital Roberto Quintero Villa  con actividades de incluision social y programas de RBC
</t>
  </si>
  <si>
    <t>SECRETARÍA DE SALUD DEPARTAMENTAL, Se brindo jornada de capacitacion en la herramienta tecnologica Servicio de Interpretacion en linea a las EAPBS del Departamento, como a la Red publica , dentro de las visitas de asistencia tecnica y segumiento a las EAPBs se esta verificacndo la implementacion del SIEL y que trabajo realizaron ellos con su red prestadora de servicios en la difusion de dicha herramienta tecnologicaCORDOBA, La institución José María Córdoba cuenta con un docente de lenguaje de señas.  CORDOBA, 1. FILANDIA, 1. Subprograma. SALENTO, 1. FILANDIA, 1) Solicitud al SENA para realizar las capacitaciones a PcD. 2) Se realiza capacitaciones a la IPS municipal y a la EPS sobre la caracterizacion y registro de PcD. 3) Capacitacion en el marco del comité municipal de Discapacidad. SALENTO, Oficio enviado al SENA para solicitud de instructor para lengua de señas para funcionarios de alcaldia hospital y comunidad inscrita.</t>
  </si>
  <si>
    <t>SALENTO, Se recibe correo del SENA (Dra. Edith perdomo en el cual no es posible acceder a la solicitud de realización del curso del curso de lengua de señas en el municipio para esta vigencia 2018). SALENTO, 1.</t>
  </si>
  <si>
    <t>SECRETARÍA DE SALUD DEPARTAMENTAL, El dia 30 de 0ctubre se tiene programdo realziar mesa de trabajo con IPS publicas para que se implemente en los servicios de consulta externa y urgencias el SIEL y JAWSSALENTO, Suspención de la formación en lengua de señas para la vigencia 2018. S. DE EDUCACIÓN, Se celebro contrato N. 969 de 2018, con el operador FUNDACIÓN CEDHI con el objeto contractual " PRESTACIÓN DE SERVICIOS PARA EL DESARROLLO DE LAS ACTIVIDADES DE APOYO PEGAGÓGICO DENTRO DE LA JORNADA ACADÉMICA, QUE REQUIEREN LOS ESTUDIANTES DE LOS ESTABLECIMIENTOS EDUCATIVOS". SALENTO, 1.</t>
  </si>
  <si>
    <t>FILANDIA, Proceso implementado de JAWS en los computadores del punto vive digital para las personas con discapacidad visual. SALENTO, Gestión administrativa para el acceso a la información y la inclusión educativa consistente en oficio formal a las I.E del municipio para identificar necesidades adquirir o modernizar elementos de tecnologia que permita el acceso, la permanencia y la igualdad de oportunidades a las PcD. FILANDIA, Proceso implementado. SALENTO, 1.</t>
  </si>
  <si>
    <t xml:space="preserve"> CALARCA, Realizar talles de lectoescritura en niñoas , niñas y adolesecntes. FILANDIA,  Orientar a escuales, colegios, fundaciones y escuelas de cultura, para que las PcD y sus familias se vean más beneficiados  por estas nuevas redes y dotaciones.  CALARCA,  10. FILANDIA,  Escuelas, colgecios, funcaciones y escuelas de cultura orientadas.</t>
  </si>
  <si>
    <t>FILANDIA, Plan de acción de la PP en etapa de implementación y desarrollo. FILANDIA, Subprograma.</t>
  </si>
  <si>
    <t>SECRETARÍA DE SALUD DEPARTAMENTAL, Se lleva a cabo entrevista en el programa el Yipao de Telecafe donde se explica el concepto de discapacidad con el fin de cambiar paradigmas e imaginarios frente a la poblacion con discapacidad, se realiza el I Seminario de actualizacion en Inclusion Social en articulacion con El SENAFILANDIA, Realizar capacitación sobre los derechos y deberes de la PcD a invitados a comité de discapacidad municipal e integrantes y funcionarios publicos. SALENTO, Revisión y ajustes al plan de acción del comité municipal de discapacidad para la vigencia 2019 mediante dos mesas de participación con la PcD. FILANDIA, Capacitación realizada. SALENTO, 2.</t>
  </si>
  <si>
    <t>FILANDIA, Realizar jornada de registro localización y caracterización de PcD en el paruqe principal. SALENTO, Estrategia comunicativa de apoyo a la participación de ASOPECODIS y la PcD en las fiestas culturales celebradas el pasado mes de septiembre mediante espacio en festival gastronomico para incentivar optener recursos economicos para las PcD. Divulgación y espacio fisico proporcionado por la administración municipal. FILANDIA, Jornada realizada. SALENTO, 1.</t>
  </si>
  <si>
    <t>CALARCA, Realizar talleres, seguimientos , fortalecimientos a las organzaciones de perosnas en condicion de discapacidad. FILANDIA, 1) Propuesta aceptada por alcalde. 2) Celebración de convenio interinstitucional de prestación de servicios. 3) Seguimiento y evaluación del convenio mediante las actas de pago e informe de actividades, ademas de la información obtenida en el comité de discapacidad municipal. SALENTO, Dos mesas de participación con la población con discapacidad para la actualización del plan de acción del comité municipal de discapacidad para la vigencia 2019. CALARCA, 10. FILANDIA, Convenio abriendo caminos con amor implementado. SALENTO, 2.</t>
  </si>
  <si>
    <t>SECRETARÍA DE SALUD DEPARTAMENTAL, I Seminario de actualizacion en  Inclusion Social dirigido a estudiantes de pre grado del Departamento del Quindio en articulacion con el SENAFILANDIA, 1) Se realiza capacitaciones a la IPS municipal y a las EPS sobre la caracterización y registro de PcD. 2) Capacitación en el marco del comité municipal de discapacidad. QUIMBAYA, Taller- Capacitación y sensibilización de inclusión social. SALENTO, Estructuración del plan de capacitación en salud publica para el segundo semestre de la vigencia 2018 a las escuelas de padres de las instituciones educativas rurales, los pinos, chaguala y el castillo. S. DE EDUCACIÓN, Se continua con las capacitaciones y las asesorias psicopedagogicas en las IE  desde la SED y por medio del operador contratado. FILANDIA, subprograma Programa integral de ayuda a esta población ejecutado. QUIMBAYA, 1. SALENTO, 3.</t>
  </si>
  <si>
    <t>EL ICBF A la fecha se han realizado 78 procesos de restablecimiento de derechos a niños, niñas y adolescentes con discapacidad en la vigencia 2018 por parte del ICBF Regional Quindío. MUNICIPIO DE MONTENEGRO, Se informo a traves de un folleto realizado de la Ley 1618 del 27 de febrero de 2013, sobre los derechos de las personas con discapacidad que esta siendo socializado durante las visitas  en casa y  en los barrios antes mencionados.   
                                                                                                                                                             Se ha informado derechos y deberes de las personas con discapcidad en la atencion al usuario brindada desde la subsecretaria de dsarrollo social.                                                                                                                
                                                                                                                                                            Se ha socializado en reuniones con los padres de familia y cuidadores de los niños y jovenes de aula de apoyo educativo. SECRETARÍA DE SALUD DEPARTAMENTAL, En el I Semianrio de actualizacion en Inclusion Social  se lleva a cabo ponencia por parte del Ministerio de trabajo Territorial Quindio sobre las leyes y normas de beneficios tributarios para empleadoresFILANDIA, 1) Se realiza capacitaciones a la IPS municipal y a las EPS sobre la caracterización y registro de PcD. 2) Capacitación en el marco del comité municipal de discapacidad. QUIMBAYA, Socialización con las empresas locales sobre la ley 361 de inclusión laboral. SALENTO, En reunión con empresarios en puntos pvd de la alcaldia se motiva a los asistentes apoyar a la PcD y facilitar la inclusión. SALENTO, En reunión con empresarios en punto PVD de la alcaldia se motiva a los asistentes apoyar a la PcD y facilitar la inclusión laboral que dispone reconocer los estimulos creados por el estado a quienes se ajusten a la normativa vigente. S. DE EDUCACIÓN, Se continua con las capacitaciones y las asesorias psicopedagogicas en las IE  desde la SED y por medio del operador contratado. FILANDIA, subprograma Programa integral de ayuda a esta población ejecutado. QUIMBAYA, 1. SALENTO, 1.</t>
  </si>
  <si>
    <t>SECRETARÍA DE SALUD DEPARTAMENTAL, Mediante la Estrategia de RBC contrada con las IPS publicas por el PIC.</t>
  </si>
  <si>
    <t xml:space="preserve">S. DE EDUACIÓN, se ha focalizado la institucion educativa Instituto calarca, para realizar la atencion a la poblacion con discapacidad auditiva, en la cual se cuenta con interprestes de LSC y modelo linguistico, asi mismo se cuenta con la inlusion de personas adultas en la modalidad dominicales, los cuales estan resibiendo su formacion para culminar sus estudios y cuentan con el servicio de insterpretacion y refuerzo en su lenguaje de señas colombiana. </t>
  </si>
  <si>
    <t>S. DE EDUACIÓN, Actualmente se cuenta con la cobertura de 53 intituciones educativas en el departamento del quindio, con el servicio de profesionales de apoyo los cuales estan con la idoneidad y experiencia para realizar la atencion a la poblacion con discapacidad que  se encuentra actualmente vinculada a los establecimientos educativos.</t>
  </si>
  <si>
    <t>CALARCA, realizar remisiones a entidades  de acuerdo a las necesidades de la poblacion con discapacidad. CORDOBA, Se entregaron tiquetes ida y regreso Córdoba-Armenia, Armenia- Córdoba. FILANDIA, Realización de ajustes de las estrategias de rehabilitación basada en comunidad RBC 2017 en compañia de la secretaria de familia en el marco del cumplimiento del comite de Discapacidad. SALENTO, Cronograma de charlas de formación a escuelas de padres el boquia, los pinos, chaguala, el castillo, liceo quindio, sobre factores de riego causantes de discapacidad, fortalecimiento de los procesos de RBC y tematicas de salud publica por un municipio mas saludable. CALARCA, 4. CORDOBA, 126. FILANDIA, Subprograma Discapacidad  ejecutado. SALENTO, 5.</t>
  </si>
  <si>
    <t>SECRETARÍA DE SALUD DEPARTAMENTAL, Visitas de seguimiento y asistencia tecnica a las EA^BS del departamentoFILANDIA, convenio abriendo caminos con amor implementado. SALENTO, En mesa de participación con la PcD se le dio prioridad al tema fundamental; A tener en cuenta criterios de accesibilidad a servicios basicos y escenciales a ciudadores y familiares de PcD. FILANDIA, convenio abriendo caminos con amor implementado.</t>
  </si>
  <si>
    <t>FILANDIA, Seguimiento de factores de riesgo, notificados y solucionados según estrategia de convem comunitario en los sectores priorizados. SALENTO, Propuesta, plan de accion y plan operativo construido, formulado y en aplicación en comunidad en fase de divulgación en coordinación de acciones con el programa de trabajo social de la UNI-QUINDIO. FILANDIA, Actividad del subprograma promocion de entornos saludables ejecutada.  SALENTO, 1.</t>
  </si>
  <si>
    <t>CALARCA, capacitaciones sobre aleimentacion saludable con poblaicon con discapacidad. FILANDIA, Complementación nutricional, por medio de kits nutricionales a escolares y PcD del municipio, enmarcados en el programa " La nutrición no tiene vacaciones". CALARCA, 4. CORDOBA, 126. FILANDIA, Actividad del programa seguridad alimentaria ejecutada.</t>
  </si>
  <si>
    <t>SECRETARÍA DE FAMILIA, apoyo la formulación en seis municipios (circasia, filandia,salento,calarca,pijao y buenavista)en donde se les acompaño en la formulación del diagnostico, plan de acción y el acto administrativo para el programa de RBC.   FILANDIA, Realización de ajustes de la estrategia de rehabilitación basada en comunidad RBC 2017 en compañía de la secretaria de familia en el marco del cumplimiento del comited de dispacaidad. CALARCA, 142. FILANDIA, Actividad del subprograma discapacidad ejecutado.</t>
  </si>
  <si>
    <t>MUNICIPIO DE MONTENEGRO, Se hizo entrega de ayudas tecnicas en forma de comodato a 5 personas con discapacidad o con problemas de movilidad
se viene realizando campaña "Tu tambien puedes marcar la diferencia" en el mes de julio, teniendo en cuenta que este programa brindara alternativas teporales en la movilida a traves de ayudas tecnicas con su debido seguimiento.  
 SECRETARÍA DE SALUDDEPARTAMENTAL, Se realiza entrega de dichos dispositivos por prestacion de servicios de acuerdo a orden judicialCALARCA, entrega de sillas de ruedas, sillas sanitarias y bastones guias. CALARCA, 12.</t>
  </si>
  <si>
    <t>MUNICIPIO DE MONTENEGRO,  Se gestiono por medio del  SENA, capacitación de artesania en guadua y artesania en madera la participacion de 25 personas con discapacidad y grupos vulnerables en cada curso. Actividad que se viene relizando los dias martes en el parque de la familia.
QUIMBAYA,  Capacitación en el taller de joyeria de ASODISQUIM. SALENTO,  Aplicación de plan operativo de acercacmiento a una primera estrategia de RBC apoyado por el programa de trabajo social de la UNI-QUINDIO. QUIMBAYA, 1.</t>
  </si>
  <si>
    <t xml:space="preserve">SALENTO, Visitas de apoyo semanales que facilitan la atencion integral generadires de ambientes de protección a los hogares de PcD.                             Secretaría de agricultura se capacita a 5 personas de la poblacion como lideres ambientales para que se apropien de proceso con la comunidad y implementen cambios de cultura ambiental </t>
  </si>
  <si>
    <t>SALENTO, Conformación de grupos de familias de PcD que conformaran unidades productivas en los sectores de chaguala, palogrande, canaan y la explaneación.</t>
  </si>
  <si>
    <t>CALARCA, realizar capacitaciones con el SENA con el fin de brindar herramientas laborales y productiva en la poblacion con discapacidad. CALARCA, 250.</t>
  </si>
  <si>
    <t xml:space="preserve">FILANDIA, Realización de ajustes de la estrategia de Rehabilitación Basada en Comunidad RBC 2017 en compañía de la Secretaría de Familia en el marco del cumplimiento del comite de discapacidad. SALENTO, Revisón y ajustes al plan de acción del comité municipal de discapadidad para la vigencia 2019 "creer en lo que somos" con el apoyo y la participación de la PcD. FILANDIA, actividad del subprograma discapacidad ejecutado. </t>
  </si>
  <si>
    <t>SALENTO, Propuestas registrada en el plan de acción del comité municipal de discapacidad para la creación de microempresa con la PcD consistente en taller de artes y oficios para la vigencia 2019.</t>
  </si>
  <si>
    <t>FILANDIA, Solicitud al Sena para realizar las capacitaciones a personas con discapacidad.  SALENTO, Informe a ASOPECODIS de seguimiento al desempeño de los informadores turisticos con discapacidad y solicitud de tomar acciones de mejora para optimizar la prestación del servicio para la permanencia en la labor contratada. FILANDIA, cumplimiento del subprograma Programa integral de ayuda a esta población.</t>
  </si>
  <si>
    <t>SALENTO, Asistencia semanal en el liceo quindío de indeportes quindio en apoyo a la recreación y el deporte con la PcD escolarizada.</t>
  </si>
  <si>
    <t>INDEPORTES, preparar a los deportistas con discapacidad brindando apoyo biomedico, tecnico, psicologico , implementacion y dotacion deportiva para representar al departamento del Quindio en  competencias de carácter federado que permitan clasifcar a los juegos paralimpicos . Es de aclarar que estos apoyos lo reciben los deportistas  a traves  de las ligas que se encuentran legalmente costituidas. QUIMBAYA, Monitoria deportiva y recreativa. SALENTO, Grupos conformados en torno a pedagogia motivacional en las aulas de apoyo con la PcD en actividades de recreación bajo la dirección del club de arte urbano la rana que opera en la ciudad. INDEPORTES, 340. QUIMBAYA, 1.</t>
  </si>
  <si>
    <t xml:space="preserve">INDEPORTES, Articular con los comites de discapacidad el plan de accion a ejecutar en cada municipio . Realizacion de actividades recreativas con grupos  regulares  y no regulares con la poblacion con discapacidad.  SALENTO, Seguimiento y mesas de participación periodica con las profesionales de apoyo  en la I.E para la atención de la PcD escolarizada. INDEPORTES, 240. </t>
  </si>
  <si>
    <t>INDEPORTES, brindar apoyo economico mensual a los deportistas de altos logros  con discapacidad queden cumplimiento a la resolucion No 015  como reconocimiento a su esfuerzo e incentivo para fortalecer su trabajo y lograr tener una excelente representaciondel departamento en las justas deportivas nacionales e internacionales. INDEPORTES, 3.</t>
  </si>
  <si>
    <t>CALARCA, jornadas recreativas con la institucion infac. INDEPORTES, Los juegos superate brindan espacios de sana competencia e inclusión a los deportistas con discapacidad que se encuentran vinculados a los colegios del departamento. Para su participación deben realizar el proceso de inscripción con el colegio en la plataforma de coldeportes. QUIMBAYA, Juegos intercolegiados. CALARCA, 5.  QUIMBAYA, 1.</t>
  </si>
  <si>
    <t xml:space="preserve">INDEPORTES, Fortalecer los procesos de deportivos de los municipios del departamento del Quindio . Los recursos son entregados a los entes municipales  una vez se supla la formulacion del proyecto y la incorporacion de los recursos al presupuesto del municipio. </t>
  </si>
  <si>
    <t>QUIMBAYA, Escenario mejorado con acceso para las PcD.  PROMOTORA, Mejoramiento de 2 escenarios deportivos del municipio de Quimbaya.
Construcción Skate Park y obras adicionales cancha siete cueros y julia del municipio de Filandia.
Construcción camerinos y baterías sanitarias en el estadio municipal de Circasia. QUIMBAYA, 1. PROMOTORA, 5.</t>
  </si>
  <si>
    <t>FILANDIA, Educación para la población con respecto a los tipos de discapacidad. FILANDIA, actividad del subprograma discapacidad ejecutada.</t>
  </si>
  <si>
    <t>CORDOBA, Grupo chirimia inclusivo 50% integrantes PcD. FILANDIA, Funcionamiento escuelas 1) Música, danzas teatro y artes plasticas. CORDOBA, 1. FILANDIA, Actividades del programa del sector cultural ejecutadas.</t>
  </si>
  <si>
    <t>CORDOBA, Docente de dibujo, Gobernación del Quindío, incluye PcD. FILANDIA, Funcionamiento escuelas 1) Música, danzas teatro y artes plasticas. QUIMBAYA, Festival artistico y cultural de niños, niñas, jóvenes, adultos y adultos mayores con discapacidad. CORDOBA, 1.  FILANDIA, Actividades del programa del sector cultural ejecutadas. QUIMBAYA, 1.</t>
  </si>
  <si>
    <t>FILANDIA, Educación para la población con respecto a los tipos de discapacidad.</t>
  </si>
  <si>
    <t>CORDOBA, En el mes de Septiembre se realizó  charla sobre abuso para los PcD y sus cuidadores por parte de Comisaría de Familia. CORDOBA, Charlas, Capacitaciones y encuentros Para la erradicaciòn del maltrato, la explotaciòn y el abuso sexual del PcD.</t>
  </si>
  <si>
    <t>FILANDIA, Desarrollo de actividades de forma integral para las personas con discapacidad e intervenciones que se realizan en compañia de deportes y cultura. SALENTO, Se realizo la difuncion ante los empresarios del municipio en reunión en el punto vive digital el dia  27-09-18 la necesidad de inclusión de la PcD en el ambitolaboral. FILANDIA, Actividades desarrolladas.</t>
  </si>
  <si>
    <t>FILANDIA, Los espacios y escenarios deportivos en el municipio se encuentran accesibles para las personas con discapacidad, el polideportivo cuenta con acceso de rampas para el ingreso y los baños cuentan también con rampas y un baño adecuado para las personas con discapacidad. SALENTO, Solicitud formal de fortalecimiento de la red de servicios de atención, habilitación y rehabilitación con red de servicios en atención a salud. FILANDIA, especios y escenarios deportivos accesibles.</t>
  </si>
  <si>
    <t>FILANDIA,capacitacion a la IPS Municiapal y a las EPS sobre la caracterización y registro de personas con discapacidad.
entrega de tiquetes a personas con discapacidad para citas medicas, terapias de rehabilitacion. FILANDIA, cumplimiento del subprograma Programa integral de ayuda a esta población.</t>
  </si>
  <si>
    <t>FILANDIA, convenio con la asociacion abriendo caminos con amor. FILANDIA, programa convenio abriendo caminos con amor firmado y en ejecucion.</t>
  </si>
  <si>
    <t>SECRETARÍA DE SALUD DEPARTAMENTAL, Seminario de actualizacion en  Inclusion Social dirigido a estudiantes de pre grado del Departamento del Quindio en articulacion con el SENA.</t>
  </si>
  <si>
    <t>FILANDIA, mediante el comité se realiza capacitacion a servidores públicos en los enfoques diferencial, de derechos y de inclusión. SECRETARÍA DE SALUD DEPARTAMENTAL, En las visitas de seguimiento y asistencia tecnicase hace enfasis en la atencio prioritaria de la poblacion y se verifica el cumplimiento de ellaFILANDIA, comité municipal de discapacidad operando.</t>
  </si>
  <si>
    <t>CALARCA, construcion de rampas para mejorar la accesibilidad de las personas con discapacidad. QUIMBAYA, Mejoramientos de vivienda. S. DE PLANEACCIÓN, El 26 de junio de MUNICIPIO DE MONTENEGRO, Se realizaron 13 visitas basadas en las solicitudes de la poblacion,  para el acceso al mejoramiento de vivienda  a la poblacion con discapacidad  en  compañía de la subsecretaria de infraestructura, donde se dio a 5 personas con discapacidad   subsidio de mejoramiento de vivienda para mejorar acceso y accesibilidad 2018, se envió desde la S. de planeacción a todas las alcaldias; oficio de cumplimiento a la ley 1618/2013, ordenanza 031/2014 Discapacidad, solicitando ajustes razonables para su cumplimiento. CALARCA, 30. QUIMBAYA, 40.</t>
  </si>
  <si>
    <t>SALENTO, Se inicia gestiones con joven con discapacidad auditiva bachiller para ingreso a la universidad que permita apoyos económicos comó subsidios y otros (Francy Damaris Ríos).</t>
  </si>
  <si>
    <t xml:space="preserve">S. DE PLANEACCIÓN, La competencia de inclusir catedras en el sistma educativo , es del  Ministerio de Educación, sin embargo desde la Secretaria de Planeación Departamental, se ha identificado lo existente de formación en el Departamento y se encuentra en trámite oficiar a las universidades: La Gran Colombia a la facultad de Arquitectura, la Universidad del Quindío a la facultad de Ingeniera y a la San Buenaventura a la facultad de Arquitectura, para proponer la temática de inclusión en el currículo o planes de asignaturas. </t>
  </si>
  <si>
    <t>ACTIVIDADES</t>
  </si>
  <si>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0"/>
        <color rgb="FFFF0000"/>
        <rFont val="Arial"/>
        <family val="2"/>
      </rPr>
      <t xml:space="preserve">    </t>
    </r>
    <r>
      <rPr>
        <sz val="10"/>
        <color theme="1"/>
        <rFont val="Arial"/>
        <family val="2"/>
      </rPr>
      <t xml:space="preserve">                                                                                                                                                                    
 </t>
    </r>
  </si>
  <si>
    <t>META FISICA 2016</t>
  </si>
  <si>
    <t xml:space="preserve">ACCIONES </t>
  </si>
  <si>
    <t>Tener en cuenta que la meta se cumple sobre número de municipios operando, sin embargo el indicador debe ser sobre la población caracterizada en el departamento. Se tiene un porcentaje de cobertura del 45,26% y un total de cobertura de 18.802  personas, se han retirado 1.855 personas por no presentar discapacidad o por fallecimiento. Las 12 ugd del departamento han registrado 727 personaS</t>
  </si>
  <si>
    <t>Esta contratada una persona por la secretaria de familia y se inicia la identificación de oferta publica departamental</t>
  </si>
  <si>
    <t>Se inician diálogos con la casa delegada Quindío para la realización de reunión virtual que permita articular acciones para conformar el comité de cooperación internacional.</t>
  </si>
  <si>
    <t>Se realizó cambio de secretaria  de desarrollo social a secretaria de familia, con una dirección de discapacidad que genera acciones sociales pensadas desde la familia. Y se encuentra con enlaces de discapacidad en cada una de las secretarias</t>
  </si>
  <si>
    <t>Director de adulto mayor y discapacidad</t>
  </si>
  <si>
    <t>Se cuenta con los enlaces de cada una de las secretarias y entes descentralizados,  y las actas de subcomités se encuentran en el archivo de la dirección de adulto mayor y discapacidad</t>
  </si>
  <si>
    <t xml:space="preserve">
No se realizó la contratación del ente capacitador sin embargo se cuenta con las propuestas.
</t>
  </si>
  <si>
    <t>Falta contratación de intérprete de señas, sin embargo se instalaron en diferentes puntos vive digital y vive digital plus los software de hathwars y magic. Se han  implementado programas con software y hardware aptos para las personas con discapacidad sensorial en todas las instituciones educativas que atienden personas con discapacidad sensorial. Se tiene proyectado para 2017 la contratación del interprete</t>
  </si>
  <si>
    <t>Hay material en braille, macro tipo y audiolibros</t>
  </si>
  <si>
    <t>Armenia cuenta con programa de formación para personas con discapacidad auditiva y visual. se deja planeada la propuesta de implementación para el 2017 como una acción de primera necesidad, no hay porcentaje de avance porque no se ha adaptado la ppd en los diferentes sistemas de comunicación alternativa.</t>
  </si>
  <si>
    <t>Meta de mantenimiento</t>
  </si>
  <si>
    <t>Pendiente de priorización, ya que no se ha tenido avance</t>
  </si>
  <si>
    <t xml:space="preserve">Acercamientos con miembros del comité departamental y comités municipales. </t>
  </si>
  <si>
    <t>Pendiente de priorización acercamientos con empresas privadas</t>
  </si>
  <si>
    <t>Se realizaron acciones por la oficina de la mujer, atención a grupos étnicos, afro, a pesar que no se priorizó programa en el 2016</t>
  </si>
  <si>
    <t>Se hace acompañamiento a las pcd en tema de derechos en las mesas de participación, además de brindar la orientación para interponer acciones de tutela y derechos de petición a través de las entidades competentes</t>
  </si>
  <si>
    <t>0.01P.P x debajo de la Tasa Nacional</t>
  </si>
  <si>
    <t>Desde la oficina de la mujer se realizaron acercamientos a las comunidades de los 12 municipios del departamento para capacitar sobre rutas de atención y la ley 1268</t>
  </si>
  <si>
    <t>Desde la Secretaría de Familia se realizó el programa piloto Semillas Infantiles orientado a madres gestantes y menores de 5 años</t>
  </si>
  <si>
    <t>Desde la secretaría de salud no se manejan programas para erradicación del maltrato, explotación y abuso sexual, brindan al identificar los casos acciones y orientación para la garantía de atención integral de las víctimas de dichos flagelos</t>
  </si>
  <si>
    <t>Se realiza por demanda  desde la secretaría de salud departamental</t>
  </si>
  <si>
    <t>La secretaría del interior realiza orientación a víctimas haciendo consulta en el sistema vivando donde se revisa la caracterización de esta población y de acuerdo a sus condiciones se hace la orientación de rutas de atención. También se hace acompañamiento a las pcd en tema de derechos en las mesas de participación - sec interior</t>
  </si>
  <si>
    <t>Pendiente de priorizacion para 2017., para cumplir conla meta</t>
  </si>
  <si>
    <t>Pendiente de priorizacion ., ya que no ha generado avance</t>
  </si>
  <si>
    <t>Se dieron talleres en las organizaciones de base y para personas con discapacidad-talleres en manejo de autoestima, derechos y deberes, autocuidado y cuidado</t>
  </si>
  <si>
    <t>Se hace acompañamiento a las pcd en tema de derechos en las mesas de participación - sec interior</t>
  </si>
  <si>
    <t>Contraloría realizó diplomado "control social" en convenio con la esap-se abrió el espacio en el comité de discapacidad para que participarán de un escenario política.</t>
  </si>
  <si>
    <t xml:space="preserve">0.1% de la Linea Base </t>
  </si>
  <si>
    <t>Se activaron los 12 comités municipales y el comité departamental de discapacidad, diplomado en veedurías públicos</t>
  </si>
  <si>
    <t xml:space="preserve">Programas de participación social  orientados a promover los derechos de las poblaciones vulnerables y diferenciales, de acuerdo a las políticas públicas, se presenta balances ante el comité departamental de discapacidad de las ejecuciones presupuestales como parte de la promoción del presupuesto participativo. </t>
  </si>
  <si>
    <t>Se conmemoro el día nacional de la discapacidad con actividad en el parque nacional del café</t>
  </si>
  <si>
    <t>Se acompañaron en las áreas administrativas, manejo libros contables, apoyo a asambleas generales</t>
  </si>
  <si>
    <t>Se han fortalecido grupo unafa  y lazos humanos</t>
  </si>
  <si>
    <t>Estaban en funcionamiento 11 comités de 13 comités, se brindó asesoría legal y política en el compes 166, formación en mecanismos de participación. Si se desarrolla y desde secretaria de familia se tiene 1 persona enfocada al tema de fortalecimiento de proyectos y orientación a organizaciones de base, se brinda asesoría legal y política  a los miembros del comité departamental, de igual forma se asosara a los comités municipales en aspectos legales y técnicos de personas con discapacidad.</t>
  </si>
  <si>
    <t>Formación en mecanismos de participación, está por priorizar la formación de líderes en las comunas</t>
  </si>
  <si>
    <t>Socialización del programa de rbc en los 12 municipios</t>
  </si>
  <si>
    <t xml:space="preserve">Diseñar e implementar un plan para la caracterización y atención de la población en condiciones especiales y excepcionales del departamento. </t>
  </si>
  <si>
    <t>Se cuenta en los municipios de: Calarcá, Génova, Montenegro la Tebaida y Quimbaya con 10 interprete de los cuales 4 son de modelo lingüístico y 6 son interpretes</t>
  </si>
  <si>
    <t>Desde la secretaria de educación se han generado acciones para l acceso a la educación de personas con discapacidad aproximadamente 2000 personas. No se tiene definida cual es la tasa nacional; por ende no se sabe si estamos cumpliendo. Hay que definir claramente a que parámetros se refiere si es por tasa de deserción o frente al número de personas que se graduan etc</t>
  </si>
  <si>
    <t>Esta meta ya se cumplió, ya que no depende de la implementación de la política publica de discapacidad,  si no de la obligación en el cumplimiento de la  de la política de inclusión educativa esta meta es de mantenimiento.</t>
  </si>
  <si>
    <t>Todo se basa en política de inclusión. Se cumple al 1oo% ya que todas las instituciones educativas realizan n seguimiento mensual para adecuación del pei bajo los lineamientos de educación inclusiva. Esta meta es de sostenimiento-todas las instituciones educativas del departamento hacen seguimiento mensual y envían un reporte a a secretaria de educación</t>
  </si>
  <si>
    <t>Todas las instituciones educativas del departamento hacen seguimiento mensual y envían un reporte a la Secretaria de educación</t>
  </si>
  <si>
    <t>Hay un comité encargado con ppi cobertura y el icbf. Existe un comité encargado para la detención temprana, en primera infancia de necesidades educativas especiales este comité está integrado por el enlace de primera infancia y de cobertura. En la secretaria de educación y el icbf los cuales hacen seguimiento a los niños y niñas con discapacidad para ingresarlos a las aulas regulares. Meta de sostenimiento</t>
  </si>
  <si>
    <t>Las instituciones educativas cuentan con ayudas técnica comunicativa para la atención a personas con discapacidad. También con recurso pedagógicos y materiales actualizados. Meta de mantenimiento</t>
  </si>
  <si>
    <t>En el departamento se cuentan con 41 docentes de apoyo nombrados y 25 docentes  adicionales a través del operador fundación progresa.-las becas se dan por incentivos académicos a los mejores puestos sin embargo los rectores podían postular personas con discapacidad para acceder a becas</t>
  </si>
  <si>
    <t>Pendient de priorizacon, ya que no se ha generado avance</t>
  </si>
  <si>
    <r>
      <t>Se cumple con la dotación necesaria para las actividades dirigidas a pcd. Meta de mantenimiento</t>
    </r>
    <r>
      <rPr>
        <sz val="10"/>
        <rFont val="Calibri"/>
        <family val="2"/>
        <scheme val="minor"/>
      </rPr>
      <t xml:space="preserve">. </t>
    </r>
  </si>
  <si>
    <t>Vigilancia seguimiento desde salud oral y cronicas, VEEDURIAS Y EPS</t>
  </si>
  <si>
    <t>1% ESE, 2% IPS Privadas y Mixtas 100% de Entidades Administradoras de Planes de Beneficio EAPB subsidiadas y contributivas.</t>
  </si>
  <si>
    <t xml:space="preserve"> LOS RECURSOS SON DE LOS FONDOS LOCALES DE SALUD, PENDIENTE DE PRIORIZACIÓN </t>
  </si>
  <si>
    <t>Se realizó desde contraloría 3 veedurías</t>
  </si>
  <si>
    <t>Pendiente de ajuste este indicador</t>
  </si>
  <si>
    <t>Vigilancia y seuimiento desde salud y responsabilidad de eps y  DE LAS IPS</t>
  </si>
  <si>
    <t>Las eps se hacen responsables de este tipo de programas</t>
  </si>
  <si>
    <t>Se ha solicitado información a cada uno de los entes encargados. Vigilancia y seguimiento desde salud y responsabilidad de eps y  de las ips</t>
  </si>
  <si>
    <t>Pendiente priorizacion, ya que  no se ha generado avance</t>
  </si>
  <si>
    <t>Pendiente de priorización para el próximo año en programa semillas infantiles</t>
  </si>
  <si>
    <t>Pendiente de priorización, al 2017</t>
  </si>
  <si>
    <t>Existe la estrategia pero no se ha implementado</t>
  </si>
  <si>
    <t>Se implementaron capacitaciones para generar habilidades con organizaciones de base y personas con discapacidad convocadas por las alcaldías en Montenegro - armenia- filandria. Se apoyaron procesos de emprendimiento de población vulnerable, la secretaría de turismo reporta fortalecimiento a 3 de la población vulnerable, y el programa de empleo se priorizará para el año 2017, además de realizar un convenio para fortalecimiento de unidades productivas y/o emprendimientos de pcd, se continuarán con los talleres de artes  y oficios para brindarle a las personas y las organizaciones alternativas de ingresos, además de impulsar para el 2017 proyectos de las organizaciones</t>
  </si>
  <si>
    <t xml:space="preserve">Se fortalecieron unidades productivas. Se dan charlas y capacitaciones con  los subcomités </t>
  </si>
  <si>
    <t>Hay acciones pero no se contaron con los insumos suficientes para generar avance</t>
  </si>
  <si>
    <t>Centros funcionando, ciclos agro comerciales, programa de seguridad alimentaria en alianza con mercados campesinos y las alcaldías esto beneficia toda la población</t>
  </si>
  <si>
    <t>Pendiente priorizacion</t>
  </si>
  <si>
    <t>Se realizaron talleres en artes y oficios en Montenegro, Armenia y Filandia</t>
  </si>
  <si>
    <t>Se impulsó a través de talleres de artes y oficios en Montenegro, armenia y filandia la creación de microempresas asociativas, sin embargo, no hubo empresas creadas</t>
  </si>
  <si>
    <t>Secretaría del interior identificó en mesas de participación</t>
  </si>
  <si>
    <t>Se priorizará para  el 2017 un programa  de empleo que fortalezca los procesos labores de las pcd, para tener un trabajo digno y decente y tener mayor participación en diferentes escenarios</t>
  </si>
  <si>
    <t>Desde Indeportes no se vienen fortaleciendo gestores deportivos para discapacidad</t>
  </si>
  <si>
    <t>Escuelas deportivas que se mantienen: se tiene natación - futbool- tennis-  y se realiza conformación de clubes deportivos según discapacidad</t>
  </si>
  <si>
    <t>Deportistas apoyados, se cuenta con 10 pcd beneficiarios de estímulos a nivel generaL</t>
  </si>
  <si>
    <t>Juegos apoyados, se realizan actividades recreativas y deportivas en los 12 municipios del departamento.</t>
  </si>
  <si>
    <t>Apoyo a organizaciones de base comunitario y apoyo a ligas con capacidades especiales, además de la promoción ciudadana a través de las instituciones educativas y la familia a partir de los ciclos vitales y el enfoque diferencial priorizados por nivel de vulnerabilidad</t>
  </si>
  <si>
    <t xml:space="preserve"> La promotora de vivienda informó sobre la construcción, mejoramiento y/o habilitación de escenarios deportivos y/o recreativos a nivel general donde se busca atender a toda las poblaciones de los municipios haciendo mejoras generales como lo son en las cubiertas, demarcación de canchas, entre otras.</t>
  </si>
  <si>
    <t>Personas formadas como gestores culturales por el departamento</t>
  </si>
  <si>
    <t>pendiente de priorización, al 2017</t>
  </si>
  <si>
    <t>Se realizaron en los municipios de Quimbaya y armenia a través de dos festivales con personas con discapacidad, además de festival de tango y encuentro nacional de salseros  promovido desde la secretaría de cultura</t>
  </si>
  <si>
    <t>Apoyadas organizaciones sede paz y semillas del arte</t>
  </si>
  <si>
    <t>pendiente de priorización</t>
  </si>
  <si>
    <t>Eventos y campañas para romper paradigmas frente al tema de la discapacidad, tal como ayúdame para movernos juntos</t>
  </si>
  <si>
    <t>Se apoyaron desde secretaria de cultura proyectos en los que participaron personas con discapacidad en diferentes municipios del Quindío</t>
  </si>
  <si>
    <t>Adecuaciones a diferentes escenarios para que las personas con discapacidad accedan a eventos de discapacidad</t>
  </si>
  <si>
    <t>Oficina para recepción de pqrs en temas de salud, eliminación de barreras con las ips y eps</t>
  </si>
  <si>
    <t>Se han acompañado cuidadores desde el comité de discapacidad a los subcomités</t>
  </si>
  <si>
    <t>Si promovió el derecho a la igualdad y la no discriminación</t>
  </si>
  <si>
    <t>Desde la oficina de la mujer se realizó la socialización de la ley 1257 contra la violencia contra la mujer, además de la prevención difundiendo las rutas de atención para mujeres violentadas.</t>
  </si>
  <si>
    <t>En medio de la campaña contra la homofobia y la discriminación se sensibilizó frente a la prevención de estos factores en el marco d ela conmemoración del día internacional de la lucha contra la homofobia promoviendo en la población la equidad de género y la diversidad</t>
  </si>
  <si>
    <t>Campañas desde la dirección de poblaciones para la disminución de la homofobia en la gobernación del Quindío atendiendo la comunidad en general.</t>
  </si>
  <si>
    <t>Se impulsó la atención preferencial</t>
  </si>
  <si>
    <t xml:space="preserve">Señalizado terminal de transporte como espacio público, teatros, casas de la cultura, bibliotecas municipales, </t>
  </si>
  <si>
    <t>Avances frente a paraderos accesibles, terminal de transportes señalizados</t>
  </si>
  <si>
    <t>Campaña ayúdanos a movernos juntos</t>
  </si>
  <si>
    <t>Se construyeron y acondicionaron espacios para accesibilidad</t>
  </si>
  <si>
    <t>Se incorporaron los parámetros de accesibilidad en la construcción de los pot</t>
  </si>
  <si>
    <t>Se instalación de pluggin desde la dirección tic de la gobernación del Quindío en la página web de la gobernación para las personas con discapacidad visual, con este servicio se puede cambiar color y tamaño de letra, además de la lectura de contenidos por parte del programa instalado.</t>
  </si>
  <si>
    <t>Se inicia proceso con dirección tic del departamento para implementar pluggin en la página web y permitir la accesibilidad de personas con discapacidad visual</t>
  </si>
  <si>
    <t>Observatorio de desarrollo humano operando</t>
  </si>
  <si>
    <t>META FINANCIERA</t>
  </si>
  <si>
    <t xml:space="preserve">META FISICA </t>
  </si>
  <si>
    <t>META FISICA AÑ0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</si>
</sst>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00\ &quot;€&quot;_-;\-* #,##0.00\ &quot;€&quot;_-;_-* &quot;-&quot;??\ &quot;€&quot;_-;_-@_-"/>
    <numFmt numFmtId="166" formatCode="_-&quot;$&quot;* #,##0_-;\-&quot;$&quot;* #,##0_-;_-&quot;$&quot;* &quot;-&quot;_-;_-@_-"/>
    <numFmt numFmtId="167" formatCode="0.0"/>
    <numFmt numFmtId="168" formatCode="&quot;$&quot;\ #,##0.00"/>
    <numFmt numFmtId="169" formatCode="&quot;$&quot;\ #,##0"/>
  </numFmts>
  <fonts count="35" x14ac:knownFonts="1">
    <font>
      <sz val="11"/>
      <color theme="1"/>
      <name val="Calibri"/>
      <family val="2"/>
      <scheme val="minor"/>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sz val="16"/>
      <color theme="1"/>
      <name val="Arial"/>
      <family val="2"/>
    </font>
    <font>
      <b/>
      <sz val="9"/>
      <color indexed="81"/>
      <name val="Tahoma"/>
      <family val="2"/>
    </font>
    <font>
      <b/>
      <sz val="11"/>
      <color theme="1"/>
      <name val="Calibri"/>
      <family val="2"/>
      <scheme val="minor"/>
    </font>
    <font>
      <b/>
      <sz val="12"/>
      <color theme="1"/>
      <name val="Arial"/>
      <family val="2"/>
    </font>
    <font>
      <b/>
      <sz val="12"/>
      <name val="Arial"/>
      <family val="2"/>
    </font>
    <font>
      <sz val="14"/>
      <color theme="1"/>
      <name val="Arial"/>
      <family val="2"/>
    </font>
    <font>
      <sz val="18"/>
      <color theme="1"/>
      <name val="Arial"/>
      <family val="2"/>
    </font>
    <font>
      <b/>
      <sz val="20"/>
      <color theme="1"/>
      <name val="Calibri"/>
      <family val="2"/>
      <scheme val="minor"/>
    </font>
    <font>
      <b/>
      <sz val="22"/>
      <color theme="1"/>
      <name val="Arial"/>
      <family val="2"/>
    </font>
    <font>
      <sz val="12"/>
      <color theme="1"/>
      <name val="Arial"/>
      <family val="2"/>
    </font>
    <font>
      <sz val="10"/>
      <color theme="1"/>
      <name val="Arial"/>
      <family val="2"/>
    </font>
    <font>
      <sz val="10"/>
      <name val="Arial"/>
      <family val="2"/>
    </font>
    <font>
      <sz val="10"/>
      <color rgb="FFFF0000"/>
      <name val="Arial"/>
      <family val="2"/>
    </font>
    <font>
      <sz val="11"/>
      <color rgb="FF9C0006"/>
      <name val="Calibri"/>
      <family val="2"/>
      <scheme val="minor"/>
    </font>
    <font>
      <sz val="8"/>
      <color theme="1"/>
      <name val="Arial"/>
      <family val="2"/>
    </font>
    <font>
      <sz val="10"/>
      <name val="Calibri"/>
      <family val="2"/>
      <scheme val="minor"/>
    </font>
    <font>
      <sz val="10"/>
      <color rgb="FFFF0000"/>
      <name val="Calibri"/>
      <family val="2"/>
      <scheme val="minor"/>
    </font>
    <font>
      <sz val="10"/>
      <color rgb="FF000000"/>
      <name val="Arial"/>
      <family val="2"/>
    </font>
    <font>
      <sz val="10"/>
      <color rgb="FF000000"/>
      <name val="Calibri"/>
      <family val="2"/>
      <scheme val="minor"/>
    </font>
    <font>
      <b/>
      <sz val="22"/>
      <color theme="1"/>
      <name val="Calibri"/>
      <family val="2"/>
      <scheme val="minor"/>
    </font>
    <font>
      <b/>
      <i/>
      <sz val="16"/>
      <color theme="1"/>
      <name val="Arial"/>
      <family val="2"/>
    </font>
    <font>
      <b/>
      <sz val="20"/>
      <color theme="1"/>
      <name val="Arial"/>
      <family val="2"/>
    </font>
    <font>
      <b/>
      <sz val="9"/>
      <color indexed="81"/>
      <name val="Tahoma"/>
      <charset val="1"/>
    </font>
  </fonts>
  <fills count="27">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9"/>
        <bgColor indexed="64"/>
      </patternFill>
    </fill>
    <fill>
      <patternFill patternType="solid">
        <fgColor theme="6" tint="0.39997558519241921"/>
        <bgColor indexed="64"/>
      </patternFill>
    </fill>
    <fill>
      <patternFill patternType="solid">
        <fgColor theme="7"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rgb="FF000000"/>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166" fontId="1" fillId="0" borderId="0" applyFont="0" applyFill="0" applyBorder="0" applyAlignment="0" applyProtection="0"/>
    <xf numFmtId="164" fontId="2"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2" fillId="0" borderId="0" applyFont="0" applyFill="0" applyBorder="0" applyAlignment="0" applyProtection="0"/>
    <xf numFmtId="9" fontId="1" fillId="0" borderId="0" applyFont="0" applyFill="0" applyBorder="0" applyAlignment="0" applyProtection="0"/>
    <xf numFmtId="0" fontId="25" fillId="23" borderId="0" applyNumberFormat="0" applyBorder="0" applyAlignment="0" applyProtection="0"/>
  </cellStyleXfs>
  <cellXfs count="415">
    <xf numFmtId="0" fontId="0" fillId="0" borderId="0" xfId="0"/>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5" borderId="0" xfId="0" applyFont="1" applyFill="1" applyAlignment="1">
      <alignment horizontal="center" vertical="center"/>
    </xf>
    <xf numFmtId="9" fontId="3" fillId="3" borderId="1" xfId="0" applyNumberFormat="1" applyFont="1" applyFill="1" applyBorder="1" applyAlignment="1">
      <alignment horizontal="center" vertical="center" wrapText="1"/>
    </xf>
    <xf numFmtId="0" fontId="3" fillId="4" borderId="0" xfId="0" applyFont="1" applyFill="1" applyAlignment="1">
      <alignment horizontal="center" vertical="center"/>
    </xf>
    <xf numFmtId="0" fontId="6" fillId="3" borderId="1" xfId="0" applyFont="1" applyFill="1" applyBorder="1" applyAlignment="1">
      <alignment horizontal="center" vertical="center" wrapText="1"/>
    </xf>
    <xf numFmtId="0" fontId="3" fillId="0" borderId="0" xfId="0" applyFont="1" applyFill="1" applyAlignment="1">
      <alignment horizontal="center" vertical="center"/>
    </xf>
    <xf numFmtId="0" fontId="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8" borderId="0" xfId="0" applyFont="1" applyFill="1" applyAlignment="1">
      <alignment horizontal="center" vertical="center"/>
    </xf>
    <xf numFmtId="0" fontId="3" fillId="6" borderId="0" xfId="0" applyFont="1" applyFill="1" applyAlignment="1">
      <alignment horizontal="center" vertical="center"/>
    </xf>
    <xf numFmtId="0" fontId="3" fillId="7" borderId="0" xfId="0" applyFont="1" applyFill="1" applyAlignment="1">
      <alignment horizontal="center" vertical="center"/>
    </xf>
    <xf numFmtId="0" fontId="5" fillId="0" borderId="0" xfId="0" applyFont="1" applyAlignment="1">
      <alignment horizontal="center" vertical="center"/>
    </xf>
    <xf numFmtId="166" fontId="7" fillId="3" borderId="1" xfId="1" applyFont="1" applyFill="1" applyBorder="1" applyAlignment="1">
      <alignment horizontal="center" vertical="center"/>
    </xf>
    <xf numFmtId="166" fontId="7" fillId="3" borderId="1" xfId="1" applyFont="1" applyFill="1" applyBorder="1" applyAlignment="1" applyProtection="1">
      <alignment horizontal="center" vertical="center" wrapText="1"/>
      <protection locked="0"/>
    </xf>
    <xf numFmtId="0" fontId="8"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9" fontId="4" fillId="4" borderId="1" xfId="6" applyFont="1" applyFill="1" applyBorder="1" applyAlignment="1">
      <alignment horizontal="center" vertical="center"/>
    </xf>
    <xf numFmtId="0" fontId="6" fillId="4" borderId="1" xfId="0" applyFont="1" applyFill="1" applyBorder="1" applyAlignment="1">
      <alignment horizontal="center" vertical="center" wrapText="1"/>
    </xf>
    <xf numFmtId="9" fontId="4" fillId="4" borderId="1" xfId="6"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3" fillId="3" borderId="1" xfId="0" applyNumberFormat="1" applyFont="1" applyFill="1" applyBorder="1" applyAlignment="1">
      <alignment horizontal="center" vertical="center"/>
    </xf>
    <xf numFmtId="9" fontId="7" fillId="3" borderId="1" xfId="6" applyFont="1" applyFill="1" applyBorder="1" applyAlignment="1">
      <alignment horizontal="center" vertical="center" wrapText="1"/>
    </xf>
    <xf numFmtId="9"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7" fillId="3" borderId="1" xfId="6" applyNumberFormat="1"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1" fontId="7" fillId="3" borderId="1" xfId="6" applyNumberFormat="1" applyFont="1" applyFill="1" applyBorder="1" applyAlignment="1">
      <alignment horizontal="center" vertical="center"/>
    </xf>
    <xf numFmtId="2" fontId="7" fillId="3" borderId="1" xfId="6" applyNumberFormat="1" applyFont="1" applyFill="1" applyBorder="1" applyAlignment="1">
      <alignment horizontal="center" vertical="center"/>
    </xf>
    <xf numFmtId="9" fontId="7" fillId="3" borderId="1" xfId="6" applyFont="1" applyFill="1" applyBorder="1" applyAlignment="1">
      <alignment horizontal="center" vertical="center"/>
    </xf>
    <xf numFmtId="1" fontId="7" fillId="3" borderId="1" xfId="0" applyNumberFormat="1" applyFont="1" applyFill="1" applyBorder="1" applyAlignment="1">
      <alignment horizontal="center" vertical="center"/>
    </xf>
    <xf numFmtId="9" fontId="7" fillId="3" borderId="1" xfId="6" applyNumberFormat="1" applyFont="1" applyFill="1" applyBorder="1" applyAlignment="1">
      <alignment horizontal="center" vertical="center"/>
    </xf>
    <xf numFmtId="1" fontId="7" fillId="3" borderId="1" xfId="0" applyNumberFormat="1" applyFont="1" applyFill="1" applyBorder="1" applyAlignment="1">
      <alignment horizontal="center" vertical="center" wrapText="1"/>
    </xf>
    <xf numFmtId="167" fontId="7" fillId="3" borderId="5" xfId="0" applyNumberFormat="1" applyFont="1" applyFill="1" applyBorder="1" applyAlignment="1">
      <alignment horizontal="center" vertical="center" wrapText="1"/>
    </xf>
    <xf numFmtId="9" fontId="3" fillId="11"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9" fontId="3" fillId="15" borderId="1" xfId="0" applyNumberFormat="1" applyFont="1" applyFill="1" applyBorder="1" applyAlignment="1">
      <alignment horizontal="center" vertical="center"/>
    </xf>
    <xf numFmtId="9" fontId="3" fillId="12" borderId="1" xfId="0" applyNumberFormat="1" applyFont="1" applyFill="1" applyBorder="1" applyAlignment="1">
      <alignment horizontal="center" vertical="center"/>
    </xf>
    <xf numFmtId="9" fontId="4" fillId="11" borderId="1" xfId="6" applyFont="1" applyFill="1" applyBorder="1" applyAlignment="1">
      <alignment horizontal="center" vertical="center"/>
    </xf>
    <xf numFmtId="9" fontId="4" fillId="11" borderId="2" xfId="6" applyFont="1" applyFill="1" applyBorder="1" applyAlignment="1">
      <alignment horizontal="center" vertical="center"/>
    </xf>
    <xf numFmtId="9" fontId="4" fillId="14" borderId="1" xfId="6" applyFont="1" applyFill="1" applyBorder="1" applyAlignment="1">
      <alignment horizontal="center" vertical="center" wrapText="1"/>
    </xf>
    <xf numFmtId="9" fontId="4" fillId="11" borderId="1" xfId="6" applyFont="1" applyFill="1" applyBorder="1" applyAlignment="1">
      <alignment horizontal="center" vertical="center" wrapText="1"/>
    </xf>
    <xf numFmtId="9" fontId="4" fillId="5" borderId="1" xfId="6" applyFont="1" applyFill="1" applyBorder="1" applyAlignment="1">
      <alignment horizontal="center" vertical="center" wrapText="1"/>
    </xf>
    <xf numFmtId="9" fontId="4" fillId="5" borderId="1" xfId="6" applyFont="1" applyFill="1" applyBorder="1" applyAlignment="1">
      <alignment horizontal="center" vertical="center"/>
    </xf>
    <xf numFmtId="9" fontId="4" fillId="16" borderId="1" xfId="6" applyFont="1" applyFill="1" applyBorder="1" applyAlignment="1">
      <alignment horizontal="center" vertical="center"/>
    </xf>
    <xf numFmtId="9" fontId="4" fillId="11" borderId="1" xfId="0" applyNumberFormat="1" applyFont="1" applyFill="1" applyBorder="1" applyAlignment="1">
      <alignment horizontal="center" vertical="center" wrapText="1"/>
    </xf>
    <xf numFmtId="9" fontId="4" fillId="16" borderId="1" xfId="6" applyFont="1" applyFill="1" applyBorder="1" applyAlignment="1">
      <alignment horizontal="center" vertical="center" wrapText="1"/>
    </xf>
    <xf numFmtId="9" fontId="4" fillId="13" borderId="1" xfId="6" applyFont="1" applyFill="1" applyBorder="1" applyAlignment="1">
      <alignment horizontal="center" vertical="center" wrapText="1"/>
    </xf>
    <xf numFmtId="9" fontId="3" fillId="16" borderId="1" xfId="0" applyNumberFormat="1" applyFont="1" applyFill="1" applyBorder="1" applyAlignment="1">
      <alignment horizontal="center" vertical="center"/>
    </xf>
    <xf numFmtId="9" fontId="4" fillId="12" borderId="1" xfId="6" applyFont="1" applyFill="1" applyBorder="1" applyAlignment="1">
      <alignment horizontal="center" vertical="center" wrapText="1"/>
    </xf>
    <xf numFmtId="9" fontId="4" fillId="11" borderId="1" xfId="6"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horizontal="center" vertical="center"/>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11" fillId="0" borderId="0" xfId="0" applyFont="1" applyAlignment="1">
      <alignment horizontal="center"/>
    </xf>
    <xf numFmtId="0" fontId="12" fillId="0" borderId="17" xfId="0" applyFont="1" applyBorder="1" applyAlignment="1">
      <alignment horizontal="center" vertical="center"/>
    </xf>
    <xf numFmtId="0" fontId="11" fillId="0" borderId="1" xfId="0" applyFont="1" applyBorder="1" applyAlignment="1">
      <alignment horizontal="center" vertical="center" wrapText="1"/>
    </xf>
    <xf numFmtId="0" fontId="12" fillId="0" borderId="20" xfId="0" applyFont="1" applyBorder="1" applyAlignment="1">
      <alignment horizontal="center" vertical="center"/>
    </xf>
    <xf numFmtId="0" fontId="11" fillId="0" borderId="2" xfId="0" applyFont="1" applyBorder="1" applyAlignment="1">
      <alignment horizontal="center" vertical="center" wrapText="1"/>
    </xf>
    <xf numFmtId="0" fontId="14" fillId="0" borderId="1" xfId="0" applyFont="1" applyBorder="1" applyAlignment="1">
      <alignment horizontal="center"/>
    </xf>
    <xf numFmtId="0" fontId="14" fillId="11" borderId="1" xfId="0" applyFont="1" applyFill="1" applyBorder="1" applyAlignment="1">
      <alignment horizontal="center" vertical="center"/>
    </xf>
    <xf numFmtId="0" fontId="14" fillId="13"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9" borderId="1" xfId="0" applyFont="1" applyFill="1" applyBorder="1" applyAlignment="1">
      <alignment horizontal="center" vertical="center"/>
    </xf>
    <xf numFmtId="0" fontId="14" fillId="14" borderId="1" xfId="0" applyFont="1" applyFill="1" applyBorder="1" applyAlignment="1">
      <alignment horizontal="center" vertical="center"/>
    </xf>
    <xf numFmtId="0" fontId="14" fillId="0" borderId="28" xfId="0" applyFont="1" applyBorder="1" applyAlignment="1">
      <alignment horizontal="center"/>
    </xf>
    <xf numFmtId="0" fontId="14" fillId="16" borderId="26" xfId="0" applyFont="1" applyFill="1" applyBorder="1" applyAlignment="1">
      <alignment horizontal="center" vertical="center"/>
    </xf>
    <xf numFmtId="0" fontId="14" fillId="0" borderId="28" xfId="0" applyFont="1" applyBorder="1" applyAlignment="1">
      <alignment horizontal="center"/>
    </xf>
    <xf numFmtId="0" fontId="14" fillId="0" borderId="28" xfId="0" applyFont="1" applyBorder="1" applyAlignment="1">
      <alignment horizontal="center"/>
    </xf>
    <xf numFmtId="0" fontId="16" fillId="18" borderId="16" xfId="0" applyFont="1" applyFill="1" applyBorder="1" applyAlignment="1">
      <alignment horizontal="center" vertical="center" wrapText="1"/>
    </xf>
    <xf numFmtId="0" fontId="15" fillId="14" borderId="16" xfId="0" applyFont="1" applyFill="1" applyBorder="1" applyAlignment="1">
      <alignment horizontal="center" vertical="center" wrapText="1"/>
    </xf>
    <xf numFmtId="0" fontId="15" fillId="9" borderId="16"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13" borderId="16" xfId="0" applyFont="1" applyFill="1" applyBorder="1" applyAlignment="1">
      <alignment horizontal="center" vertical="center" wrapText="1"/>
    </xf>
    <xf numFmtId="0" fontId="15" fillId="11" borderId="16" xfId="0" applyFont="1" applyFill="1" applyBorder="1" applyAlignment="1">
      <alignment horizontal="center" vertical="center" wrapText="1"/>
    </xf>
    <xf numFmtId="0" fontId="15" fillId="16"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8" fillId="14" borderId="3" xfId="0" applyFont="1" applyFill="1" applyBorder="1" applyAlignment="1">
      <alignment horizontal="center" vertical="center"/>
    </xf>
    <xf numFmtId="0" fontId="18" fillId="9" borderId="3" xfId="0" applyFont="1" applyFill="1" applyBorder="1" applyAlignment="1">
      <alignment horizontal="center" vertical="center"/>
    </xf>
    <xf numFmtId="0" fontId="18" fillId="4" borderId="3" xfId="0" applyFont="1" applyFill="1" applyBorder="1" applyAlignment="1">
      <alignment horizontal="center" vertical="center"/>
    </xf>
    <xf numFmtId="0" fontId="18" fillId="13" borderId="3" xfId="0" applyFont="1" applyFill="1" applyBorder="1" applyAlignment="1">
      <alignment horizontal="center" vertical="center"/>
    </xf>
    <xf numFmtId="0" fontId="18" fillId="11" borderId="3" xfId="0" applyFont="1" applyFill="1" applyBorder="1" applyAlignment="1">
      <alignment horizontal="center" vertical="center"/>
    </xf>
    <xf numFmtId="0" fontId="18" fillId="16" borderId="3" xfId="0" applyFont="1" applyFill="1" applyBorder="1" applyAlignment="1">
      <alignment horizontal="center" vertical="center"/>
    </xf>
    <xf numFmtId="0" fontId="18" fillId="14" borderId="1" xfId="0" applyFont="1" applyFill="1" applyBorder="1" applyAlignment="1">
      <alignment horizontal="center" vertical="center"/>
    </xf>
    <xf numFmtId="0" fontId="18" fillId="9"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13" borderId="1" xfId="0" applyFont="1" applyFill="1" applyBorder="1" applyAlignment="1">
      <alignment horizontal="center" vertical="center"/>
    </xf>
    <xf numFmtId="0" fontId="18" fillId="11" borderId="1" xfId="0" applyFont="1" applyFill="1" applyBorder="1" applyAlignment="1">
      <alignment horizontal="center" vertical="center"/>
    </xf>
    <xf numFmtId="0" fontId="18" fillId="16" borderId="1" xfId="0" applyFont="1" applyFill="1" applyBorder="1" applyAlignment="1">
      <alignment horizontal="center" vertical="center"/>
    </xf>
    <xf numFmtId="0" fontId="18" fillId="14" borderId="5" xfId="0" applyFont="1" applyFill="1" applyBorder="1" applyAlignment="1">
      <alignment horizontal="center" vertical="center"/>
    </xf>
    <xf numFmtId="0" fontId="18" fillId="9" borderId="5" xfId="0" applyFont="1" applyFill="1" applyBorder="1" applyAlignment="1">
      <alignment horizontal="center" vertical="center"/>
    </xf>
    <xf numFmtId="0" fontId="18" fillId="4" borderId="5" xfId="0" applyFont="1" applyFill="1" applyBorder="1" applyAlignment="1">
      <alignment horizontal="center" vertical="center"/>
    </xf>
    <xf numFmtId="0" fontId="18" fillId="13" borderId="5" xfId="0" applyFont="1" applyFill="1" applyBorder="1" applyAlignment="1">
      <alignment horizontal="center" vertical="center"/>
    </xf>
    <xf numFmtId="0" fontId="18" fillId="11" borderId="5" xfId="0" applyFont="1" applyFill="1" applyBorder="1" applyAlignment="1">
      <alignment horizontal="center" vertical="center"/>
    </xf>
    <xf numFmtId="0" fontId="18" fillId="16" borderId="5" xfId="0" applyFont="1" applyFill="1" applyBorder="1" applyAlignment="1">
      <alignment horizontal="center" vertical="center"/>
    </xf>
    <xf numFmtId="9" fontId="3" fillId="3" borderId="2" xfId="0" applyNumberFormat="1"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9" fontId="21" fillId="19" borderId="1" xfId="0" applyNumberFormat="1" applyFont="1" applyFill="1" applyBorder="1" applyAlignment="1">
      <alignment horizontal="center" vertical="center" wrapText="1"/>
    </xf>
    <xf numFmtId="9" fontId="3" fillId="19" borderId="1" xfId="0" applyNumberFormat="1" applyFont="1" applyFill="1" applyBorder="1" applyAlignment="1">
      <alignment horizontal="center" vertical="center" wrapText="1"/>
    </xf>
    <xf numFmtId="9" fontId="15" fillId="19" borderId="1" xfId="0" applyNumberFormat="1" applyFont="1" applyFill="1" applyBorder="1" applyAlignment="1">
      <alignment horizontal="center" vertical="center" wrapText="1"/>
    </xf>
    <xf numFmtId="9" fontId="21" fillId="20" borderId="1" xfId="0" applyNumberFormat="1" applyFont="1" applyFill="1" applyBorder="1" applyAlignment="1">
      <alignment horizontal="center" vertical="center" wrapText="1"/>
    </xf>
    <xf numFmtId="0" fontId="22" fillId="0" borderId="0" xfId="0" applyFont="1" applyAlignment="1">
      <alignment horizontal="center" vertical="center"/>
    </xf>
    <xf numFmtId="0" fontId="10" fillId="21" borderId="1" xfId="0" applyFont="1" applyFill="1" applyBorder="1" applyAlignment="1">
      <alignment horizontal="center" vertical="center" wrapText="1"/>
    </xf>
    <xf numFmtId="0" fontId="10" fillId="22" borderId="1" xfId="0" applyFont="1" applyFill="1" applyBorder="1" applyAlignment="1">
      <alignment horizontal="center" vertical="center" wrapText="1"/>
    </xf>
    <xf numFmtId="0" fontId="9" fillId="22" borderId="1" xfId="0" applyFont="1" applyFill="1" applyBorder="1" applyAlignment="1">
      <alignment horizontal="center" vertical="center"/>
    </xf>
    <xf numFmtId="0" fontId="10" fillId="21" borderId="2" xfId="0" applyFont="1" applyFill="1" applyBorder="1" applyAlignment="1">
      <alignment horizontal="center" vertical="center" wrapText="1"/>
    </xf>
    <xf numFmtId="0" fontId="22" fillId="3" borderId="1" xfId="0" applyFont="1" applyFill="1" applyBorder="1" applyAlignment="1">
      <alignment horizontal="justify" vertical="justify" wrapText="1"/>
    </xf>
    <xf numFmtId="0" fontId="23" fillId="3" borderId="1" xfId="0" applyFont="1" applyFill="1" applyBorder="1" applyAlignment="1">
      <alignment horizontal="justify" vertical="justify" wrapText="1"/>
    </xf>
    <xf numFmtId="0" fontId="22" fillId="3" borderId="2" xfId="0" applyFont="1" applyFill="1" applyBorder="1" applyAlignment="1">
      <alignment horizontal="justify" vertical="justify" wrapText="1"/>
    </xf>
    <xf numFmtId="0" fontId="22" fillId="3" borderId="7" xfId="0" applyFont="1" applyFill="1" applyBorder="1" applyAlignment="1">
      <alignment horizontal="justify" vertical="justify" wrapText="1"/>
    </xf>
    <xf numFmtId="0" fontId="22" fillId="3" borderId="3" xfId="0" applyFont="1" applyFill="1" applyBorder="1" applyAlignment="1">
      <alignment horizontal="justify" vertical="justify" wrapText="1"/>
    </xf>
    <xf numFmtId="0" fontId="22" fillId="3" borderId="1" xfId="0" applyFont="1" applyFill="1" applyBorder="1" applyAlignment="1">
      <alignment horizontal="justify" vertical="justify"/>
    </xf>
    <xf numFmtId="0" fontId="22" fillId="3" borderId="5" xfId="0" applyFont="1" applyFill="1" applyBorder="1" applyAlignment="1">
      <alignment horizontal="justify" vertical="justify" wrapText="1"/>
    </xf>
    <xf numFmtId="0" fontId="22" fillId="19" borderId="1" xfId="0" applyFont="1" applyFill="1" applyBorder="1" applyAlignment="1">
      <alignment horizontal="justify" vertical="justify" wrapText="1"/>
    </xf>
    <xf numFmtId="0" fontId="22" fillId="19" borderId="26" xfId="0" applyFont="1" applyFill="1" applyBorder="1" applyAlignment="1">
      <alignment horizontal="justify" vertical="justify" wrapText="1"/>
    </xf>
    <xf numFmtId="0" fontId="22" fillId="19" borderId="2" xfId="0" applyFont="1" applyFill="1" applyBorder="1" applyAlignment="1">
      <alignment horizontal="justify" vertical="justify" wrapText="1"/>
    </xf>
    <xf numFmtId="0" fontId="22" fillId="19" borderId="3" xfId="0" applyFont="1" applyFill="1" applyBorder="1" applyAlignment="1">
      <alignment horizontal="justify" vertical="justify" wrapText="1"/>
    </xf>
    <xf numFmtId="0" fontId="22" fillId="3" borderId="0" xfId="0" applyFont="1" applyFill="1" applyAlignment="1">
      <alignment horizontal="justify" vertical="justify"/>
    </xf>
    <xf numFmtId="0" fontId="22" fillId="3" borderId="28" xfId="0" applyFont="1" applyFill="1" applyBorder="1" applyAlignment="1">
      <alignment horizontal="justify" vertical="justify" wrapText="1"/>
    </xf>
    <xf numFmtId="9" fontId="22" fillId="0" borderId="1" xfId="0" applyNumberFormat="1" applyFont="1" applyFill="1" applyBorder="1" applyAlignment="1">
      <alignment horizontal="center" vertical="center" wrapText="1"/>
    </xf>
    <xf numFmtId="9" fontId="11" fillId="0" borderId="1" xfId="6" applyFont="1" applyFill="1" applyBorder="1" applyAlignment="1">
      <alignment horizontal="center" vertical="center"/>
    </xf>
    <xf numFmtId="9" fontId="0" fillId="11" borderId="1" xfId="6" applyFont="1" applyFill="1" applyBorder="1" applyAlignment="1">
      <alignment horizontal="center" vertical="center"/>
    </xf>
    <xf numFmtId="0" fontId="11" fillId="0" borderId="1" xfId="0" applyFont="1" applyFill="1" applyBorder="1" applyAlignment="1">
      <alignment horizontal="justify" vertical="center" wrapText="1"/>
    </xf>
    <xf numFmtId="0" fontId="2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0" fillId="14" borderId="1" xfId="0" applyFill="1" applyBorder="1" applyAlignment="1">
      <alignment horizontal="center" vertical="center"/>
    </xf>
    <xf numFmtId="0" fontId="11" fillId="0" borderId="26" xfId="0" applyNumberFormat="1" applyFont="1" applyFill="1" applyBorder="1" applyAlignment="1">
      <alignment horizontal="justify" vertical="center" wrapText="1"/>
    </xf>
    <xf numFmtId="9" fontId="11" fillId="0" borderId="1" xfId="0" applyNumberFormat="1" applyFont="1" applyFill="1" applyBorder="1" applyAlignment="1">
      <alignment horizontal="center" vertical="center"/>
    </xf>
    <xf numFmtId="0" fontId="0" fillId="11" borderId="1" xfId="0" applyFill="1" applyBorder="1" applyAlignment="1">
      <alignment horizontal="center" vertical="center"/>
    </xf>
    <xf numFmtId="0" fontId="11" fillId="0" borderId="26" xfId="0" applyFont="1" applyFill="1" applyBorder="1" applyAlignment="1">
      <alignment horizontal="justify" vertical="center" wrapText="1"/>
    </xf>
    <xf numFmtId="0" fontId="0" fillId="13" borderId="1" xfId="0" applyFill="1" applyBorder="1" applyAlignment="1">
      <alignment horizontal="center" vertical="center"/>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168" fontId="26" fillId="0" borderId="1" xfId="0" applyNumberFormat="1" applyFont="1" applyFill="1" applyBorder="1" applyAlignment="1">
      <alignment horizontal="center" vertical="center" wrapText="1"/>
    </xf>
    <xf numFmtId="168" fontId="26" fillId="0" borderId="26" xfId="0" applyNumberFormat="1" applyFont="1" applyFill="1" applyBorder="1" applyAlignment="1">
      <alignment horizontal="center" vertical="center" wrapText="1"/>
    </xf>
    <xf numFmtId="9" fontId="22" fillId="0" borderId="26" xfId="6" applyFont="1" applyFill="1" applyBorder="1" applyAlignment="1">
      <alignment horizontal="center" vertical="center" wrapText="1"/>
    </xf>
    <xf numFmtId="9" fontId="27" fillId="0" borderId="26" xfId="0" applyNumberFormat="1"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2" fillId="0" borderId="1" xfId="0" applyFont="1" applyFill="1" applyBorder="1" applyAlignment="1">
      <alignment horizontal="center" vertical="center" wrapText="1"/>
    </xf>
    <xf numFmtId="1" fontId="22" fillId="0" borderId="1" xfId="0" applyNumberFormat="1" applyFont="1" applyFill="1" applyBorder="1" applyAlignment="1">
      <alignment horizontal="center" vertical="center" wrapText="1"/>
    </xf>
    <xf numFmtId="9" fontId="0" fillId="24" borderId="1" xfId="6" applyFont="1" applyFill="1" applyBorder="1" applyAlignment="1">
      <alignment horizontal="center" vertical="center"/>
    </xf>
    <xf numFmtId="0" fontId="0" fillId="24" borderId="1" xfId="0" applyFill="1" applyBorder="1" applyAlignment="1">
      <alignment horizontal="center" vertical="center"/>
    </xf>
    <xf numFmtId="0" fontId="11" fillId="0" borderId="3" xfId="0" applyFont="1" applyFill="1" applyBorder="1" applyAlignment="1">
      <alignment vertical="center" wrapText="1"/>
    </xf>
    <xf numFmtId="9" fontId="0" fillId="14" borderId="1" xfId="6" applyFont="1" applyFill="1" applyBorder="1" applyAlignment="1">
      <alignment horizontal="center" vertical="center"/>
    </xf>
    <xf numFmtId="1" fontId="22" fillId="0" borderId="1" xfId="6" applyNumberFormat="1" applyFont="1" applyFill="1" applyBorder="1" applyAlignment="1">
      <alignment horizontal="center" vertical="center" wrapText="1"/>
    </xf>
    <xf numFmtId="9" fontId="22" fillId="11" borderId="1" xfId="6" applyFont="1" applyFill="1" applyBorder="1" applyAlignment="1">
      <alignment horizontal="center" vertical="center" wrapText="1"/>
    </xf>
    <xf numFmtId="0" fontId="22" fillId="16" borderId="1" xfId="0" applyNumberFormat="1" applyFont="1" applyFill="1" applyBorder="1" applyAlignment="1">
      <alignment horizontal="center" vertical="center" wrapText="1"/>
    </xf>
    <xf numFmtId="9" fontId="22" fillId="14" borderId="1" xfId="6" applyFont="1" applyFill="1" applyBorder="1" applyAlignment="1">
      <alignment horizontal="center" vertical="center" wrapText="1"/>
    </xf>
    <xf numFmtId="0" fontId="22" fillId="14" borderId="1" xfId="0" applyNumberFormat="1" applyFont="1" applyFill="1" applyBorder="1" applyAlignment="1">
      <alignment horizontal="center" vertical="center" wrapText="1"/>
    </xf>
    <xf numFmtId="0" fontId="11" fillId="0" borderId="0" xfId="0" applyFont="1" applyFill="1"/>
    <xf numFmtId="9" fontId="22" fillId="0" borderId="1" xfId="0" applyNumberFormat="1" applyFont="1" applyFill="1" applyBorder="1" applyAlignment="1">
      <alignment horizontal="center" vertical="center"/>
    </xf>
    <xf numFmtId="0" fontId="27" fillId="0" borderId="26" xfId="0" applyFont="1" applyFill="1" applyBorder="1" applyAlignment="1">
      <alignment horizontal="justify" vertical="center" wrapText="1"/>
    </xf>
    <xf numFmtId="9" fontId="11" fillId="0" borderId="26" xfId="0" applyNumberFormat="1" applyFont="1" applyFill="1" applyBorder="1" applyAlignment="1">
      <alignment horizontal="justify" vertical="center"/>
    </xf>
    <xf numFmtId="9" fontId="28" fillId="0" borderId="26" xfId="0" applyNumberFormat="1" applyFont="1" applyFill="1" applyBorder="1" applyAlignment="1">
      <alignment horizontal="justify" vertical="center"/>
    </xf>
    <xf numFmtId="0" fontId="22" fillId="0" borderId="1" xfId="0" applyNumberFormat="1" applyFont="1" applyFill="1" applyBorder="1" applyAlignment="1">
      <alignment horizontal="center" vertical="center"/>
    </xf>
    <xf numFmtId="9" fontId="22" fillId="24" borderId="1" xfId="6" applyFont="1" applyFill="1" applyBorder="1" applyAlignment="1">
      <alignment horizontal="center" vertical="center" wrapText="1"/>
    </xf>
    <xf numFmtId="9" fontId="11" fillId="0" borderId="1" xfId="0" applyNumberFormat="1" applyFont="1" applyFill="1" applyBorder="1" applyAlignment="1">
      <alignment vertical="center" wrapText="1"/>
    </xf>
    <xf numFmtId="0" fontId="29" fillId="0" borderId="1" xfId="0" applyNumberFormat="1" applyFont="1" applyFill="1" applyBorder="1" applyAlignment="1">
      <alignment horizontal="center" vertical="center" wrapText="1"/>
    </xf>
    <xf numFmtId="9" fontId="11" fillId="0" borderId="26" xfId="0" applyNumberFormat="1" applyFont="1" applyFill="1" applyBorder="1" applyAlignment="1">
      <alignment horizontal="justify" vertical="center" wrapText="1"/>
    </xf>
    <xf numFmtId="0" fontId="11" fillId="0" borderId="1" xfId="0"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7" fillId="0" borderId="1" xfId="7" applyFont="1" applyFill="1" applyBorder="1" applyAlignment="1">
      <alignment horizontal="justify" vertical="center" wrapText="1"/>
    </xf>
    <xf numFmtId="0" fontId="23" fillId="14" borderId="1" xfId="0" applyNumberFormat="1" applyFont="1" applyFill="1" applyBorder="1" applyAlignment="1">
      <alignment horizontal="center" vertical="center" wrapText="1"/>
    </xf>
    <xf numFmtId="0" fontId="27" fillId="0" borderId="1" xfId="7" applyNumberFormat="1" applyFont="1" applyFill="1" applyBorder="1" applyAlignment="1">
      <alignment horizontal="center" vertical="center" wrapText="1"/>
    </xf>
    <xf numFmtId="9" fontId="23" fillId="14" borderId="1" xfId="6" applyFont="1" applyFill="1" applyBorder="1" applyAlignment="1">
      <alignment horizontal="center" vertical="center" wrapText="1"/>
    </xf>
    <xf numFmtId="0" fontId="27" fillId="0" borderId="3" xfId="7"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30" fillId="0" borderId="31" xfId="0" applyFont="1" applyFill="1" applyBorder="1" applyAlignment="1">
      <alignment horizontal="justify" vertical="center" wrapText="1"/>
    </xf>
    <xf numFmtId="0" fontId="30" fillId="0" borderId="34" xfId="0" applyFont="1" applyFill="1" applyBorder="1" applyAlignment="1">
      <alignment horizontal="justify" vertical="center" wrapText="1"/>
    </xf>
    <xf numFmtId="0" fontId="30" fillId="0" borderId="26" xfId="0" applyFont="1" applyFill="1" applyBorder="1" applyAlignment="1">
      <alignment horizontal="justify" vertical="center" wrapText="1"/>
    </xf>
    <xf numFmtId="0" fontId="30" fillId="0" borderId="35" xfId="0" applyFont="1" applyFill="1" applyBorder="1" applyAlignment="1">
      <alignment vertical="center" wrapText="1"/>
    </xf>
    <xf numFmtId="0" fontId="30" fillId="0" borderId="35"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34" xfId="0" applyFont="1" applyFill="1" applyBorder="1" applyAlignment="1">
      <alignment vertical="center" wrapText="1"/>
    </xf>
    <xf numFmtId="0" fontId="30" fillId="0" borderId="31" xfId="0" applyFont="1" applyFill="1" applyBorder="1" applyAlignment="1">
      <alignment vertical="center" wrapText="1"/>
    </xf>
    <xf numFmtId="167" fontId="26" fillId="0" borderId="1" xfId="0" applyNumberFormat="1" applyFont="1" applyFill="1" applyBorder="1" applyAlignment="1">
      <alignment vertical="center" wrapText="1"/>
    </xf>
    <xf numFmtId="167" fontId="22" fillId="0" borderId="26" xfId="0" applyNumberFormat="1" applyFont="1" applyFill="1" applyBorder="1" applyAlignment="1">
      <alignment vertical="center" wrapText="1"/>
    </xf>
    <xf numFmtId="167" fontId="26" fillId="0" borderId="5" xfId="0" applyNumberFormat="1" applyFont="1" applyFill="1" applyBorder="1" applyAlignment="1">
      <alignment vertical="center" wrapText="1"/>
    </xf>
    <xf numFmtId="167" fontId="22" fillId="0" borderId="36" xfId="0" applyNumberFormat="1" applyFont="1" applyFill="1" applyBorder="1" applyAlignment="1">
      <alignment vertical="center" wrapText="1"/>
    </xf>
    <xf numFmtId="0" fontId="10" fillId="21" borderId="28"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3" borderId="26" xfId="0" applyFont="1" applyFill="1" applyBorder="1" applyAlignment="1">
      <alignment horizontal="center" vertical="center" wrapText="1"/>
    </xf>
    <xf numFmtId="0" fontId="31" fillId="14" borderId="22" xfId="0" applyFont="1" applyFill="1" applyBorder="1" applyAlignment="1">
      <alignment horizontal="center" vertical="center"/>
    </xf>
    <xf numFmtId="0" fontId="31" fillId="9" borderId="22" xfId="0" applyFont="1" applyFill="1" applyBorder="1" applyAlignment="1">
      <alignment horizontal="center" vertical="center"/>
    </xf>
    <xf numFmtId="0" fontId="31" fillId="4" borderId="22" xfId="0" applyFont="1" applyFill="1" applyBorder="1" applyAlignment="1">
      <alignment horizontal="center" vertical="center"/>
    </xf>
    <xf numFmtId="0" fontId="31" fillId="11" borderId="22" xfId="0" applyFont="1" applyFill="1" applyBorder="1" applyAlignment="1">
      <alignment horizontal="center" vertical="center"/>
    </xf>
    <xf numFmtId="0" fontId="31" fillId="16" borderId="22" xfId="0" applyFont="1" applyFill="1" applyBorder="1" applyAlignment="1">
      <alignment horizontal="center" vertical="center"/>
    </xf>
    <xf numFmtId="0" fontId="31" fillId="18" borderId="22" xfId="0" applyFont="1" applyFill="1" applyBorder="1" applyAlignment="1">
      <alignment horizontal="center" vertical="center"/>
    </xf>
    <xf numFmtId="0" fontId="33" fillId="18" borderId="18" xfId="0" applyFont="1" applyFill="1" applyBorder="1" applyAlignment="1">
      <alignment horizontal="center" vertical="center"/>
    </xf>
    <xf numFmtId="0" fontId="33" fillId="18" borderId="19" xfId="0" applyFont="1" applyFill="1" applyBorder="1" applyAlignment="1">
      <alignment horizontal="center" vertical="center"/>
    </xf>
    <xf numFmtId="0" fontId="33" fillId="18" borderId="21"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19" xfId="0" applyFont="1" applyFill="1" applyBorder="1" applyAlignment="1">
      <alignment horizontal="center" vertical="center"/>
    </xf>
    <xf numFmtId="0" fontId="20" fillId="18" borderId="21" xfId="0" applyFont="1" applyFill="1" applyBorder="1" applyAlignment="1">
      <alignment horizontal="center" vertical="center"/>
    </xf>
    <xf numFmtId="0" fontId="31" fillId="13" borderId="5" xfId="0" applyFont="1" applyFill="1" applyBorder="1" applyAlignment="1">
      <alignment horizontal="center" vertical="center"/>
    </xf>
    <xf numFmtId="0" fontId="30" fillId="0" borderId="32" xfId="0" applyFont="1" applyFill="1" applyBorder="1" applyAlignment="1">
      <alignment horizontal="justify" vertical="center" wrapText="1"/>
    </xf>
    <xf numFmtId="0" fontId="30" fillId="0" borderId="34" xfId="0" applyFont="1" applyFill="1" applyBorder="1" applyAlignment="1">
      <alignment horizontal="justify" vertical="center" wrapText="1"/>
    </xf>
    <xf numFmtId="0" fontId="30" fillId="0" borderId="33" xfId="0" applyFont="1" applyFill="1" applyBorder="1" applyAlignment="1">
      <alignment horizontal="justify" vertical="center" wrapText="1"/>
    </xf>
    <xf numFmtId="0" fontId="9" fillId="17" borderId="26" xfId="0" applyFont="1" applyFill="1" applyBorder="1" applyAlignment="1">
      <alignment horizontal="center" vertical="center" wrapText="1"/>
    </xf>
    <xf numFmtId="0" fontId="9" fillId="17" borderId="27" xfId="0" applyFont="1" applyFill="1" applyBorder="1" applyAlignment="1">
      <alignment horizontal="center" vertical="center" wrapText="1"/>
    </xf>
    <xf numFmtId="0" fontId="9" fillId="17" borderId="28"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6" xfId="0" applyFont="1" applyFill="1" applyBorder="1" applyAlignment="1">
      <alignment horizontal="justify" vertical="center" wrapText="1"/>
    </xf>
    <xf numFmtId="0" fontId="11" fillId="0" borderId="3" xfId="0" applyFont="1" applyFill="1" applyBorder="1" applyAlignment="1">
      <alignment horizontal="justify" vertical="center" wrapText="1"/>
    </xf>
    <xf numFmtId="9" fontId="11" fillId="0" borderId="2" xfId="0" applyNumberFormat="1" applyFont="1" applyFill="1" applyBorder="1" applyAlignment="1">
      <alignment horizontal="justify" vertical="center" wrapText="1"/>
    </xf>
    <xf numFmtId="9" fontId="11" fillId="0" borderId="3"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168" fontId="26" fillId="0" borderId="2" xfId="0" applyNumberFormat="1" applyFont="1" applyFill="1" applyBorder="1" applyAlignment="1">
      <alignment horizontal="center" vertical="center" wrapText="1"/>
    </xf>
    <xf numFmtId="168" fontId="26" fillId="0" borderId="6" xfId="0" applyNumberFormat="1" applyFont="1" applyFill="1" applyBorder="1" applyAlignment="1">
      <alignment horizontal="center" vertical="center" wrapText="1"/>
    </xf>
    <xf numFmtId="168" fontId="26" fillId="0" borderId="3" xfId="0" applyNumberFormat="1" applyFont="1" applyFill="1" applyBorder="1" applyAlignment="1">
      <alignment horizontal="center" vertical="center" wrapText="1"/>
    </xf>
    <xf numFmtId="9" fontId="22" fillId="0" borderId="4" xfId="6" applyFont="1" applyFill="1" applyBorder="1" applyAlignment="1">
      <alignment horizontal="center" vertical="center" wrapText="1"/>
    </xf>
    <xf numFmtId="9" fontId="22" fillId="0" borderId="8" xfId="6" applyFont="1" applyFill="1" applyBorder="1" applyAlignment="1">
      <alignment horizontal="center" vertical="center" wrapText="1"/>
    </xf>
    <xf numFmtId="9" fontId="22" fillId="0" borderId="11" xfId="6"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9" fontId="0" fillId="24" borderId="1" xfId="6" applyFont="1" applyFill="1" applyBorder="1" applyAlignment="1">
      <alignment horizontal="center" vertical="center"/>
    </xf>
    <xf numFmtId="9" fontId="0" fillId="0" borderId="1" xfId="6" applyFont="1" applyBorder="1" applyAlignment="1">
      <alignment horizontal="center" vertical="center"/>
    </xf>
    <xf numFmtId="9" fontId="11" fillId="0" borderId="6" xfId="0" applyNumberFormat="1" applyFont="1" applyFill="1" applyBorder="1" applyAlignment="1">
      <alignment horizontal="justify" vertical="center" wrapText="1"/>
    </xf>
    <xf numFmtId="0" fontId="27" fillId="0" borderId="2" xfId="0" applyFont="1" applyFill="1" applyBorder="1" applyAlignment="1">
      <alignment horizontal="justify" vertical="center" wrapText="1"/>
    </xf>
    <xf numFmtId="0" fontId="27" fillId="0" borderId="3" xfId="0" applyFont="1" applyFill="1" applyBorder="1" applyAlignment="1">
      <alignment horizontal="justify"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9" fontId="11" fillId="0" borderId="2" xfId="0" applyNumberFormat="1" applyFont="1" applyFill="1" applyBorder="1" applyAlignment="1">
      <alignment horizontal="center" vertical="center" wrapText="1"/>
    </xf>
    <xf numFmtId="9" fontId="11" fillId="0" borderId="3" xfId="0" applyNumberFormat="1" applyFont="1" applyFill="1" applyBorder="1" applyAlignment="1">
      <alignment horizontal="center" vertical="center" wrapText="1"/>
    </xf>
    <xf numFmtId="9" fontId="11" fillId="0" borderId="6" xfId="0" applyNumberFormat="1" applyFont="1" applyFill="1" applyBorder="1" applyAlignment="1">
      <alignment horizontal="center" vertical="center" wrapText="1"/>
    </xf>
    <xf numFmtId="9" fontId="0" fillId="11" borderId="1" xfId="6" applyFont="1" applyFill="1" applyBorder="1" applyAlignment="1">
      <alignment horizontal="center" vertical="center"/>
    </xf>
    <xf numFmtId="9" fontId="22" fillId="11" borderId="1" xfId="6" applyFont="1" applyFill="1" applyBorder="1" applyAlignment="1">
      <alignment horizontal="center" vertical="center" wrapText="1"/>
    </xf>
    <xf numFmtId="9" fontId="22" fillId="3" borderId="1" xfId="6" applyFont="1" applyFill="1" applyBorder="1" applyAlignment="1">
      <alignment horizontal="center" vertical="center" wrapText="1"/>
    </xf>
    <xf numFmtId="9" fontId="22" fillId="14" borderId="1" xfId="6" applyFont="1" applyFill="1" applyBorder="1" applyAlignment="1">
      <alignment horizontal="center" vertical="center" wrapText="1"/>
    </xf>
    <xf numFmtId="0" fontId="22" fillId="0" borderId="1" xfId="0" applyNumberFormat="1" applyFont="1" applyFill="1" applyBorder="1" applyAlignment="1">
      <alignment horizontal="center" vertical="center"/>
    </xf>
    <xf numFmtId="168" fontId="26" fillId="0" borderId="4" xfId="0" applyNumberFormat="1" applyFont="1" applyFill="1" applyBorder="1" applyAlignment="1">
      <alignment horizontal="center" vertical="center" wrapText="1"/>
    </xf>
    <xf numFmtId="168" fontId="26" fillId="0" borderId="8" xfId="0" applyNumberFormat="1" applyFont="1" applyFill="1" applyBorder="1" applyAlignment="1">
      <alignment horizontal="center" vertical="center" wrapText="1"/>
    </xf>
    <xf numFmtId="168" fontId="26" fillId="0" borderId="11" xfId="0" applyNumberFormat="1" applyFont="1" applyFill="1" applyBorder="1" applyAlignment="1">
      <alignment horizontal="center" vertical="center" wrapText="1"/>
    </xf>
    <xf numFmtId="0" fontId="22" fillId="14" borderId="1" xfId="0" applyNumberFormat="1" applyFont="1" applyFill="1" applyBorder="1" applyAlignment="1">
      <alignment horizontal="center" vertical="center" wrapText="1"/>
    </xf>
    <xf numFmtId="0" fontId="22" fillId="3" borderId="1" xfId="0" applyNumberFormat="1" applyFont="1" applyFill="1" applyBorder="1" applyAlignment="1">
      <alignment horizontal="center" vertical="center" wrapText="1"/>
    </xf>
    <xf numFmtId="9" fontId="22" fillId="24" borderId="1" xfId="6" applyFont="1" applyFill="1" applyBorder="1" applyAlignment="1">
      <alignment horizontal="center" vertical="center" wrapText="1"/>
    </xf>
    <xf numFmtId="0" fontId="23" fillId="0" borderId="1" xfId="0" applyNumberFormat="1" applyFont="1" applyFill="1" applyBorder="1" applyAlignment="1">
      <alignment horizontal="center" vertical="center" wrapText="1"/>
    </xf>
    <xf numFmtId="0" fontId="23" fillId="14" borderId="1" xfId="0" applyNumberFormat="1" applyFont="1" applyFill="1" applyBorder="1" applyAlignment="1">
      <alignment horizontal="center" vertical="center" wrapText="1"/>
    </xf>
    <xf numFmtId="0" fontId="23" fillId="3"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22" fillId="6" borderId="1" xfId="0" applyNumberFormat="1" applyFont="1" applyFill="1" applyBorder="1" applyAlignment="1">
      <alignment horizontal="center" vertical="center" wrapText="1"/>
    </xf>
    <xf numFmtId="9" fontId="23" fillId="11" borderId="1" xfId="6" applyFont="1" applyFill="1" applyBorder="1" applyAlignment="1">
      <alignment horizontal="center" vertical="center" wrapText="1"/>
    </xf>
    <xf numFmtId="9" fontId="23" fillId="3" borderId="1" xfId="6" applyFont="1" applyFill="1" applyBorder="1" applyAlignment="1">
      <alignment horizontal="center" vertical="center" wrapText="1"/>
    </xf>
    <xf numFmtId="168" fontId="2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xf>
    <xf numFmtId="4" fontId="26" fillId="0" borderId="2" xfId="0" applyNumberFormat="1" applyFont="1" applyFill="1" applyBorder="1" applyAlignment="1">
      <alignment horizontal="center" vertical="center" wrapText="1"/>
    </xf>
    <xf numFmtId="4" fontId="26" fillId="0" borderId="6" xfId="0" applyNumberFormat="1" applyFont="1" applyFill="1" applyBorder="1" applyAlignment="1">
      <alignment horizontal="center" vertical="center" wrapText="1"/>
    </xf>
    <xf numFmtId="4" fontId="26" fillId="0" borderId="3" xfId="0" applyNumberFormat="1" applyFont="1" applyFill="1" applyBorder="1" applyAlignment="1">
      <alignment horizontal="center" vertical="center" wrapText="1"/>
    </xf>
    <xf numFmtId="9" fontId="22" fillId="0" borderId="1" xfId="0" applyNumberFormat="1" applyFont="1" applyFill="1" applyBorder="1" applyAlignment="1">
      <alignment horizontal="center" vertical="center" wrapText="1"/>
    </xf>
    <xf numFmtId="9" fontId="22" fillId="14" borderId="1" xfId="0" applyNumberFormat="1" applyFont="1" applyFill="1" applyBorder="1" applyAlignment="1">
      <alignment horizontal="center" vertical="center" wrapText="1"/>
    </xf>
    <xf numFmtId="9" fontId="22" fillId="11" borderId="1" xfId="6" applyNumberFormat="1" applyFont="1" applyFill="1" applyBorder="1" applyAlignment="1">
      <alignment horizontal="center" vertical="center" wrapText="1"/>
    </xf>
    <xf numFmtId="9" fontId="22" fillId="3" borderId="1" xfId="6"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xf>
    <xf numFmtId="9" fontId="0" fillId="11" borderId="3" xfId="6" applyFont="1" applyFill="1" applyBorder="1" applyAlignment="1">
      <alignment horizontal="center" vertical="center"/>
    </xf>
    <xf numFmtId="0" fontId="0" fillId="14" borderId="1" xfId="0" applyFill="1" applyBorder="1" applyAlignment="1">
      <alignment horizontal="center" vertical="center"/>
    </xf>
    <xf numFmtId="9" fontId="22" fillId="0" borderId="1" xfId="6" applyFont="1" applyFill="1" applyBorder="1" applyAlignment="1">
      <alignment horizontal="center" vertical="center" wrapText="1"/>
    </xf>
    <xf numFmtId="0" fontId="0" fillId="11" borderId="1" xfId="0" applyFill="1" applyBorder="1" applyAlignment="1">
      <alignment horizontal="center" vertical="center"/>
    </xf>
    <xf numFmtId="169" fontId="26" fillId="0" borderId="1" xfId="0" applyNumberFormat="1" applyFont="1" applyFill="1" applyBorder="1" applyAlignment="1">
      <alignment horizontal="center" vertical="center" wrapText="1"/>
    </xf>
    <xf numFmtId="9" fontId="22" fillId="11" borderId="1" xfId="0" applyNumberFormat="1" applyFont="1" applyFill="1" applyBorder="1" applyAlignment="1">
      <alignment horizontal="center" vertical="center" wrapText="1"/>
    </xf>
    <xf numFmtId="0" fontId="22" fillId="11"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9" fontId="3" fillId="3"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9" fontId="7" fillId="3" borderId="2" xfId="0" applyNumberFormat="1" applyFont="1" applyFill="1" applyBorder="1" applyAlignment="1">
      <alignment horizontal="center" vertical="center"/>
    </xf>
    <xf numFmtId="9" fontId="7" fillId="3" borderId="6" xfId="0" applyNumberFormat="1" applyFont="1" applyFill="1" applyBorder="1" applyAlignment="1">
      <alignment horizontal="center" vertical="center"/>
    </xf>
    <xf numFmtId="9" fontId="7" fillId="3" borderId="3" xfId="0" applyNumberFormat="1" applyFont="1" applyFill="1" applyBorder="1" applyAlignment="1">
      <alignment horizontal="center" vertical="center"/>
    </xf>
    <xf numFmtId="9" fontId="4" fillId="14" borderId="2" xfId="6" applyFont="1" applyFill="1" applyBorder="1" applyAlignment="1">
      <alignment horizontal="center" vertical="center" wrapText="1"/>
    </xf>
    <xf numFmtId="9" fontId="4" fillId="14" borderId="6" xfId="6" applyFont="1" applyFill="1" applyBorder="1" applyAlignment="1">
      <alignment horizontal="center" vertical="center" wrapText="1"/>
    </xf>
    <xf numFmtId="9" fontId="4" fillId="14" borderId="3" xfId="6"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4" fillId="16" borderId="2" xfId="6" applyFont="1" applyFill="1" applyBorder="1" applyAlignment="1">
      <alignment horizontal="center" vertical="center" wrapText="1"/>
    </xf>
    <xf numFmtId="9" fontId="4" fillId="16" borderId="3" xfId="6" applyFont="1" applyFill="1" applyBorder="1" applyAlignment="1">
      <alignment horizontal="center" vertical="center" wrapText="1"/>
    </xf>
    <xf numFmtId="9" fontId="4" fillId="11" borderId="2" xfId="6" applyFont="1" applyFill="1" applyBorder="1" applyAlignment="1">
      <alignment horizontal="center" vertical="center" wrapText="1"/>
    </xf>
    <xf numFmtId="9" fontId="4" fillId="11" borderId="6" xfId="6" applyFont="1" applyFill="1" applyBorder="1" applyAlignment="1">
      <alignment horizontal="center" vertical="center" wrapText="1"/>
    </xf>
    <xf numFmtId="9" fontId="4" fillId="11" borderId="3" xfId="6"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9" fontId="4" fillId="4" borderId="2" xfId="6" applyFont="1" applyFill="1" applyBorder="1" applyAlignment="1">
      <alignment horizontal="center" vertical="center" wrapText="1"/>
    </xf>
    <xf numFmtId="9" fontId="4" fillId="4" borderId="6" xfId="6" applyFont="1" applyFill="1" applyBorder="1" applyAlignment="1">
      <alignment horizontal="center" vertical="center" wrapText="1"/>
    </xf>
    <xf numFmtId="9" fontId="4" fillId="4" borderId="3" xfId="6"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9" fontId="4" fillId="16" borderId="2" xfId="6" applyFont="1" applyFill="1" applyBorder="1" applyAlignment="1">
      <alignment horizontal="center" vertical="center"/>
    </xf>
    <xf numFmtId="9" fontId="4" fillId="16" borderId="3" xfId="6" applyFont="1" applyFill="1" applyBorder="1" applyAlignment="1">
      <alignment horizontal="center" vertical="center"/>
    </xf>
    <xf numFmtId="0" fontId="3" fillId="3" borderId="6" xfId="0" applyFont="1" applyFill="1" applyBorder="1" applyAlignment="1">
      <alignment horizontal="center" vertical="center"/>
    </xf>
    <xf numFmtId="0" fontId="7" fillId="3" borderId="6" xfId="0" applyFont="1" applyFill="1" applyBorder="1" applyAlignment="1">
      <alignment horizontal="center" vertical="center"/>
    </xf>
    <xf numFmtId="9" fontId="4" fillId="11" borderId="2" xfId="6" applyFont="1" applyFill="1" applyBorder="1" applyAlignment="1">
      <alignment horizontal="center" vertical="center"/>
    </xf>
    <xf numFmtId="9" fontId="4" fillId="11" borderId="6" xfId="6" applyFont="1" applyFill="1" applyBorder="1" applyAlignment="1">
      <alignment horizontal="center" vertical="center"/>
    </xf>
    <xf numFmtId="9" fontId="4" fillId="11" borderId="3" xfId="6"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xf>
    <xf numFmtId="9" fontId="3" fillId="3" borderId="3" xfId="0" applyNumberFormat="1" applyFont="1" applyFill="1" applyBorder="1" applyAlignment="1">
      <alignment horizontal="center" vertical="center"/>
    </xf>
    <xf numFmtId="9" fontId="3" fillId="12" borderId="1" xfId="0" applyNumberFormat="1" applyFont="1" applyFill="1" applyBorder="1" applyAlignment="1">
      <alignment horizontal="center" vertical="center"/>
    </xf>
    <xf numFmtId="0" fontId="4" fillId="16" borderId="2" xfId="6" applyNumberFormat="1" applyFont="1" applyFill="1" applyBorder="1" applyAlignment="1">
      <alignment horizontal="center" vertical="center" wrapText="1"/>
    </xf>
    <xf numFmtId="0" fontId="4" fillId="16" borderId="6" xfId="6" applyNumberFormat="1" applyFont="1" applyFill="1" applyBorder="1" applyAlignment="1">
      <alignment horizontal="center" vertical="center" wrapText="1"/>
    </xf>
    <xf numFmtId="0" fontId="4" fillId="16" borderId="3" xfId="6" applyNumberFormat="1" applyFont="1" applyFill="1" applyBorder="1" applyAlignment="1">
      <alignment horizontal="center" vertical="center" wrapText="1"/>
    </xf>
    <xf numFmtId="10" fontId="3" fillId="11" borderId="2" xfId="0" applyNumberFormat="1" applyFont="1" applyFill="1" applyBorder="1" applyAlignment="1">
      <alignment horizontal="center" vertical="center"/>
    </xf>
    <xf numFmtId="10" fontId="3" fillId="11" borderId="6" xfId="0" applyNumberFormat="1" applyFont="1" applyFill="1" applyBorder="1" applyAlignment="1">
      <alignment horizontal="center" vertical="center"/>
    </xf>
    <xf numFmtId="10" fontId="3" fillId="11"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22" fillId="3" borderId="2" xfId="0" applyFont="1" applyFill="1" applyBorder="1" applyAlignment="1">
      <alignment horizontal="justify" vertical="justify" wrapText="1"/>
    </xf>
    <xf numFmtId="0" fontId="22" fillId="3" borderId="6" xfId="0" applyFont="1" applyFill="1" applyBorder="1" applyAlignment="1">
      <alignment horizontal="justify" vertical="justify" wrapText="1"/>
    </xf>
    <xf numFmtId="0" fontId="22" fillId="3" borderId="3" xfId="0" applyFont="1" applyFill="1" applyBorder="1" applyAlignment="1">
      <alignment horizontal="justify" vertical="justify"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9" fontId="3" fillId="3" borderId="6"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9" fontId="7" fillId="3" borderId="2" xfId="6" applyFont="1" applyFill="1" applyBorder="1" applyAlignment="1">
      <alignment horizontal="center" vertical="center" wrapText="1"/>
    </xf>
    <xf numFmtId="9" fontId="7" fillId="3" borderId="3" xfId="6" applyFont="1" applyFill="1" applyBorder="1" applyAlignment="1">
      <alignment horizontal="center" vertical="center" wrapText="1"/>
    </xf>
    <xf numFmtId="9" fontId="4" fillId="11" borderId="2" xfId="6" applyNumberFormat="1" applyFont="1" applyFill="1" applyBorder="1" applyAlignment="1">
      <alignment horizontal="center" vertical="center"/>
    </xf>
    <xf numFmtId="9" fontId="4" fillId="11" borderId="3" xfId="6" applyNumberFormat="1" applyFont="1" applyFill="1" applyBorder="1" applyAlignment="1">
      <alignment horizontal="center" vertical="center"/>
    </xf>
    <xf numFmtId="4" fontId="26" fillId="0" borderId="2" xfId="0" applyNumberFormat="1" applyFont="1" applyFill="1" applyBorder="1" applyAlignment="1">
      <alignment horizontal="center" vertical="center"/>
    </xf>
    <xf numFmtId="4" fontId="26" fillId="0" borderId="6" xfId="0" applyNumberFormat="1" applyFont="1" applyFill="1" applyBorder="1" applyAlignment="1">
      <alignment horizontal="center" vertical="center"/>
    </xf>
    <xf numFmtId="9" fontId="22" fillId="0" borderId="4" xfId="6" applyFont="1" applyFill="1" applyBorder="1" applyAlignment="1">
      <alignment horizontal="center" vertical="center"/>
    </xf>
    <xf numFmtId="9" fontId="22" fillId="0" borderId="8" xfId="6" applyFont="1" applyFill="1" applyBorder="1" applyAlignment="1">
      <alignment horizontal="center" vertical="center"/>
    </xf>
    <xf numFmtId="0" fontId="0" fillId="24" borderId="1" xfId="0" applyFill="1" applyBorder="1" applyAlignment="1">
      <alignment horizontal="center" vertical="center"/>
    </xf>
    <xf numFmtId="0" fontId="4" fillId="10" borderId="4"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12" xfId="0" applyFont="1" applyFill="1" applyBorder="1" applyAlignment="1">
      <alignment horizontal="center" vertical="center"/>
    </xf>
    <xf numFmtId="0" fontId="5" fillId="13" borderId="13"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3" borderId="14"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23" fillId="3" borderId="2" xfId="0" applyFont="1" applyFill="1" applyBorder="1" applyAlignment="1">
      <alignment horizontal="justify" vertical="justify" wrapText="1"/>
    </xf>
    <xf numFmtId="0" fontId="23" fillId="3" borderId="3" xfId="0" applyFont="1" applyFill="1" applyBorder="1" applyAlignment="1">
      <alignment horizontal="justify" vertical="justify" wrapText="1"/>
    </xf>
    <xf numFmtId="9" fontId="21" fillId="19" borderId="2" xfId="0" applyNumberFormat="1" applyFont="1" applyFill="1" applyBorder="1" applyAlignment="1">
      <alignment horizontal="center" vertical="center" wrapText="1"/>
    </xf>
    <xf numFmtId="9" fontId="21" fillId="19" borderId="3" xfId="0" applyNumberFormat="1" applyFont="1" applyFill="1" applyBorder="1" applyAlignment="1">
      <alignment horizontal="center" vertical="center" wrapText="1"/>
    </xf>
    <xf numFmtId="9" fontId="3" fillId="19" borderId="2" xfId="0" applyNumberFormat="1" applyFont="1" applyFill="1" applyBorder="1" applyAlignment="1">
      <alignment horizontal="center" vertical="center" wrapText="1"/>
    </xf>
    <xf numFmtId="0" fontId="3" fillId="19" borderId="3" xfId="0" applyFont="1" applyFill="1" applyBorder="1" applyAlignment="1">
      <alignment horizontal="center" vertical="center" wrapText="1"/>
    </xf>
    <xf numFmtId="0" fontId="21" fillId="19" borderId="6" xfId="0" applyFont="1" applyFill="1" applyBorder="1" applyAlignment="1">
      <alignment horizontal="center" vertical="center" wrapText="1"/>
    </xf>
    <xf numFmtId="0" fontId="21" fillId="19" borderId="3" xfId="0" applyFont="1" applyFill="1" applyBorder="1" applyAlignment="1">
      <alignment horizontal="center" vertical="center" wrapText="1"/>
    </xf>
    <xf numFmtId="0" fontId="21" fillId="19" borderId="2" xfId="0" applyFont="1" applyFill="1" applyBorder="1" applyAlignment="1">
      <alignment horizontal="center" vertical="center" wrapText="1"/>
    </xf>
    <xf numFmtId="0" fontId="22" fillId="19" borderId="2" xfId="0" applyFont="1" applyFill="1" applyBorder="1" applyAlignment="1">
      <alignment horizontal="justify" vertical="justify" wrapText="1"/>
    </xf>
    <xf numFmtId="0" fontId="22" fillId="19" borderId="6" xfId="0" applyFont="1" applyFill="1" applyBorder="1" applyAlignment="1">
      <alignment horizontal="justify" vertical="justify" wrapText="1"/>
    </xf>
    <xf numFmtId="0" fontId="22" fillId="19" borderId="3" xfId="0" applyFont="1" applyFill="1" applyBorder="1" applyAlignment="1">
      <alignment horizontal="justify" vertical="justify" wrapText="1"/>
    </xf>
    <xf numFmtId="0" fontId="5" fillId="22" borderId="1" xfId="0" applyFont="1" applyFill="1" applyBorder="1" applyAlignment="1">
      <alignment horizontal="center" vertical="center" wrapText="1"/>
    </xf>
    <xf numFmtId="0" fontId="5" fillId="21" borderId="8" xfId="0" applyFont="1" applyFill="1" applyBorder="1" applyAlignment="1">
      <alignment horizontal="center" vertical="center" wrapText="1"/>
    </xf>
    <xf numFmtId="0" fontId="5" fillId="21" borderId="0" xfId="0" applyFont="1" applyFill="1" applyBorder="1" applyAlignment="1">
      <alignment horizontal="center" vertical="center" wrapText="1"/>
    </xf>
    <xf numFmtId="0" fontId="5" fillId="21" borderId="7" xfId="0" applyFont="1" applyFill="1" applyBorder="1" applyAlignment="1">
      <alignment horizontal="center" vertical="center" wrapText="1"/>
    </xf>
    <xf numFmtId="0" fontId="32" fillId="26" borderId="23" xfId="0" applyFont="1" applyFill="1" applyBorder="1" applyAlignment="1">
      <alignment horizontal="center" vertical="center" wrapText="1"/>
    </xf>
    <xf numFmtId="0" fontId="32" fillId="26" borderId="24" xfId="0" applyFont="1" applyFill="1" applyBorder="1" applyAlignment="1">
      <alignment horizontal="center" vertical="center" wrapText="1"/>
    </xf>
    <xf numFmtId="0" fontId="32" fillId="26" borderId="25" xfId="0" applyFont="1" applyFill="1" applyBorder="1" applyAlignment="1">
      <alignment horizontal="center" vertical="center" wrapText="1"/>
    </xf>
    <xf numFmtId="0" fontId="20" fillId="3" borderId="8" xfId="0" applyFont="1" applyFill="1" applyBorder="1" applyAlignment="1">
      <alignment horizontal="center" vertical="center"/>
    </xf>
    <xf numFmtId="0" fontId="20" fillId="3" borderId="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5" xfId="0" applyFont="1" applyFill="1" applyBorder="1" applyAlignment="1">
      <alignment horizontal="center" vertical="center"/>
    </xf>
    <xf numFmtId="0" fontId="19" fillId="3" borderId="26" xfId="0" applyFont="1" applyFill="1" applyBorder="1" applyAlignment="1">
      <alignment horizontal="center"/>
    </xf>
    <xf numFmtId="0" fontId="19" fillId="3" borderId="27" xfId="0" applyFont="1" applyFill="1" applyBorder="1" applyAlignment="1">
      <alignment horizontal="center"/>
    </xf>
    <xf numFmtId="0" fontId="19" fillId="3" borderId="28" xfId="0" applyFont="1" applyFill="1" applyBorder="1" applyAlignment="1">
      <alignment horizontal="center"/>
    </xf>
    <xf numFmtId="0" fontId="32" fillId="25" borderId="23" xfId="0" applyFont="1" applyFill="1" applyBorder="1" applyAlignment="1">
      <alignment horizontal="center" vertical="center" wrapText="1"/>
    </xf>
    <xf numFmtId="0" fontId="32" fillId="25" borderId="24" xfId="0" applyFont="1" applyFill="1" applyBorder="1" applyAlignment="1">
      <alignment horizontal="center" vertical="center" wrapText="1"/>
    </xf>
    <xf numFmtId="0" fontId="32" fillId="25" borderId="25" xfId="0" applyFont="1" applyFill="1" applyBorder="1" applyAlignment="1">
      <alignment horizontal="center" vertical="center" wrapText="1"/>
    </xf>
    <xf numFmtId="0" fontId="15" fillId="17" borderId="29" xfId="0" applyFont="1" applyFill="1" applyBorder="1" applyAlignment="1">
      <alignment horizontal="center" vertical="center"/>
    </xf>
    <xf numFmtId="0" fontId="15" fillId="17" borderId="30" xfId="0" applyFont="1" applyFill="1" applyBorder="1" applyAlignment="1">
      <alignment horizontal="center" vertical="center"/>
    </xf>
    <xf numFmtId="0" fontId="15" fillId="17" borderId="29" xfId="0" applyFont="1" applyFill="1" applyBorder="1" applyAlignment="1">
      <alignment horizontal="center" vertical="center" wrapText="1"/>
    </xf>
    <xf numFmtId="0" fontId="15" fillId="17" borderId="30" xfId="0" applyFont="1" applyFill="1" applyBorder="1" applyAlignment="1">
      <alignment horizontal="center" vertical="center" wrapText="1"/>
    </xf>
    <xf numFmtId="0" fontId="32" fillId="21" borderId="23" xfId="0" applyFont="1" applyFill="1" applyBorder="1" applyAlignment="1">
      <alignment vertical="center" wrapText="1"/>
    </xf>
    <xf numFmtId="0" fontId="32" fillId="21" borderId="24" xfId="0" applyFont="1" applyFill="1" applyBorder="1" applyAlignment="1">
      <alignment vertical="center" wrapText="1"/>
    </xf>
    <xf numFmtId="0" fontId="32" fillId="21" borderId="25" xfId="0" applyFont="1" applyFill="1" applyBorder="1" applyAlignment="1">
      <alignment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28" xfId="0" applyFont="1" applyBorder="1" applyAlignment="1">
      <alignment horizontal="center"/>
    </xf>
  </cellXfs>
  <cellStyles count="8">
    <cellStyle name="Incorrecto" xfId="7" builtinId="27"/>
    <cellStyle name="Millares 2" xfId="2" xr:uid="{00000000-0005-0000-0000-000001000000}"/>
    <cellStyle name="Millares 3 3" xfId="4" xr:uid="{00000000-0005-0000-0000-000002000000}"/>
    <cellStyle name="Moneda [0]" xfId="1" builtinId="7"/>
    <cellStyle name="Moneda [0] 3" xfId="3" xr:uid="{00000000-0005-0000-0000-000004000000}"/>
    <cellStyle name="Moneda 3" xfId="5" xr:uid="{00000000-0005-0000-0000-000005000000}"/>
    <cellStyle name="Normal" xfId="0" builtinId="0"/>
    <cellStyle name="Porcentaje" xfId="6" builtinId="5"/>
  </cellStyles>
  <dxfs count="5">
    <dxf>
      <fill>
        <patternFill>
          <bgColor rgb="FFFF0000"/>
        </patternFill>
      </fill>
    </dxf>
    <dxf>
      <fill>
        <patternFill>
          <bgColor rgb="FFFFC000"/>
        </patternFill>
      </fill>
    </dxf>
    <dxf>
      <fill>
        <patternFill>
          <bgColor rgb="FFFFFF00"/>
        </patternFill>
      </fill>
    </dxf>
    <dxf>
      <fill>
        <patternFill>
          <bgColor theme="9" tint="0.39994506668294322"/>
        </patternFill>
      </fill>
    </dxf>
    <dxf>
      <fill>
        <patternFill>
          <bgColor rgb="FF00B050"/>
        </patternFill>
      </fill>
    </dxf>
  </dxfs>
  <tableStyles count="0" defaultTableStyle="TableStyleMedium2" defaultPivotStyle="PivotStyleLight16"/>
  <colors>
    <mruColors>
      <color rgb="FFEC752C"/>
      <color rgb="FFD4868C"/>
      <color rgb="FFEE9F12"/>
      <color rgb="FF00FF00"/>
      <color rgb="FFFF99C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TRANSFORMACIÓN</a:t>
            </a:r>
            <a:r>
              <a:rPr lang="es-CO" sz="1200" baseline="0"/>
              <a:t> DE LO PÚBLICO (INDICADORES 15) AÑO 2017</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CFC-46EF-820D-6C3D495A6F31}"/>
              </c:ext>
            </c:extLst>
          </c:dPt>
          <c:dPt>
            <c:idx val="1"/>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231-4EBD-93CC-F9553307AB4D}"/>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231-4EBD-93CC-F9553307AB4D}"/>
              </c:ext>
            </c:extLst>
          </c:dPt>
          <c:dLbls>
            <c:dLbl>
              <c:idx val="1"/>
              <c:layout>
                <c:manualLayout>
                  <c:x val="4.4444444444444446E-2"/>
                  <c:y val="0.14814814814814814"/>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231-4EBD-93CC-F9553307AB4D}"/>
                </c:ext>
              </c:extLst>
            </c:dLbl>
            <c:dLbl>
              <c:idx val="2"/>
              <c:layout>
                <c:manualLayout>
                  <c:x val="0.14166666666666666"/>
                  <c:y val="-0.10185185185185185"/>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231-4EBD-93CC-F9553307AB4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2016-2017-2018'!$M$6:$R$6</c15:sqref>
                  </c15:fullRef>
                </c:ext>
              </c:extLst>
              <c:f>('SEMF 2016-2017-2018'!$N$6:$O$6,'SEMF 2016-2017-2018'!$Q$6)</c:f>
              <c:strCache>
                <c:ptCount val="3"/>
                <c:pt idx="0">
                  <c:v>BAJO</c:v>
                </c:pt>
                <c:pt idx="1">
                  <c:v>MEDIO</c:v>
                </c:pt>
                <c:pt idx="2">
                  <c:v>SOBRESALIENTE</c:v>
                </c:pt>
              </c:strCache>
            </c:strRef>
          </c:cat>
          <c:val>
            <c:numRef>
              <c:extLst>
                <c:ext xmlns:c15="http://schemas.microsoft.com/office/drawing/2012/chart" uri="{02D57815-91ED-43cb-92C2-25804820EDAC}">
                  <c15:fullRef>
                    <c15:sqref>'SEMF 2016-2017-2018'!$M$7:$R$7</c15:sqref>
                  </c15:fullRef>
                </c:ext>
              </c:extLst>
              <c:f>('SEMF 2016-2017-2018'!$N$7:$O$7,'SEMF 2016-2017-2018'!$Q$7)</c:f>
              <c:numCache>
                <c:formatCode>General</c:formatCode>
                <c:ptCount val="3"/>
                <c:pt idx="0">
                  <c:v>6</c:v>
                </c:pt>
                <c:pt idx="1">
                  <c:v>1</c:v>
                </c:pt>
                <c:pt idx="2">
                  <c:v>8</c:v>
                </c:pt>
              </c:numCache>
            </c:numRef>
          </c:val>
          <c:extLst>
            <c:ext xmlns:c15="http://schemas.microsoft.com/office/drawing/2012/chart" uri="{02D57815-91ED-43cb-92C2-25804820EDAC}">
              <c15:categoryFilterExceptions>
                <c15:categoryFilterException>
                  <c15:sqref>'SEMF 2016-2017-2018'!$M$7</c15:sqref>
                  <c15:spPr xmlns:c15="http://schemas.microsoft.com/office/drawing/2012/chart">
                    <a:solidFill>
                      <a:srgbClr val="FF00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2016-2017-2018'!$P$7</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2016-2017-2018'!$R$7</c15:sqref>
                  <c15:spPr xmlns:c15="http://schemas.microsoft.com/office/drawing/2012/chart">
                    <a:solidFill>
                      <a:srgbClr val="00B0F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D231-4EBD-93CC-F9553307AB4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PARTICIPACIÓN</a:t>
            </a:r>
            <a:r>
              <a:rPr lang="es-CO" sz="1200" baseline="0"/>
              <a:t> EN LA VIDA POLÍTICA Y PÚBLICA (INDICADORES 9) AÑO 2016 </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C6D-4605-B86D-268409898C85}"/>
              </c:ext>
            </c:extLst>
          </c:dPt>
          <c:dPt>
            <c:idx val="1"/>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545-4299-B000-63991D12D31E}"/>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2016-2017-2018'!$F$6:$K$6</c15:sqref>
                  </c15:fullRef>
                </c:ext>
              </c:extLst>
              <c:f>('SEMF 2016-2017-2018'!$F$6,'SEMF 2016-2017-2018'!$J$6)</c:f>
              <c:strCache>
                <c:ptCount val="2"/>
                <c:pt idx="0">
                  <c:v>CRITICO</c:v>
                </c:pt>
                <c:pt idx="1">
                  <c:v>SOBRESALIENTE</c:v>
                </c:pt>
              </c:strCache>
            </c:strRef>
          </c:cat>
          <c:val>
            <c:numRef>
              <c:extLst>
                <c:ext xmlns:c15="http://schemas.microsoft.com/office/drawing/2012/chart" uri="{02D57815-91ED-43cb-92C2-25804820EDAC}">
                  <c15:fullRef>
                    <c15:sqref>'SEMF 2016-2017-2018'!$F$9:$K$9</c15:sqref>
                  </c15:fullRef>
                </c:ext>
              </c:extLst>
              <c:f>('SEMF 2016-2017-2018'!$F$9,'SEMF 2016-2017-2018'!$J$9)</c:f>
              <c:numCache>
                <c:formatCode>General</c:formatCode>
                <c:ptCount val="2"/>
                <c:pt idx="0">
                  <c:v>2</c:v>
                </c:pt>
                <c:pt idx="1">
                  <c:v>7</c:v>
                </c:pt>
              </c:numCache>
            </c:numRef>
          </c:val>
          <c:extLst>
            <c:ext xmlns:c15="http://schemas.microsoft.com/office/drawing/2012/chart" uri="{02D57815-91ED-43cb-92C2-25804820EDAC}">
              <c15:categoryFilterExceptions>
                <c15:categoryFilterException>
                  <c15:sqref>'SEMF 2016-2017-2018'!$G$9</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'SEMF 2016-2017-2018'!$H$9</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2016-2017-2018'!$I$9</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2016-2017-2018'!$K$9</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EC6D-4605-B86D-268409898C8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DESARROLLO</a:t>
            </a:r>
            <a:r>
              <a:rPr lang="es-CO" sz="1200" baseline="0"/>
              <a:t> DE LA CAPACIDAD (INDICADORES 54) AÑO 2016</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FE4D-451D-901D-2D6294241997}"/>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FE4D-451D-901D-2D6294241997}"/>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FE4D-451D-901D-2D6294241997}"/>
              </c:ext>
            </c:extLst>
          </c:dPt>
          <c:dPt>
            <c:idx val="3"/>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FE4D-451D-901D-2D6294241997}"/>
              </c:ext>
            </c:extLst>
          </c:dPt>
          <c:dPt>
            <c:idx val="4"/>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FE4D-451D-901D-2D6294241997}"/>
              </c:ext>
            </c:extLst>
          </c:dPt>
          <c:dPt>
            <c:idx val="5"/>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FE4D-451D-901D-2D6294241997}"/>
              </c:ext>
            </c:extLst>
          </c:dPt>
          <c:dLbls>
            <c:dLbl>
              <c:idx val="4"/>
              <c:layout>
                <c:manualLayout>
                  <c:x val="7.5135170603674514E-2"/>
                  <c:y val="0.11581364829396325"/>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E4D-451D-901D-2D6294241997}"/>
                </c:ext>
              </c:extLst>
            </c:dLbl>
            <c:dLbl>
              <c:idx val="5"/>
              <c:layout>
                <c:manualLayout>
                  <c:x val="-8.8546150481189856E-2"/>
                  <c:y val="8.2578740157480107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E4D-451D-901D-2D6294241997}"/>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'SEMF 2016-2017-2018'!$F$6:$K$6</c:f>
              <c:strCache>
                <c:ptCount val="6"/>
                <c:pt idx="0">
                  <c:v>CRITICO</c:v>
                </c:pt>
                <c:pt idx="1">
                  <c:v>BAJO</c:v>
                </c:pt>
                <c:pt idx="2">
                  <c:v>MEDIO</c:v>
                </c:pt>
                <c:pt idx="3">
                  <c:v>SATISFACTORIO</c:v>
                </c:pt>
                <c:pt idx="4">
                  <c:v>SOBRESALIENTE</c:v>
                </c:pt>
                <c:pt idx="5">
                  <c:v>POR DEFINIR</c:v>
                </c:pt>
              </c:strCache>
            </c:strRef>
          </c:cat>
          <c:val>
            <c:numRef>
              <c:f>'SEMF 2016-2017-2018'!$F$10:$K$10</c:f>
              <c:numCache>
                <c:formatCode>General</c:formatCode>
                <c:ptCount val="6"/>
                <c:pt idx="0">
                  <c:v>30</c:v>
                </c:pt>
                <c:pt idx="1">
                  <c:v>5</c:v>
                </c:pt>
                <c:pt idx="4">
                  <c:v>18</c:v>
                </c:pt>
                <c:pt idx="5">
                  <c:v>1</c:v>
                </c:pt>
              </c:numCache>
            </c:numRef>
          </c:val>
          <c:extLst>
            <c:ext xmlns:c16="http://schemas.microsoft.com/office/drawing/2014/chart" uri="{C3380CC4-5D6E-409C-BE32-E72D297353CC}">
              <c16:uniqueId val="{0000000C-FE4D-451D-901D-2D629424199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CO" sz="1100"/>
              <a:t>RECONOCIMIENTO</a:t>
            </a:r>
            <a:r>
              <a:rPr lang="es-CO" sz="1100" baseline="0"/>
              <a:t> DE LA DIVERSIDAD </a:t>
            </a:r>
          </a:p>
          <a:p>
            <a:pPr>
              <a:defRPr sz="1100"/>
            </a:pPr>
            <a:r>
              <a:rPr lang="es-CO" sz="1100" baseline="0"/>
              <a:t>(INDICADORES 22) AÑO 2016</a:t>
            </a:r>
            <a:endParaRPr lang="es-CO"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B5B7-453E-8B14-7E235D5BA19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B5B7-453E-8B14-7E235D5BA19C}"/>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5AE5-4EC9-9552-D319F36BD94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2016-2017-2018'!$F$6:$K$6</c15:sqref>
                  </c15:fullRef>
                </c:ext>
              </c:extLst>
              <c:f>('SEMF 2016-2017-2018'!$F$6:$G$6,'SEMF 2016-2017-2018'!$J$6)</c:f>
              <c:strCache>
                <c:ptCount val="3"/>
                <c:pt idx="0">
                  <c:v>CRITICO</c:v>
                </c:pt>
                <c:pt idx="1">
                  <c:v>BAJO</c:v>
                </c:pt>
                <c:pt idx="2">
                  <c:v>SOBRESALIENTE</c:v>
                </c:pt>
              </c:strCache>
            </c:strRef>
          </c:cat>
          <c:val>
            <c:numRef>
              <c:extLst>
                <c:ext xmlns:c15="http://schemas.microsoft.com/office/drawing/2012/chart" uri="{02D57815-91ED-43cb-92C2-25804820EDAC}">
                  <c15:fullRef>
                    <c15:sqref>'SEMF 2016-2017-2018'!$F$11:$K$11</c15:sqref>
                  </c15:fullRef>
                </c:ext>
              </c:extLst>
              <c:f>('SEMF 2016-2017-2018'!$F$11:$G$11,'SEMF 2016-2017-2018'!$J$11)</c:f>
              <c:numCache>
                <c:formatCode>General</c:formatCode>
                <c:ptCount val="3"/>
                <c:pt idx="0">
                  <c:v>5</c:v>
                </c:pt>
                <c:pt idx="1">
                  <c:v>4</c:v>
                </c:pt>
                <c:pt idx="2">
                  <c:v>13</c:v>
                </c:pt>
              </c:numCache>
            </c:numRef>
          </c:val>
          <c:extLst>
            <c:ext xmlns:c15="http://schemas.microsoft.com/office/drawing/2012/chart" uri="{02D57815-91ED-43cb-92C2-25804820EDAC}">
              <c15:categoryFilterExceptions>
                <c15:categoryFilterException>
                  <c15:sqref>'SEMF 2016-2017-2018'!$H$11</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2016-2017-2018'!$I$11</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2016-2017-2018'!$K$11</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B5B7-453E-8B14-7E235D5BA19C}"/>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GARANTÍA</a:t>
            </a:r>
            <a:r>
              <a:rPr lang="es-CO" sz="1200" baseline="0"/>
              <a:t> JURIDICA (INDICADORES 14) AÑO 2017</a:t>
            </a:r>
            <a:endParaRPr lang="es-CO" sz="1200"/>
          </a:p>
        </c:rich>
      </c:tx>
      <c:layout>
        <c:manualLayout>
          <c:xMode val="edge"/>
          <c:yMode val="edge"/>
          <c:x val="0.13872222222222222"/>
          <c:y val="2.7777777777777776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6111111111111108E-2"/>
          <c:y val="0.20208333333333334"/>
          <c:w val="0.71516141732283467"/>
          <c:h val="0.78865740740740742"/>
        </c:manualLayout>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1F1A-49ED-A647-48783826CCE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1F1A-49ED-A647-48783826CCED}"/>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D5B-4A4F-81B9-0B73C85E9B58}"/>
              </c:ext>
            </c:extLst>
          </c:dPt>
          <c:dPt>
            <c:idx val="3"/>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1F1A-49ED-A647-48783826CCED}"/>
              </c:ext>
            </c:extLst>
          </c:dPt>
          <c:dLbls>
            <c:dLbl>
              <c:idx val="0"/>
              <c:layout>
                <c:manualLayout>
                  <c:x val="-1.8070428696412948E-2"/>
                  <c:y val="1.6619276757071609E-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F1A-49ED-A647-48783826CCED}"/>
                </c:ext>
              </c:extLst>
            </c:dLbl>
            <c:dLbl>
              <c:idx val="1"/>
              <c:layout>
                <c:manualLayout>
                  <c:x val="8.2633420822397202E-3"/>
                  <c:y val="2.2315543890347039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F1A-49ED-A647-48783826CCED}"/>
                </c:ext>
              </c:extLst>
            </c:dLbl>
            <c:dLbl>
              <c:idx val="3"/>
              <c:layout>
                <c:manualLayout>
                  <c:x val="-0.13333333333333336"/>
                  <c:y val="-8.7962962962963007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F1A-49ED-A647-48783826CCE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2016-2017-2018'!$M$6:$R$6</c15:sqref>
                  </c15:fullRef>
                </c:ext>
              </c:extLst>
              <c:f>('SEMF 2016-2017-2018'!$M$6:$N$6,'SEMF 2016-2017-2018'!$Q$6:$R$6)</c:f>
              <c:strCache>
                <c:ptCount val="4"/>
                <c:pt idx="0">
                  <c:v>CRITICO</c:v>
                </c:pt>
                <c:pt idx="1">
                  <c:v>BAJO</c:v>
                </c:pt>
                <c:pt idx="2">
                  <c:v>SOBRESALIENTE</c:v>
                </c:pt>
                <c:pt idx="3">
                  <c:v>POR DEFINIR</c:v>
                </c:pt>
              </c:strCache>
            </c:strRef>
          </c:cat>
          <c:val>
            <c:numRef>
              <c:extLst>
                <c:ext xmlns:c15="http://schemas.microsoft.com/office/drawing/2012/chart" uri="{02D57815-91ED-43cb-92C2-25804820EDAC}">
                  <c15:fullRef>
                    <c15:sqref>'SEMF 2016-2017-2018'!$M$8:$R$8</c15:sqref>
                  </c15:fullRef>
                </c:ext>
              </c:extLst>
              <c:f>('SEMF 2016-2017-2018'!$M$8:$N$8,'SEMF 2016-2017-2018'!$Q$8:$R$8)</c:f>
              <c:numCache>
                <c:formatCode>General</c:formatCode>
                <c:ptCount val="4"/>
                <c:pt idx="0">
                  <c:v>1</c:v>
                </c:pt>
                <c:pt idx="1">
                  <c:v>1</c:v>
                </c:pt>
                <c:pt idx="2">
                  <c:v>9</c:v>
                </c:pt>
                <c:pt idx="3">
                  <c:v>3</c:v>
                </c:pt>
              </c:numCache>
            </c:numRef>
          </c:val>
          <c:extLst>
            <c:ext xmlns:c15="http://schemas.microsoft.com/office/drawing/2012/chart" uri="{02D57815-91ED-43cb-92C2-25804820EDAC}">
              <c15:categoryFilterExceptions>
                <c15:categoryFilterException>
                  <c15:sqref>'SEMF 2016-2017-2018'!$O$8</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2016-2017-2018'!$P$8</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1F1A-49ED-A647-48783826CCE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PARTICIPACIÓN EN LA VIDA POLITICA Y PÚBLICA (INDICADORES 9) AÑO 2017</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C646-420F-8389-177CB1E0CB00}"/>
              </c:ext>
            </c:extLst>
          </c:dPt>
          <c:dPt>
            <c:idx val="1"/>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C646-420F-8389-177CB1E0CB0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2016-2017-2018'!$M$6:$R$6</c15:sqref>
                  </c15:fullRef>
                </c:ext>
              </c:extLst>
              <c:f>'SEMF 2016-2017-2018'!$Q$6:$R$6</c:f>
              <c:strCache>
                <c:ptCount val="2"/>
                <c:pt idx="0">
                  <c:v>SOBRESALIENTE</c:v>
                </c:pt>
                <c:pt idx="1">
                  <c:v>POR DEFINIR</c:v>
                </c:pt>
              </c:strCache>
            </c:strRef>
          </c:cat>
          <c:val>
            <c:numRef>
              <c:extLst>
                <c:ext xmlns:c15="http://schemas.microsoft.com/office/drawing/2012/chart" uri="{02D57815-91ED-43cb-92C2-25804820EDAC}">
                  <c15:fullRef>
                    <c15:sqref>'SEMF 2016-2017-2018'!$M$9:$R$9</c15:sqref>
                  </c15:fullRef>
                </c:ext>
              </c:extLst>
              <c:f>'SEMF 2016-2017-2018'!$Q$9:$R$9</c:f>
              <c:numCache>
                <c:formatCode>General</c:formatCode>
                <c:ptCount val="2"/>
                <c:pt idx="0">
                  <c:v>7</c:v>
                </c:pt>
                <c:pt idx="1">
                  <c:v>2</c:v>
                </c:pt>
              </c:numCache>
            </c:numRef>
          </c:val>
          <c:extLst>
            <c:ext xmlns:c15="http://schemas.microsoft.com/office/drawing/2012/chart" uri="{02D57815-91ED-43cb-92C2-25804820EDAC}">
              <c15:categoryFilterExceptions>
                <c15:categoryFilterException>
                  <c15:sqref>'SEMF 2016-2017-2018'!$M$9</c15:sqref>
                  <c15:spPr xmlns:c15="http://schemas.microsoft.com/office/drawing/2012/chart">
                    <a:solidFill>
                      <a:srgbClr val="FF00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2016-2017-2018'!$N$9</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'SEMF 2016-2017-2018'!$O$9</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2016-2017-2018'!$P$9</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F0FE-4D36-8B4F-492420952D29}"/>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DESARROLLO</a:t>
            </a:r>
            <a:r>
              <a:rPr lang="es-CO" sz="1200" baseline="0"/>
              <a:t> DE LA CAPACIDAD (INDICADORES 54) AÑO 2017</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9282407407407406"/>
          <c:w val="0.71516141732283467"/>
          <c:h val="0.78865740740740742"/>
        </c:manualLayout>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3F6-4284-A4A3-0EEACE9CC16D}"/>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3F6-4284-A4A3-0EEACE9CC16D}"/>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63F6-4284-A4A3-0EEACE9CC16D}"/>
              </c:ext>
            </c:extLst>
          </c:dPt>
          <c:dPt>
            <c:idx val="3"/>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3F6-4284-A4A3-0EEACE9CC16D}"/>
              </c:ext>
            </c:extLst>
          </c:dPt>
          <c:dPt>
            <c:idx val="4"/>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63F6-4284-A4A3-0EEACE9CC16D}"/>
              </c:ext>
            </c:extLst>
          </c:dPt>
          <c:dPt>
            <c:idx val="5"/>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63F6-4284-A4A3-0EEACE9CC16D}"/>
              </c:ext>
            </c:extLst>
          </c:dPt>
          <c:dLbls>
            <c:dLbl>
              <c:idx val="0"/>
              <c:layout>
                <c:manualLayout>
                  <c:x val="-0.20942388451443572"/>
                  <c:y val="1.5048848060659063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F6-4284-A4A3-0EEACE9CC16D}"/>
                </c:ext>
              </c:extLst>
            </c:dLbl>
            <c:dLbl>
              <c:idx val="1"/>
              <c:layout>
                <c:manualLayout>
                  <c:x val="8.0153105861767281E-3"/>
                  <c:y val="1.0004738990959421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3F6-4284-A4A3-0EEACE9CC16D}"/>
                </c:ext>
              </c:extLst>
            </c:dLbl>
            <c:dLbl>
              <c:idx val="2"/>
              <c:layout>
                <c:manualLayout>
                  <c:x val="2.1145669291338584E-2"/>
                  <c:y val="-5.6535068533100072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F6-4284-A4A3-0EEACE9CC16D}"/>
                </c:ext>
              </c:extLst>
            </c:dLbl>
            <c:dLbl>
              <c:idx val="3"/>
              <c:layout>
                <c:manualLayout>
                  <c:x val="3.6580927384076992E-2"/>
                  <c:y val="-2.7340332458442695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3F6-4284-A4A3-0EEACE9CC16D}"/>
                </c:ext>
              </c:extLst>
            </c:dLbl>
            <c:dLbl>
              <c:idx val="5"/>
              <c:layout>
                <c:manualLayout>
                  <c:x val="-0.10584208223972005"/>
                  <c:y val="8.9733522892971665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3F6-4284-A4A3-0EEACE9CC16D}"/>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'SEMF 2016-2017-2018'!$M$6:$R$6</c:f>
              <c:strCache>
                <c:ptCount val="6"/>
                <c:pt idx="0">
                  <c:v>CRITICO</c:v>
                </c:pt>
                <c:pt idx="1">
                  <c:v>BAJO</c:v>
                </c:pt>
                <c:pt idx="2">
                  <c:v>MEDIO</c:v>
                </c:pt>
                <c:pt idx="3">
                  <c:v>SATISFACTORIO</c:v>
                </c:pt>
                <c:pt idx="4">
                  <c:v>SOBRESALIENTE</c:v>
                </c:pt>
                <c:pt idx="5">
                  <c:v>POR DEFINIR</c:v>
                </c:pt>
              </c:strCache>
            </c:strRef>
          </c:cat>
          <c:val>
            <c:numRef>
              <c:f>'SEMF 2016-2017-2018'!$M$10:$R$10</c:f>
              <c:numCache>
                <c:formatCode>General</c:formatCode>
                <c:ptCount val="6"/>
                <c:pt idx="0">
                  <c:v>2</c:v>
                </c:pt>
                <c:pt idx="1">
                  <c:v>5</c:v>
                </c:pt>
                <c:pt idx="2">
                  <c:v>4</c:v>
                </c:pt>
                <c:pt idx="3">
                  <c:v>1</c:v>
                </c:pt>
                <c:pt idx="4">
                  <c:v>34</c:v>
                </c:pt>
                <c:pt idx="5">
                  <c:v>8</c:v>
                </c:pt>
              </c:numCache>
            </c:numRef>
          </c:val>
          <c:extLst>
            <c:ext xmlns:c16="http://schemas.microsoft.com/office/drawing/2014/chart" uri="{C3380CC4-5D6E-409C-BE32-E72D297353CC}">
              <c16:uniqueId val="{0000000C-63F6-4284-A4A3-0EEACE9CC16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CO" sz="1100"/>
              <a:t>RECONOCIMIENTO</a:t>
            </a:r>
            <a:r>
              <a:rPr lang="es-CO" sz="1100" baseline="0"/>
              <a:t> DE LA DIVERSIDAD </a:t>
            </a:r>
          </a:p>
          <a:p>
            <a:pPr>
              <a:defRPr sz="1100"/>
            </a:pPr>
            <a:r>
              <a:rPr lang="es-CO" sz="1100" baseline="0"/>
              <a:t>(INDICADORES 22) AÑO 2017</a:t>
            </a:r>
            <a:endParaRPr lang="es-CO"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9282407407407406"/>
          <c:w val="0.71516141732283467"/>
          <c:h val="0.78865740740740742"/>
        </c:manualLayout>
      </c:layout>
      <c:pie3DChart>
        <c:varyColors val="1"/>
        <c:ser>
          <c:idx val="1"/>
          <c:order val="1"/>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28B4-45BE-8CE7-1D74A3217E1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859-4A79-9A67-464FB272C82A}"/>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28B4-45BE-8CE7-1D74A3217E16}"/>
              </c:ext>
            </c:extLst>
          </c:dPt>
          <c:dPt>
            <c:idx val="3"/>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28B4-45BE-8CE7-1D74A3217E16}"/>
              </c:ext>
            </c:extLst>
          </c:dPt>
          <c:dPt>
            <c:idx val="4"/>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28B4-45BE-8CE7-1D74A3217E16}"/>
              </c:ext>
            </c:extLst>
          </c:dPt>
          <c:dPt>
            <c:idx val="5"/>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6-28B4-45BE-8CE7-1D74A3217E16}"/>
              </c:ext>
            </c:extLst>
          </c:dPt>
          <c:dLbls>
            <c:dLbl>
              <c:idx val="2"/>
              <c:layout>
                <c:manualLayout>
                  <c:x val="-9.0923228346456691E-2"/>
                  <c:y val="-0.1525113006707495"/>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8B4-45BE-8CE7-1D74A3217E16}"/>
                </c:ext>
              </c:extLst>
            </c:dLbl>
            <c:dLbl>
              <c:idx val="3"/>
              <c:layout>
                <c:manualLayout>
                  <c:x val="-7.1635170603674594E-2"/>
                  <c:y val="-0.13820866141732283"/>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12-28B4-45BE-8CE7-1D74A3217E16}"/>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'SEMF 2016-2017-2018'!$M$6:$R$6</c:f>
              <c:strCache>
                <c:ptCount val="6"/>
                <c:pt idx="0">
                  <c:v>CRITICO</c:v>
                </c:pt>
                <c:pt idx="1">
                  <c:v>BAJO</c:v>
                </c:pt>
                <c:pt idx="2">
                  <c:v>MEDIO</c:v>
                </c:pt>
                <c:pt idx="3">
                  <c:v>SATISFACTORIO</c:v>
                </c:pt>
                <c:pt idx="4">
                  <c:v>SOBRESALIENTE</c:v>
                </c:pt>
                <c:pt idx="5">
                  <c:v>POR DEFINIR</c:v>
                </c:pt>
              </c:strCache>
            </c:strRef>
          </c:cat>
          <c:val>
            <c:numRef>
              <c:f>'SEMF 2016-2017-2018'!$M$11:$R$11</c:f>
              <c:numCache>
                <c:formatCode>General</c:formatCode>
                <c:ptCount val="6"/>
                <c:pt idx="0">
                  <c:v>3</c:v>
                </c:pt>
                <c:pt idx="1">
                  <c:v>4</c:v>
                </c:pt>
                <c:pt idx="2">
                  <c:v>2</c:v>
                </c:pt>
                <c:pt idx="3">
                  <c:v>2</c:v>
                </c:pt>
                <c:pt idx="4">
                  <c:v>7</c:v>
                </c:pt>
                <c:pt idx="5">
                  <c:v>4</c:v>
                </c:pt>
              </c:numCache>
            </c:numRef>
          </c:val>
          <c:extLst>
            <c:ext xmlns:c16="http://schemas.microsoft.com/office/drawing/2014/chart" uri="{C3380CC4-5D6E-409C-BE32-E72D297353CC}">
              <c16:uniqueId val="{0000000D-28B4-45BE-8CE7-1D74A3217E16}"/>
            </c:ext>
          </c:extLst>
        </c:ser>
        <c:dLbls>
          <c:dLblPos val="ctr"/>
          <c:showLegendKey val="0"/>
          <c:showVal val="0"/>
          <c:showCatName val="0"/>
          <c:showSerName val="0"/>
          <c:showPercent val="1"/>
          <c:showBubbleSize val="0"/>
          <c:showLeaderLines val="1"/>
        </c:dLbls>
        <c:extLst>
          <c:ext xmlns:c15="http://schemas.microsoft.com/office/drawing/2012/chart" uri="{02D57815-91ED-43cb-92C2-25804820EDAC}">
            <c15:filteredPieSeries>
              <c15: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8B4-45BE-8CE7-1D74A3217E16}"/>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28B4-45BE-8CE7-1D74A3217E16}"/>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28B4-45BE-8CE7-1D74A3217E16}"/>
                    </c:ext>
                  </c:extLst>
                </c:dPt>
                <c:dPt>
                  <c:idx val="3"/>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28B4-45BE-8CE7-1D74A3217E16}"/>
                    </c:ext>
                  </c:extLst>
                </c:dPt>
                <c:dPt>
                  <c:idx val="4"/>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28B4-45BE-8CE7-1D74A3217E16}"/>
                    </c:ext>
                  </c:extLst>
                </c:dPt>
                <c:dPt>
                  <c:idx val="5"/>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28B4-45BE-8CE7-1D74A3217E16}"/>
                    </c:ext>
                  </c:extLst>
                </c:dPt>
                <c:dLbls>
                  <c:dLbl>
                    <c:idx val="0"/>
                    <c:layout>
                      <c:manualLayout>
                        <c:x val="-0.20942388451443572"/>
                        <c:y val="1.5048848060659063E-2"/>
                      </c:manualLayout>
                    </c:layout>
                    <c:dLblPos val="bestFit"/>
                    <c:showLegendKey val="0"/>
                    <c:showVal val="1"/>
                    <c:showCatName val="0"/>
                    <c:showSerName val="0"/>
                    <c:showPercent val="1"/>
                    <c:showBubbleSize val="0"/>
                    <c:extLst>
                      <c:ext uri="{CE6537A1-D6FC-4f65-9D91-7224C49458BB}"/>
                      <c:ext xmlns:c16="http://schemas.microsoft.com/office/drawing/2014/chart" uri="{C3380CC4-5D6E-409C-BE32-E72D297353CC}">
                        <c16:uniqueId val="{00000001-28B4-45BE-8CE7-1D74A3217E16}"/>
                      </c:ext>
                    </c:extLst>
                  </c:dLbl>
                  <c:dLbl>
                    <c:idx val="1"/>
                    <c:layout>
                      <c:manualLayout>
                        <c:x val="8.0153105861767281E-3"/>
                        <c:y val="1.0004738990959421E-2"/>
                      </c:manualLayout>
                    </c:layout>
                    <c:dLblPos val="bestFit"/>
                    <c:showLegendKey val="0"/>
                    <c:showVal val="1"/>
                    <c:showCatName val="0"/>
                    <c:showSerName val="0"/>
                    <c:showPercent val="1"/>
                    <c:showBubbleSize val="0"/>
                    <c:extLst>
                      <c:ext uri="{CE6537A1-D6FC-4f65-9D91-7224C49458BB}"/>
                      <c:ext xmlns:c16="http://schemas.microsoft.com/office/drawing/2014/chart" uri="{C3380CC4-5D6E-409C-BE32-E72D297353CC}">
                        <c16:uniqueId val="{00000003-28B4-45BE-8CE7-1D74A3217E16}"/>
                      </c:ext>
                    </c:extLst>
                  </c:dLbl>
                  <c:dLbl>
                    <c:idx val="2"/>
                    <c:layout>
                      <c:manualLayout>
                        <c:x val="2.1145669291338584E-2"/>
                        <c:y val="-5.6535068533100072E-2"/>
                      </c:manualLayout>
                    </c:layout>
                    <c:dLblPos val="bestFit"/>
                    <c:showLegendKey val="0"/>
                    <c:showVal val="1"/>
                    <c:showCatName val="0"/>
                    <c:showSerName val="0"/>
                    <c:showPercent val="1"/>
                    <c:showBubbleSize val="0"/>
                    <c:extLst>
                      <c:ext uri="{CE6537A1-D6FC-4f65-9D91-7224C49458BB}"/>
                      <c:ext xmlns:c16="http://schemas.microsoft.com/office/drawing/2014/chart" uri="{C3380CC4-5D6E-409C-BE32-E72D297353CC}">
                        <c16:uniqueId val="{00000005-28B4-45BE-8CE7-1D74A3217E16}"/>
                      </c:ext>
                    </c:extLst>
                  </c:dLbl>
                  <c:dLbl>
                    <c:idx val="3"/>
                    <c:layout>
                      <c:manualLayout>
                        <c:x val="3.6580927384076992E-2"/>
                        <c:y val="-2.7340332458442695E-2"/>
                      </c:manualLayout>
                    </c:layout>
                    <c:dLblPos val="bestFit"/>
                    <c:showLegendKey val="0"/>
                    <c:showVal val="1"/>
                    <c:showCatName val="0"/>
                    <c:showSerName val="0"/>
                    <c:showPercent val="1"/>
                    <c:showBubbleSize val="0"/>
                    <c:extLst>
                      <c:ext uri="{CE6537A1-D6FC-4f65-9D91-7224C49458BB}"/>
                      <c:ext xmlns:c16="http://schemas.microsoft.com/office/drawing/2014/chart" uri="{C3380CC4-5D6E-409C-BE32-E72D297353CC}">
                        <c16:uniqueId val="{00000007-28B4-45BE-8CE7-1D74A3217E16}"/>
                      </c:ext>
                    </c:extLst>
                  </c:dLbl>
                  <c:dLbl>
                    <c:idx val="5"/>
                    <c:layout>
                      <c:manualLayout>
                        <c:x val="-0.10584208223972005"/>
                        <c:y val="8.9733522892971665E-2"/>
                      </c:manualLayout>
                    </c:layout>
                    <c:dLblPos val="bestFit"/>
                    <c:showLegendKey val="0"/>
                    <c:showVal val="1"/>
                    <c:showCatName val="0"/>
                    <c:showSerName val="0"/>
                    <c:showPercent val="1"/>
                    <c:showBubbleSize val="0"/>
                    <c:extLst>
                      <c:ext uri="{CE6537A1-D6FC-4f65-9D91-7224C49458BB}"/>
                      <c:ext xmlns:c16="http://schemas.microsoft.com/office/drawing/2014/chart" uri="{C3380CC4-5D6E-409C-BE32-E72D297353CC}">
                        <c16:uniqueId val="{0000000B-28B4-45BE-8CE7-1D74A3217E16}"/>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uri="{CE6537A1-D6FC-4f65-9D91-7224C49458BB}"/>
                  </c:extLst>
                </c:dLbls>
                <c:cat>
                  <c:strRef>
                    <c:extLst>
                      <c:ext uri="{02D57815-91ED-43cb-92C2-25804820EDAC}">
                        <c15:formulaRef>
                          <c15:sqref>'SEMF 2016-2017-2018'!$M$6:$R$6</c15:sqref>
                        </c15:formulaRef>
                      </c:ext>
                    </c:extLst>
                    <c:strCache>
                      <c:ptCount val="6"/>
                      <c:pt idx="0">
                        <c:v>CRITICO</c:v>
                      </c:pt>
                      <c:pt idx="1">
                        <c:v>BAJO</c:v>
                      </c:pt>
                      <c:pt idx="2">
                        <c:v>MEDIO</c:v>
                      </c:pt>
                      <c:pt idx="3">
                        <c:v>SATISFACTORIO</c:v>
                      </c:pt>
                      <c:pt idx="4">
                        <c:v>SOBRESALIENTE</c:v>
                      </c:pt>
                      <c:pt idx="5">
                        <c:v>POR DEFINIR</c:v>
                      </c:pt>
                    </c:strCache>
                  </c:strRef>
                </c:cat>
                <c:val>
                  <c:numRef>
                    <c:extLst>
                      <c:ext uri="{02D57815-91ED-43cb-92C2-25804820EDAC}">
                        <c15:formulaRef>
                          <c15:sqref>'SEMF 2016-2017-2018'!$M$10:$R$10</c15:sqref>
                        </c15:formulaRef>
                      </c:ext>
                    </c:extLst>
                    <c:numCache>
                      <c:formatCode>General</c:formatCode>
                      <c:ptCount val="6"/>
                      <c:pt idx="0">
                        <c:v>2</c:v>
                      </c:pt>
                      <c:pt idx="1">
                        <c:v>5</c:v>
                      </c:pt>
                      <c:pt idx="2">
                        <c:v>4</c:v>
                      </c:pt>
                      <c:pt idx="3">
                        <c:v>1</c:v>
                      </c:pt>
                      <c:pt idx="4">
                        <c:v>34</c:v>
                      </c:pt>
                      <c:pt idx="5">
                        <c:v>8</c:v>
                      </c:pt>
                    </c:numCache>
                  </c:numRef>
                </c:val>
                <c:extLst>
                  <c:ext xmlns:c16="http://schemas.microsoft.com/office/drawing/2014/chart" uri="{C3380CC4-5D6E-409C-BE32-E72D297353CC}">
                    <c16:uniqueId val="{0000000C-28B4-45BE-8CE7-1D74A3217E16}"/>
                  </c:ext>
                </c:extLst>
              </c15:ser>
            </c15:filteredPieSeries>
          </c:ext>
        </c:extLst>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s-CO" sz="1400"/>
              <a:t>META FÍSICA</a:t>
            </a:r>
            <a:r>
              <a:rPr lang="es-CO" sz="1400" baseline="0"/>
              <a:t> AÑO 2017</a:t>
            </a:r>
          </a:p>
          <a:p>
            <a:pPr>
              <a:defRPr sz="1400"/>
            </a:pPr>
            <a:r>
              <a:rPr lang="es-CO" sz="1400" baseline="0"/>
              <a:t> (INDICADORES 114)</a:t>
            </a:r>
            <a:endParaRPr lang="es-CO"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5F3-4EB3-B4F3-AF293477A15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5F3-4EB3-B4F3-AF293477A155}"/>
              </c:ext>
            </c:extLst>
          </c:dPt>
          <c:dPt>
            <c:idx val="2"/>
            <c:bubble3D val="0"/>
            <c:spPr>
              <a:solidFill>
                <a:srgbClr val="FFFF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5F3-4EB3-B4F3-AF293477A155}"/>
              </c:ext>
            </c:extLst>
          </c:dPt>
          <c:dPt>
            <c:idx val="3"/>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D5F3-4EB3-B4F3-AF293477A155}"/>
              </c:ext>
            </c:extLst>
          </c:dPt>
          <c:dPt>
            <c:idx val="4"/>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D5F3-4EB3-B4F3-AF293477A155}"/>
              </c:ext>
            </c:extLst>
          </c:dPt>
          <c:dPt>
            <c:idx val="5"/>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D5F3-4EB3-B4F3-AF293477A155}"/>
              </c:ext>
            </c:extLst>
          </c:dPt>
          <c:dLbls>
            <c:dLbl>
              <c:idx val="0"/>
              <c:layout>
                <c:manualLayout>
                  <c:x val="-2.0110236220472442E-2"/>
                  <c:y val="5.382254301545638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5F3-4EB3-B4F3-AF293477A155}"/>
                </c:ext>
              </c:extLst>
            </c:dLbl>
            <c:dLbl>
              <c:idx val="1"/>
              <c:layout>
                <c:manualLayout>
                  <c:x val="-4.2395888013998254E-2"/>
                  <c:y val="3.365995917177015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F3-4EB3-B4F3-AF293477A155}"/>
                </c:ext>
              </c:extLst>
            </c:dLbl>
            <c:dLbl>
              <c:idx val="2"/>
              <c:layout>
                <c:manualLayout>
                  <c:x val="-4.2165573053368433E-2"/>
                  <c:y val="-1.9518081073199182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5F3-4EB3-B4F3-AF293477A155}"/>
                </c:ext>
              </c:extLst>
            </c:dLbl>
            <c:dLbl>
              <c:idx val="3"/>
              <c:layout>
                <c:manualLayout>
                  <c:x val="-4.1919754497280245E-3"/>
                  <c:y val="-2.4987205901655783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5F3-4EB3-B4F3-AF293477A155}"/>
                </c:ext>
              </c:extLst>
            </c:dLbl>
            <c:dLbl>
              <c:idx val="5"/>
              <c:layout>
                <c:manualLayout>
                  <c:x val="1.5805555555555555E-2"/>
                  <c:y val="8.9733522892971665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D5F3-4EB3-B4F3-AF293477A155}"/>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'SEMF 2016-2017-2018'!$M$6:$R$6</c:f>
              <c:strCache>
                <c:ptCount val="6"/>
                <c:pt idx="0">
                  <c:v>CRITICO</c:v>
                </c:pt>
                <c:pt idx="1">
                  <c:v>BAJO</c:v>
                </c:pt>
                <c:pt idx="2">
                  <c:v>MEDIO</c:v>
                </c:pt>
                <c:pt idx="3">
                  <c:v>SATISFACTORIO</c:v>
                </c:pt>
                <c:pt idx="4">
                  <c:v>SOBRESALIENTE</c:v>
                </c:pt>
                <c:pt idx="5">
                  <c:v>POR DEFINIR</c:v>
                </c:pt>
              </c:strCache>
            </c:strRef>
          </c:cat>
          <c:val>
            <c:numRef>
              <c:f>'SEMF 2016-2017-2018'!$M$12:$R$12</c:f>
              <c:numCache>
                <c:formatCode>General</c:formatCode>
                <c:ptCount val="6"/>
                <c:pt idx="0">
                  <c:v>6</c:v>
                </c:pt>
                <c:pt idx="1">
                  <c:v>16</c:v>
                </c:pt>
                <c:pt idx="2">
                  <c:v>7</c:v>
                </c:pt>
                <c:pt idx="3">
                  <c:v>3</c:v>
                </c:pt>
                <c:pt idx="4">
                  <c:v>65</c:v>
                </c:pt>
                <c:pt idx="5">
                  <c:v>17</c:v>
                </c:pt>
              </c:numCache>
            </c:numRef>
          </c:val>
          <c:extLst>
            <c:ext xmlns:c16="http://schemas.microsoft.com/office/drawing/2014/chart" uri="{C3380CC4-5D6E-409C-BE32-E72D297353CC}">
              <c16:uniqueId val="{0000000C-D5F3-4EB3-B4F3-AF293477A155}"/>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4923422282322971"/>
          <c:y val="0.13459428328714679"/>
          <c:w val="0.24421339708919543"/>
          <c:h val="0.4741131514482034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s-CO" sz="1400"/>
              <a:t>META FÍSICA</a:t>
            </a:r>
            <a:r>
              <a:rPr lang="es-CO" sz="1400" baseline="0"/>
              <a:t> AÑO 2016 (INDICADORES 114)</a:t>
            </a:r>
            <a:endParaRPr lang="es-CO"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6007-4561-9EFC-CAECFA3C832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6007-4561-9EFC-CAECFA3C832A}"/>
              </c:ext>
            </c:extLst>
          </c:dPt>
          <c:dPt>
            <c:idx val="2"/>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6007-4561-9EFC-CAECFA3C832A}"/>
              </c:ext>
            </c:extLst>
          </c:dPt>
          <c:dPt>
            <c:idx val="3"/>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6007-4561-9EFC-CAECFA3C832A}"/>
              </c:ext>
            </c:extLst>
          </c:dPt>
          <c:dPt>
            <c:idx val="4"/>
            <c:bubble3D val="0"/>
            <c:spPr>
              <a:solidFill>
                <a:srgbClr val="0070C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6007-4561-9EFC-CAECFA3C832A}"/>
              </c:ext>
            </c:extLst>
          </c:dPt>
          <c:dLbls>
            <c:dLbl>
              <c:idx val="1"/>
              <c:layout>
                <c:manualLayout>
                  <c:x val="6.3880139982502191E-3"/>
                  <c:y val="-0.15850904053659959"/>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007-4561-9EFC-CAECFA3C832A}"/>
                </c:ext>
              </c:extLst>
            </c:dLbl>
            <c:dLbl>
              <c:idx val="2"/>
              <c:layout>
                <c:manualLayout>
                  <c:x val="-0.16948915217680255"/>
                  <c:y val="0.25333937027964121"/>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6007-4561-9EFC-CAECFA3C832A}"/>
                </c:ext>
              </c:extLst>
            </c:dLbl>
            <c:dLbl>
              <c:idx val="3"/>
              <c:layout>
                <c:manualLayout>
                  <c:x val="0.11377471566054244"/>
                  <c:y val="0.12481262758821805"/>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6007-4561-9EFC-CAECFA3C832A}"/>
                </c:ext>
              </c:extLst>
            </c:dLbl>
            <c:dLbl>
              <c:idx val="4"/>
              <c:layout>
                <c:manualLayout>
                  <c:x val="-0.11090179352580933"/>
                  <c:y val="1.4948600174978129E-2"/>
                </c:manualLayout>
              </c:layout>
              <c:dLblPos val="bestFi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B-6007-4561-9EFC-CAECFA3C832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2016-2017-2018'!$F$6:$K$6</c15:sqref>
                  </c15:fullRef>
                </c:ext>
              </c:extLst>
              <c:f>('SEMF 2016-2017-2018'!$F$6:$G$6,'SEMF 2016-2017-2018'!$I$6:$K$6)</c:f>
              <c:strCache>
                <c:ptCount val="5"/>
                <c:pt idx="0">
                  <c:v>CRITICO</c:v>
                </c:pt>
                <c:pt idx="1">
                  <c:v>BAJO</c:v>
                </c:pt>
                <c:pt idx="2">
                  <c:v>SATISFACTORIO</c:v>
                </c:pt>
                <c:pt idx="3">
                  <c:v>SOBRESALIENTE</c:v>
                </c:pt>
                <c:pt idx="4">
                  <c:v>POR DEFINIR</c:v>
                </c:pt>
              </c:strCache>
            </c:strRef>
          </c:cat>
          <c:val>
            <c:numRef>
              <c:extLst>
                <c:ext xmlns:c15="http://schemas.microsoft.com/office/drawing/2012/chart" uri="{02D57815-91ED-43cb-92C2-25804820EDAC}">
                  <c15:fullRef>
                    <c15:sqref>'SEMF 2016-2017-2018'!$F$12:$K$12</c15:sqref>
                  </c15:fullRef>
                </c:ext>
              </c:extLst>
              <c:f>('SEMF 2016-2017-2018'!$F$12:$G$12,'SEMF 2016-2017-2018'!$I$12:$K$12)</c:f>
              <c:numCache>
                <c:formatCode>General</c:formatCode>
                <c:ptCount val="5"/>
                <c:pt idx="0">
                  <c:v>50</c:v>
                </c:pt>
                <c:pt idx="1">
                  <c:v>13</c:v>
                </c:pt>
                <c:pt idx="2">
                  <c:v>1</c:v>
                </c:pt>
                <c:pt idx="3">
                  <c:v>49</c:v>
                </c:pt>
                <c:pt idx="4">
                  <c:v>1</c:v>
                </c:pt>
              </c:numCache>
            </c:numRef>
          </c:val>
          <c:extLst>
            <c:ext xmlns:c15="http://schemas.microsoft.com/office/drawing/2012/chart" uri="{02D57815-91ED-43cb-92C2-25804820EDAC}">
              <c15:categoryFilterExceptions>
                <c15:categoryFilterException>
                  <c15:sqref>'SEMF 2016-2017-2018'!$H$12</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6007-4561-9EFC-CAECFA3C832A}"/>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TRANSFORMACIÓN DE LO PÚBLICO (INDICADORES 15) AÑO 2016</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D354-4710-B19F-02B03B1D4514}"/>
              </c:ext>
            </c:extLst>
          </c:dPt>
          <c:dPt>
            <c:idx val="1"/>
            <c:bubble3D val="0"/>
            <c:spPr>
              <a:solidFill>
                <a:srgbClr val="92D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D531-4DBE-AB18-50CE2B2F450C}"/>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D531-4DBE-AB18-50CE2B2F450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2016-2017-2018'!$F$6:$K$6</c15:sqref>
                  </c15:fullRef>
                </c:ext>
              </c:extLst>
              <c:f>('SEMF 2016-2017-2018'!$F$6,'SEMF 2016-2017-2018'!$I$6:$J$6)</c:f>
              <c:strCache>
                <c:ptCount val="3"/>
                <c:pt idx="0">
                  <c:v>CRITICO</c:v>
                </c:pt>
                <c:pt idx="1">
                  <c:v>SATISFACTORIO</c:v>
                </c:pt>
                <c:pt idx="2">
                  <c:v>SOBRESALIENTE</c:v>
                </c:pt>
              </c:strCache>
            </c:strRef>
          </c:cat>
          <c:val>
            <c:numRef>
              <c:extLst>
                <c:ext xmlns:c15="http://schemas.microsoft.com/office/drawing/2012/chart" uri="{02D57815-91ED-43cb-92C2-25804820EDAC}">
                  <c15:fullRef>
                    <c15:sqref>'SEMF 2016-2017-2018'!$F$7:$K$7</c15:sqref>
                  </c15:fullRef>
                </c:ext>
              </c:extLst>
              <c:f>('SEMF 2016-2017-2018'!$F$7,'SEMF 2016-2017-2018'!$I$7:$J$7)</c:f>
              <c:numCache>
                <c:formatCode>General</c:formatCode>
                <c:ptCount val="3"/>
                <c:pt idx="0">
                  <c:v>6</c:v>
                </c:pt>
                <c:pt idx="1">
                  <c:v>1</c:v>
                </c:pt>
                <c:pt idx="2">
                  <c:v>8</c:v>
                </c:pt>
              </c:numCache>
            </c:numRef>
          </c:val>
          <c:extLst>
            <c:ext xmlns:c15="http://schemas.microsoft.com/office/drawing/2012/chart" uri="{02D57815-91ED-43cb-92C2-25804820EDAC}">
              <c15:categoryFilterExceptions>
                <c15:categoryFilterException>
                  <c15:sqref>'SEMF 2016-2017-2018'!$G$7</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'SEMF 2016-2017-2018'!$H$7</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2016-2017-2018'!$K$7</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D354-4710-B19F-02B03B1D4514}"/>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GARANTÍA</a:t>
            </a:r>
            <a:r>
              <a:rPr lang="es-CO" sz="1200" baseline="0"/>
              <a:t> JURÍDICA (INDICADORES 14) AÑO 2016</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3F03-4A93-BB31-C3086F3163BB}"/>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3F03-4A93-BB31-C3086F3163BB}"/>
              </c:ext>
            </c:extLst>
          </c:dPt>
          <c:dPt>
            <c:idx val="2"/>
            <c:bubble3D val="0"/>
            <c:spPr>
              <a:solidFill>
                <a:srgbClr val="00B050"/>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E91-4633-8735-00C06385ED1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'SEMF 2016-2017-2018'!$F$6:$K$6</c15:sqref>
                  </c15:fullRef>
                </c:ext>
              </c:extLst>
              <c:f>('SEMF 2016-2017-2018'!$F$6:$G$6,'SEMF 2016-2017-2018'!$J$6)</c:f>
              <c:strCache>
                <c:ptCount val="3"/>
                <c:pt idx="0">
                  <c:v>CRITICO</c:v>
                </c:pt>
                <c:pt idx="1">
                  <c:v>BAJO</c:v>
                </c:pt>
                <c:pt idx="2">
                  <c:v>SOBRESALIENTE</c:v>
                </c:pt>
              </c:strCache>
            </c:strRef>
          </c:cat>
          <c:val>
            <c:numRef>
              <c:extLst>
                <c:ext xmlns:c15="http://schemas.microsoft.com/office/drawing/2012/chart" uri="{02D57815-91ED-43cb-92C2-25804820EDAC}">
                  <c15:fullRef>
                    <c15:sqref>'SEMF 2016-2017-2018'!$F$8:$K$8</c15:sqref>
                  </c15:fullRef>
                </c:ext>
              </c:extLst>
              <c:f>('SEMF 2016-2017-2018'!$F$8:$G$8,'SEMF 2016-2017-2018'!$J$8)</c:f>
              <c:numCache>
                <c:formatCode>General</c:formatCode>
                <c:ptCount val="3"/>
                <c:pt idx="0">
                  <c:v>7</c:v>
                </c:pt>
                <c:pt idx="1">
                  <c:v>4</c:v>
                </c:pt>
                <c:pt idx="2">
                  <c:v>3</c:v>
                </c:pt>
              </c:numCache>
            </c:numRef>
          </c:val>
          <c:extLst>
            <c:ext xmlns:c15="http://schemas.microsoft.com/office/drawing/2012/chart" uri="{02D57815-91ED-43cb-92C2-25804820EDAC}">
              <c15:categoryFilterExceptions>
                <c15:categoryFilterException>
                  <c15:sqref>'SEMF 2016-2017-2018'!$H$8</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2016-2017-2018'!$I$8</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'SEMF 2016-2017-2018'!$K$8</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 xmlns:c16="http://schemas.microsoft.com/office/drawing/2014/chart" uri="{C3380CC4-5D6E-409C-BE32-E72D297353CC}">
              <c16:uniqueId val="{0000000C-3F03-4A93-BB31-C3086F3163BB}"/>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638175</xdr:colOff>
      <xdr:row>29</xdr:row>
      <xdr:rowOff>180975</xdr:rowOff>
    </xdr:from>
    <xdr:to>
      <xdr:col>13</xdr:col>
      <xdr:colOff>638175</xdr:colOff>
      <xdr:row>44</xdr:row>
      <xdr:rowOff>66675</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657225</xdr:colOff>
      <xdr:row>58</xdr:row>
      <xdr:rowOff>0</xdr:rowOff>
    </xdr:from>
    <xdr:to>
      <xdr:col>13</xdr:col>
      <xdr:colOff>657225</xdr:colOff>
      <xdr:row>72</xdr:row>
      <xdr:rowOff>76200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714375</xdr:colOff>
      <xdr:row>84</xdr:row>
      <xdr:rowOff>180975</xdr:rowOff>
    </xdr:from>
    <xdr:to>
      <xdr:col>13</xdr:col>
      <xdr:colOff>714375</xdr:colOff>
      <xdr:row>99</xdr:row>
      <xdr:rowOff>66675</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112</xdr:row>
      <xdr:rowOff>0</xdr:rowOff>
    </xdr:from>
    <xdr:to>
      <xdr:col>14</xdr:col>
      <xdr:colOff>0</xdr:colOff>
      <xdr:row>126</xdr:row>
      <xdr:rowOff>76200</xdr:rowOff>
    </xdr:to>
    <xdr:graphicFrame macro="">
      <xdr:nvGraphicFramePr>
        <xdr:cNvPr id="12" name="Gráfico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148</xdr:row>
      <xdr:rowOff>0</xdr:rowOff>
    </xdr:from>
    <xdr:to>
      <xdr:col>14</xdr:col>
      <xdr:colOff>0</xdr:colOff>
      <xdr:row>162</xdr:row>
      <xdr:rowOff>76200</xdr:rowOff>
    </xdr:to>
    <xdr:graphicFrame macro="">
      <xdr:nvGraphicFramePr>
        <xdr:cNvPr id="13" name="Gráfico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110755</xdr:colOff>
      <xdr:row>4</xdr:row>
      <xdr:rowOff>28575</xdr:rowOff>
    </xdr:from>
    <xdr:to>
      <xdr:col>12</xdr:col>
      <xdr:colOff>564855</xdr:colOff>
      <xdr:row>18</xdr:row>
      <xdr:rowOff>104775</xdr:rowOff>
    </xdr:to>
    <xdr:graphicFrame macro="">
      <xdr:nvGraphicFramePr>
        <xdr:cNvPr id="15" name="Gráfico 14">
          <a:extLst>
            <a:ext uri="{FF2B5EF4-FFF2-40B4-BE49-F238E27FC236}">
              <a16:creationId xmlns:a16="http://schemas.microsoft.com/office/drawing/2014/main" id="{00000000-0008-0000-02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xdr:colOff>
      <xdr:row>4</xdr:row>
      <xdr:rowOff>0</xdr:rowOff>
    </xdr:from>
    <xdr:to>
      <xdr:col>4</xdr:col>
      <xdr:colOff>1018953</xdr:colOff>
      <xdr:row>18</xdr:row>
      <xdr:rowOff>76200</xdr:rowOff>
    </xdr:to>
    <xdr:graphicFrame macro="">
      <xdr:nvGraphicFramePr>
        <xdr:cNvPr id="17" name="Gráfico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30</xdr:row>
      <xdr:rowOff>0</xdr:rowOff>
    </xdr:from>
    <xdr:to>
      <xdr:col>7</xdr:col>
      <xdr:colOff>0</xdr:colOff>
      <xdr:row>44</xdr:row>
      <xdr:rowOff>76200</xdr:rowOff>
    </xdr:to>
    <xdr:graphicFrame macro="">
      <xdr:nvGraphicFramePr>
        <xdr:cNvPr id="19" name="Gráfico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0</xdr:colOff>
      <xdr:row>72</xdr:row>
      <xdr:rowOff>76200</xdr:rowOff>
    </xdr:to>
    <xdr:graphicFrame macro="">
      <xdr:nvGraphicFramePr>
        <xdr:cNvPr id="21" name="Gráfico 20">
          <a:extLst>
            <a:ext uri="{FF2B5EF4-FFF2-40B4-BE49-F238E27FC236}">
              <a16:creationId xmlns:a16="http://schemas.microsoft.com/office/drawing/2014/main" id="{00000000-0008-0000-02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85</xdr:row>
      <xdr:rowOff>0</xdr:rowOff>
    </xdr:from>
    <xdr:to>
      <xdr:col>7</xdr:col>
      <xdr:colOff>0</xdr:colOff>
      <xdr:row>99</xdr:row>
      <xdr:rowOff>76200</xdr:rowOff>
    </xdr:to>
    <xdr:graphicFrame macro="">
      <xdr:nvGraphicFramePr>
        <xdr:cNvPr id="22" name="Gráfico 21">
          <a:extLst>
            <a:ext uri="{FF2B5EF4-FFF2-40B4-BE49-F238E27FC236}">
              <a16:creationId xmlns:a16="http://schemas.microsoft.com/office/drawing/2014/main" id="{00000000-0008-0000-02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112</xdr:row>
      <xdr:rowOff>0</xdr:rowOff>
    </xdr:from>
    <xdr:to>
      <xdr:col>7</xdr:col>
      <xdr:colOff>0</xdr:colOff>
      <xdr:row>126</xdr:row>
      <xdr:rowOff>76200</xdr:rowOff>
    </xdr:to>
    <xdr:graphicFrame macro="">
      <xdr:nvGraphicFramePr>
        <xdr:cNvPr id="23" name="Gráfico 22">
          <a:extLst>
            <a:ext uri="{FF2B5EF4-FFF2-40B4-BE49-F238E27FC236}">
              <a16:creationId xmlns:a16="http://schemas.microsoft.com/office/drawing/2014/main" id="{00000000-0008-0000-02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148</xdr:row>
      <xdr:rowOff>0</xdr:rowOff>
    </xdr:from>
    <xdr:to>
      <xdr:col>7</xdr:col>
      <xdr:colOff>0</xdr:colOff>
      <xdr:row>162</xdr:row>
      <xdr:rowOff>76200</xdr:rowOff>
    </xdr:to>
    <xdr:graphicFrame macro="">
      <xdr:nvGraphicFramePr>
        <xdr:cNvPr id="24" name="Gráfico 23">
          <a:extLst>
            <a:ext uri="{FF2B5EF4-FFF2-40B4-BE49-F238E27FC236}">
              <a16:creationId xmlns:a16="http://schemas.microsoft.com/office/drawing/2014/main" id="{00000000-0008-0000-02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S169"/>
  <sheetViews>
    <sheetView tabSelected="1" zoomScale="69" zoomScaleNormal="69" workbookViewId="0">
      <selection sqref="A1:J2"/>
    </sheetView>
  </sheetViews>
  <sheetFormatPr baseColWidth="10" defaultColWidth="9.140625" defaultRowHeight="14.25" x14ac:dyDescent="0.25"/>
  <cols>
    <col min="1" max="1" width="10.140625" style="2" customWidth="1"/>
    <col min="2" max="2" width="12.28515625" style="2" customWidth="1"/>
    <col min="3" max="3" width="19.5703125" style="2" customWidth="1"/>
    <col min="4" max="4" width="14" style="2" customWidth="1"/>
    <col min="5" max="5" width="12" style="2" customWidth="1"/>
    <col min="6" max="6" width="8.140625" style="2" customWidth="1"/>
    <col min="7" max="7" width="15.5703125" style="2" customWidth="1"/>
    <col min="8" max="8" width="25.85546875" style="2" customWidth="1"/>
    <col min="9" max="9" width="18.42578125" style="2" customWidth="1"/>
    <col min="10" max="10" width="19.5703125" style="2" customWidth="1"/>
    <col min="11" max="11" width="21.42578125" style="2" customWidth="1"/>
    <col min="12" max="12" width="27.42578125" style="2" customWidth="1"/>
    <col min="13" max="13" width="12.140625" style="2" bestFit="1" customWidth="1"/>
    <col min="14" max="14" width="26" style="2" customWidth="1"/>
    <col min="15" max="20" width="19.7109375" style="3" customWidth="1"/>
    <col min="21" max="21" width="38.7109375" style="3" customWidth="1"/>
    <col min="22" max="24" width="19.7109375" style="2" customWidth="1"/>
    <col min="25" max="25" width="38.7109375" style="127" customWidth="1"/>
    <col min="26" max="28" width="19.7109375" style="2" customWidth="1"/>
    <col min="29" max="29" width="38.7109375" style="127" customWidth="1"/>
    <col min="30" max="248" width="9.140625" style="2"/>
    <col min="249" max="249" width="21" style="2" customWidth="1"/>
    <col min="250" max="250" width="37.85546875" style="2" customWidth="1"/>
    <col min="251" max="251" width="33.42578125" style="2" customWidth="1"/>
    <col min="252" max="252" width="22" style="2" customWidth="1"/>
    <col min="253" max="253" width="21" style="2" customWidth="1"/>
    <col min="254" max="254" width="7.42578125" style="2" customWidth="1"/>
    <col min="255" max="255" width="7.5703125" style="2" customWidth="1"/>
    <col min="256" max="256" width="7.140625" style="2" customWidth="1"/>
    <col min="257" max="257" width="17.42578125" style="2" customWidth="1"/>
    <col min="258" max="258" width="22.85546875" style="2" customWidth="1"/>
    <col min="259" max="259" width="18.140625" style="2" customWidth="1"/>
    <col min="260" max="260" width="15.7109375" style="2" customWidth="1"/>
    <col min="261" max="261" width="15.28515625" style="2" customWidth="1"/>
    <col min="262" max="262" width="16.28515625" style="2" customWidth="1"/>
    <col min="263" max="263" width="16.85546875" style="2" customWidth="1"/>
    <col min="264" max="264" width="16.5703125" style="2" customWidth="1"/>
    <col min="265" max="265" width="15.85546875" style="2" customWidth="1"/>
    <col min="266" max="266" width="15.42578125" style="2" customWidth="1"/>
    <col min="267" max="267" width="18.140625" style="2" customWidth="1"/>
    <col min="268" max="268" width="12.85546875" style="2" customWidth="1"/>
    <col min="269" max="269" width="12.7109375" style="2" bestFit="1" customWidth="1"/>
    <col min="270" max="270" width="16.85546875" style="2" customWidth="1"/>
    <col min="271" max="504" width="9.140625" style="2"/>
    <col min="505" max="505" width="21" style="2" customWidth="1"/>
    <col min="506" max="506" width="37.85546875" style="2" customWidth="1"/>
    <col min="507" max="507" width="33.42578125" style="2" customWidth="1"/>
    <col min="508" max="508" width="22" style="2" customWidth="1"/>
    <col min="509" max="509" width="21" style="2" customWidth="1"/>
    <col min="510" max="510" width="7.42578125" style="2" customWidth="1"/>
    <col min="511" max="511" width="7.5703125" style="2" customWidth="1"/>
    <col min="512" max="512" width="7.140625" style="2" customWidth="1"/>
    <col min="513" max="513" width="17.42578125" style="2" customWidth="1"/>
    <col min="514" max="514" width="22.85546875" style="2" customWidth="1"/>
    <col min="515" max="515" width="18.140625" style="2" customWidth="1"/>
    <col min="516" max="516" width="15.7109375" style="2" customWidth="1"/>
    <col min="517" max="517" width="15.28515625" style="2" customWidth="1"/>
    <col min="518" max="518" width="16.28515625" style="2" customWidth="1"/>
    <col min="519" max="519" width="16.85546875" style="2" customWidth="1"/>
    <col min="520" max="520" width="16.5703125" style="2" customWidth="1"/>
    <col min="521" max="521" width="15.85546875" style="2" customWidth="1"/>
    <col min="522" max="522" width="15.42578125" style="2" customWidth="1"/>
    <col min="523" max="523" width="18.140625" style="2" customWidth="1"/>
    <col min="524" max="524" width="12.85546875" style="2" customWidth="1"/>
    <col min="525" max="525" width="12.7109375" style="2" bestFit="1" customWidth="1"/>
    <col min="526" max="526" width="16.85546875" style="2" customWidth="1"/>
    <col min="527" max="760" width="9.140625" style="2"/>
    <col min="761" max="761" width="21" style="2" customWidth="1"/>
    <col min="762" max="762" width="37.85546875" style="2" customWidth="1"/>
    <col min="763" max="763" width="33.42578125" style="2" customWidth="1"/>
    <col min="764" max="764" width="22" style="2" customWidth="1"/>
    <col min="765" max="765" width="21" style="2" customWidth="1"/>
    <col min="766" max="766" width="7.42578125" style="2" customWidth="1"/>
    <col min="767" max="767" width="7.5703125" style="2" customWidth="1"/>
    <col min="768" max="768" width="7.140625" style="2" customWidth="1"/>
    <col min="769" max="769" width="17.42578125" style="2" customWidth="1"/>
    <col min="770" max="770" width="22.85546875" style="2" customWidth="1"/>
    <col min="771" max="771" width="18.140625" style="2" customWidth="1"/>
    <col min="772" max="772" width="15.7109375" style="2" customWidth="1"/>
    <col min="773" max="773" width="15.28515625" style="2" customWidth="1"/>
    <col min="774" max="774" width="16.28515625" style="2" customWidth="1"/>
    <col min="775" max="775" width="16.85546875" style="2" customWidth="1"/>
    <col min="776" max="776" width="16.5703125" style="2" customWidth="1"/>
    <col min="777" max="777" width="15.85546875" style="2" customWidth="1"/>
    <col min="778" max="778" width="15.42578125" style="2" customWidth="1"/>
    <col min="779" max="779" width="18.140625" style="2" customWidth="1"/>
    <col min="780" max="780" width="12.85546875" style="2" customWidth="1"/>
    <col min="781" max="781" width="12.7109375" style="2" bestFit="1" customWidth="1"/>
    <col min="782" max="782" width="16.85546875" style="2" customWidth="1"/>
    <col min="783" max="1016" width="9.140625" style="2"/>
    <col min="1017" max="1017" width="21" style="2" customWidth="1"/>
    <col min="1018" max="1018" width="37.85546875" style="2" customWidth="1"/>
    <col min="1019" max="1019" width="33.42578125" style="2" customWidth="1"/>
    <col min="1020" max="1020" width="22" style="2" customWidth="1"/>
    <col min="1021" max="1021" width="21" style="2" customWidth="1"/>
    <col min="1022" max="1022" width="7.42578125" style="2" customWidth="1"/>
    <col min="1023" max="1023" width="7.5703125" style="2" customWidth="1"/>
    <col min="1024" max="1024" width="7.140625" style="2" customWidth="1"/>
    <col min="1025" max="1025" width="17.42578125" style="2" customWidth="1"/>
    <col min="1026" max="1026" width="22.85546875" style="2" customWidth="1"/>
    <col min="1027" max="1027" width="18.140625" style="2" customWidth="1"/>
    <col min="1028" max="1028" width="15.7109375" style="2" customWidth="1"/>
    <col min="1029" max="1029" width="15.28515625" style="2" customWidth="1"/>
    <col min="1030" max="1030" width="16.28515625" style="2" customWidth="1"/>
    <col min="1031" max="1031" width="16.85546875" style="2" customWidth="1"/>
    <col min="1032" max="1032" width="16.5703125" style="2" customWidth="1"/>
    <col min="1033" max="1033" width="15.85546875" style="2" customWidth="1"/>
    <col min="1034" max="1034" width="15.42578125" style="2" customWidth="1"/>
    <col min="1035" max="1035" width="18.140625" style="2" customWidth="1"/>
    <col min="1036" max="1036" width="12.85546875" style="2" customWidth="1"/>
    <col min="1037" max="1037" width="12.7109375" style="2" bestFit="1" customWidth="1"/>
    <col min="1038" max="1038" width="16.85546875" style="2" customWidth="1"/>
    <col min="1039" max="1272" width="9.140625" style="2"/>
    <col min="1273" max="1273" width="21" style="2" customWidth="1"/>
    <col min="1274" max="1274" width="37.85546875" style="2" customWidth="1"/>
    <col min="1275" max="1275" width="33.42578125" style="2" customWidth="1"/>
    <col min="1276" max="1276" width="22" style="2" customWidth="1"/>
    <col min="1277" max="1277" width="21" style="2" customWidth="1"/>
    <col min="1278" max="1278" width="7.42578125" style="2" customWidth="1"/>
    <col min="1279" max="1279" width="7.5703125" style="2" customWidth="1"/>
    <col min="1280" max="1280" width="7.140625" style="2" customWidth="1"/>
    <col min="1281" max="1281" width="17.42578125" style="2" customWidth="1"/>
    <col min="1282" max="1282" width="22.85546875" style="2" customWidth="1"/>
    <col min="1283" max="1283" width="18.140625" style="2" customWidth="1"/>
    <col min="1284" max="1284" width="15.7109375" style="2" customWidth="1"/>
    <col min="1285" max="1285" width="15.28515625" style="2" customWidth="1"/>
    <col min="1286" max="1286" width="16.28515625" style="2" customWidth="1"/>
    <col min="1287" max="1287" width="16.85546875" style="2" customWidth="1"/>
    <col min="1288" max="1288" width="16.5703125" style="2" customWidth="1"/>
    <col min="1289" max="1289" width="15.85546875" style="2" customWidth="1"/>
    <col min="1290" max="1290" width="15.42578125" style="2" customWidth="1"/>
    <col min="1291" max="1291" width="18.140625" style="2" customWidth="1"/>
    <col min="1292" max="1292" width="12.85546875" style="2" customWidth="1"/>
    <col min="1293" max="1293" width="12.7109375" style="2" bestFit="1" customWidth="1"/>
    <col min="1294" max="1294" width="16.85546875" style="2" customWidth="1"/>
    <col min="1295" max="1528" width="9.140625" style="2"/>
    <col min="1529" max="1529" width="21" style="2" customWidth="1"/>
    <col min="1530" max="1530" width="37.85546875" style="2" customWidth="1"/>
    <col min="1531" max="1531" width="33.42578125" style="2" customWidth="1"/>
    <col min="1532" max="1532" width="22" style="2" customWidth="1"/>
    <col min="1533" max="1533" width="21" style="2" customWidth="1"/>
    <col min="1534" max="1534" width="7.42578125" style="2" customWidth="1"/>
    <col min="1535" max="1535" width="7.5703125" style="2" customWidth="1"/>
    <col min="1536" max="1536" width="7.140625" style="2" customWidth="1"/>
    <col min="1537" max="1537" width="17.42578125" style="2" customWidth="1"/>
    <col min="1538" max="1538" width="22.85546875" style="2" customWidth="1"/>
    <col min="1539" max="1539" width="18.140625" style="2" customWidth="1"/>
    <col min="1540" max="1540" width="15.7109375" style="2" customWidth="1"/>
    <col min="1541" max="1541" width="15.28515625" style="2" customWidth="1"/>
    <col min="1542" max="1542" width="16.28515625" style="2" customWidth="1"/>
    <col min="1543" max="1543" width="16.85546875" style="2" customWidth="1"/>
    <col min="1544" max="1544" width="16.5703125" style="2" customWidth="1"/>
    <col min="1545" max="1545" width="15.85546875" style="2" customWidth="1"/>
    <col min="1546" max="1546" width="15.42578125" style="2" customWidth="1"/>
    <col min="1547" max="1547" width="18.140625" style="2" customWidth="1"/>
    <col min="1548" max="1548" width="12.85546875" style="2" customWidth="1"/>
    <col min="1549" max="1549" width="12.7109375" style="2" bestFit="1" customWidth="1"/>
    <col min="1550" max="1550" width="16.85546875" style="2" customWidth="1"/>
    <col min="1551" max="1784" width="9.140625" style="2"/>
    <col min="1785" max="1785" width="21" style="2" customWidth="1"/>
    <col min="1786" max="1786" width="37.85546875" style="2" customWidth="1"/>
    <col min="1787" max="1787" width="33.42578125" style="2" customWidth="1"/>
    <col min="1788" max="1788" width="22" style="2" customWidth="1"/>
    <col min="1789" max="1789" width="21" style="2" customWidth="1"/>
    <col min="1790" max="1790" width="7.42578125" style="2" customWidth="1"/>
    <col min="1791" max="1791" width="7.5703125" style="2" customWidth="1"/>
    <col min="1792" max="1792" width="7.140625" style="2" customWidth="1"/>
    <col min="1793" max="1793" width="17.42578125" style="2" customWidth="1"/>
    <col min="1794" max="1794" width="22.85546875" style="2" customWidth="1"/>
    <col min="1795" max="1795" width="18.140625" style="2" customWidth="1"/>
    <col min="1796" max="1796" width="15.7109375" style="2" customWidth="1"/>
    <col min="1797" max="1797" width="15.28515625" style="2" customWidth="1"/>
    <col min="1798" max="1798" width="16.28515625" style="2" customWidth="1"/>
    <col min="1799" max="1799" width="16.85546875" style="2" customWidth="1"/>
    <col min="1800" max="1800" width="16.5703125" style="2" customWidth="1"/>
    <col min="1801" max="1801" width="15.85546875" style="2" customWidth="1"/>
    <col min="1802" max="1802" width="15.42578125" style="2" customWidth="1"/>
    <col min="1803" max="1803" width="18.140625" style="2" customWidth="1"/>
    <col min="1804" max="1804" width="12.85546875" style="2" customWidth="1"/>
    <col min="1805" max="1805" width="12.7109375" style="2" bestFit="1" customWidth="1"/>
    <col min="1806" max="1806" width="16.85546875" style="2" customWidth="1"/>
    <col min="1807" max="2040" width="9.140625" style="2"/>
    <col min="2041" max="2041" width="21" style="2" customWidth="1"/>
    <col min="2042" max="2042" width="37.85546875" style="2" customWidth="1"/>
    <col min="2043" max="2043" width="33.42578125" style="2" customWidth="1"/>
    <col min="2044" max="2044" width="22" style="2" customWidth="1"/>
    <col min="2045" max="2045" width="21" style="2" customWidth="1"/>
    <col min="2046" max="2046" width="7.42578125" style="2" customWidth="1"/>
    <col min="2047" max="2047" width="7.5703125" style="2" customWidth="1"/>
    <col min="2048" max="2048" width="7.140625" style="2" customWidth="1"/>
    <col min="2049" max="2049" width="17.42578125" style="2" customWidth="1"/>
    <col min="2050" max="2050" width="22.85546875" style="2" customWidth="1"/>
    <col min="2051" max="2051" width="18.140625" style="2" customWidth="1"/>
    <col min="2052" max="2052" width="15.7109375" style="2" customWidth="1"/>
    <col min="2053" max="2053" width="15.28515625" style="2" customWidth="1"/>
    <col min="2054" max="2054" width="16.28515625" style="2" customWidth="1"/>
    <col min="2055" max="2055" width="16.85546875" style="2" customWidth="1"/>
    <col min="2056" max="2056" width="16.5703125" style="2" customWidth="1"/>
    <col min="2057" max="2057" width="15.85546875" style="2" customWidth="1"/>
    <col min="2058" max="2058" width="15.42578125" style="2" customWidth="1"/>
    <col min="2059" max="2059" width="18.140625" style="2" customWidth="1"/>
    <col min="2060" max="2060" width="12.85546875" style="2" customWidth="1"/>
    <col min="2061" max="2061" width="12.7109375" style="2" bestFit="1" customWidth="1"/>
    <col min="2062" max="2062" width="16.85546875" style="2" customWidth="1"/>
    <col min="2063" max="2296" width="9.140625" style="2"/>
    <col min="2297" max="2297" width="21" style="2" customWidth="1"/>
    <col min="2298" max="2298" width="37.85546875" style="2" customWidth="1"/>
    <col min="2299" max="2299" width="33.42578125" style="2" customWidth="1"/>
    <col min="2300" max="2300" width="22" style="2" customWidth="1"/>
    <col min="2301" max="2301" width="21" style="2" customWidth="1"/>
    <col min="2302" max="2302" width="7.42578125" style="2" customWidth="1"/>
    <col min="2303" max="2303" width="7.5703125" style="2" customWidth="1"/>
    <col min="2304" max="2304" width="7.140625" style="2" customWidth="1"/>
    <col min="2305" max="2305" width="17.42578125" style="2" customWidth="1"/>
    <col min="2306" max="2306" width="22.85546875" style="2" customWidth="1"/>
    <col min="2307" max="2307" width="18.140625" style="2" customWidth="1"/>
    <col min="2308" max="2308" width="15.7109375" style="2" customWidth="1"/>
    <col min="2309" max="2309" width="15.28515625" style="2" customWidth="1"/>
    <col min="2310" max="2310" width="16.28515625" style="2" customWidth="1"/>
    <col min="2311" max="2311" width="16.85546875" style="2" customWidth="1"/>
    <col min="2312" max="2312" width="16.5703125" style="2" customWidth="1"/>
    <col min="2313" max="2313" width="15.85546875" style="2" customWidth="1"/>
    <col min="2314" max="2314" width="15.42578125" style="2" customWidth="1"/>
    <col min="2315" max="2315" width="18.140625" style="2" customWidth="1"/>
    <col min="2316" max="2316" width="12.85546875" style="2" customWidth="1"/>
    <col min="2317" max="2317" width="12.7109375" style="2" bestFit="1" customWidth="1"/>
    <col min="2318" max="2318" width="16.85546875" style="2" customWidth="1"/>
    <col min="2319" max="2552" width="9.140625" style="2"/>
    <col min="2553" max="2553" width="21" style="2" customWidth="1"/>
    <col min="2554" max="2554" width="37.85546875" style="2" customWidth="1"/>
    <col min="2555" max="2555" width="33.42578125" style="2" customWidth="1"/>
    <col min="2556" max="2556" width="22" style="2" customWidth="1"/>
    <col min="2557" max="2557" width="21" style="2" customWidth="1"/>
    <col min="2558" max="2558" width="7.42578125" style="2" customWidth="1"/>
    <col min="2559" max="2559" width="7.5703125" style="2" customWidth="1"/>
    <col min="2560" max="2560" width="7.140625" style="2" customWidth="1"/>
    <col min="2561" max="2561" width="17.42578125" style="2" customWidth="1"/>
    <col min="2562" max="2562" width="22.85546875" style="2" customWidth="1"/>
    <col min="2563" max="2563" width="18.140625" style="2" customWidth="1"/>
    <col min="2564" max="2564" width="15.7109375" style="2" customWidth="1"/>
    <col min="2565" max="2565" width="15.28515625" style="2" customWidth="1"/>
    <col min="2566" max="2566" width="16.28515625" style="2" customWidth="1"/>
    <col min="2567" max="2567" width="16.85546875" style="2" customWidth="1"/>
    <col min="2568" max="2568" width="16.5703125" style="2" customWidth="1"/>
    <col min="2569" max="2569" width="15.85546875" style="2" customWidth="1"/>
    <col min="2570" max="2570" width="15.42578125" style="2" customWidth="1"/>
    <col min="2571" max="2571" width="18.140625" style="2" customWidth="1"/>
    <col min="2572" max="2572" width="12.85546875" style="2" customWidth="1"/>
    <col min="2573" max="2573" width="12.7109375" style="2" bestFit="1" customWidth="1"/>
    <col min="2574" max="2574" width="16.85546875" style="2" customWidth="1"/>
    <col min="2575" max="2808" width="9.140625" style="2"/>
    <col min="2809" max="2809" width="21" style="2" customWidth="1"/>
    <col min="2810" max="2810" width="37.85546875" style="2" customWidth="1"/>
    <col min="2811" max="2811" width="33.42578125" style="2" customWidth="1"/>
    <col min="2812" max="2812" width="22" style="2" customWidth="1"/>
    <col min="2813" max="2813" width="21" style="2" customWidth="1"/>
    <col min="2814" max="2814" width="7.42578125" style="2" customWidth="1"/>
    <col min="2815" max="2815" width="7.5703125" style="2" customWidth="1"/>
    <col min="2816" max="2816" width="7.140625" style="2" customWidth="1"/>
    <col min="2817" max="2817" width="17.42578125" style="2" customWidth="1"/>
    <col min="2818" max="2818" width="22.85546875" style="2" customWidth="1"/>
    <col min="2819" max="2819" width="18.140625" style="2" customWidth="1"/>
    <col min="2820" max="2820" width="15.7109375" style="2" customWidth="1"/>
    <col min="2821" max="2821" width="15.28515625" style="2" customWidth="1"/>
    <col min="2822" max="2822" width="16.28515625" style="2" customWidth="1"/>
    <col min="2823" max="2823" width="16.85546875" style="2" customWidth="1"/>
    <col min="2824" max="2824" width="16.5703125" style="2" customWidth="1"/>
    <col min="2825" max="2825" width="15.85546875" style="2" customWidth="1"/>
    <col min="2826" max="2826" width="15.42578125" style="2" customWidth="1"/>
    <col min="2827" max="2827" width="18.140625" style="2" customWidth="1"/>
    <col min="2828" max="2828" width="12.85546875" style="2" customWidth="1"/>
    <col min="2829" max="2829" width="12.7109375" style="2" bestFit="1" customWidth="1"/>
    <col min="2830" max="2830" width="16.85546875" style="2" customWidth="1"/>
    <col min="2831" max="3064" width="9.140625" style="2"/>
    <col min="3065" max="3065" width="21" style="2" customWidth="1"/>
    <col min="3066" max="3066" width="37.85546875" style="2" customWidth="1"/>
    <col min="3067" max="3067" width="33.42578125" style="2" customWidth="1"/>
    <col min="3068" max="3068" width="22" style="2" customWidth="1"/>
    <col min="3069" max="3069" width="21" style="2" customWidth="1"/>
    <col min="3070" max="3070" width="7.42578125" style="2" customWidth="1"/>
    <col min="3071" max="3071" width="7.5703125" style="2" customWidth="1"/>
    <col min="3072" max="3072" width="7.140625" style="2" customWidth="1"/>
    <col min="3073" max="3073" width="17.42578125" style="2" customWidth="1"/>
    <col min="3074" max="3074" width="22.85546875" style="2" customWidth="1"/>
    <col min="3075" max="3075" width="18.140625" style="2" customWidth="1"/>
    <col min="3076" max="3076" width="15.7109375" style="2" customWidth="1"/>
    <col min="3077" max="3077" width="15.28515625" style="2" customWidth="1"/>
    <col min="3078" max="3078" width="16.28515625" style="2" customWidth="1"/>
    <col min="3079" max="3079" width="16.85546875" style="2" customWidth="1"/>
    <col min="3080" max="3080" width="16.5703125" style="2" customWidth="1"/>
    <col min="3081" max="3081" width="15.85546875" style="2" customWidth="1"/>
    <col min="3082" max="3082" width="15.42578125" style="2" customWidth="1"/>
    <col min="3083" max="3083" width="18.140625" style="2" customWidth="1"/>
    <col min="3084" max="3084" width="12.85546875" style="2" customWidth="1"/>
    <col min="3085" max="3085" width="12.7109375" style="2" bestFit="1" customWidth="1"/>
    <col min="3086" max="3086" width="16.85546875" style="2" customWidth="1"/>
    <col min="3087" max="3320" width="9.140625" style="2"/>
    <col min="3321" max="3321" width="21" style="2" customWidth="1"/>
    <col min="3322" max="3322" width="37.85546875" style="2" customWidth="1"/>
    <col min="3323" max="3323" width="33.42578125" style="2" customWidth="1"/>
    <col min="3324" max="3324" width="22" style="2" customWidth="1"/>
    <col min="3325" max="3325" width="21" style="2" customWidth="1"/>
    <col min="3326" max="3326" width="7.42578125" style="2" customWidth="1"/>
    <col min="3327" max="3327" width="7.5703125" style="2" customWidth="1"/>
    <col min="3328" max="3328" width="7.140625" style="2" customWidth="1"/>
    <col min="3329" max="3329" width="17.42578125" style="2" customWidth="1"/>
    <col min="3330" max="3330" width="22.85546875" style="2" customWidth="1"/>
    <col min="3331" max="3331" width="18.140625" style="2" customWidth="1"/>
    <col min="3332" max="3332" width="15.7109375" style="2" customWidth="1"/>
    <col min="3333" max="3333" width="15.28515625" style="2" customWidth="1"/>
    <col min="3334" max="3334" width="16.28515625" style="2" customWidth="1"/>
    <col min="3335" max="3335" width="16.85546875" style="2" customWidth="1"/>
    <col min="3336" max="3336" width="16.5703125" style="2" customWidth="1"/>
    <col min="3337" max="3337" width="15.85546875" style="2" customWidth="1"/>
    <col min="3338" max="3338" width="15.42578125" style="2" customWidth="1"/>
    <col min="3339" max="3339" width="18.140625" style="2" customWidth="1"/>
    <col min="3340" max="3340" width="12.85546875" style="2" customWidth="1"/>
    <col min="3341" max="3341" width="12.7109375" style="2" bestFit="1" customWidth="1"/>
    <col min="3342" max="3342" width="16.85546875" style="2" customWidth="1"/>
    <col min="3343" max="3576" width="9.140625" style="2"/>
    <col min="3577" max="3577" width="21" style="2" customWidth="1"/>
    <col min="3578" max="3578" width="37.85546875" style="2" customWidth="1"/>
    <col min="3579" max="3579" width="33.42578125" style="2" customWidth="1"/>
    <col min="3580" max="3580" width="22" style="2" customWidth="1"/>
    <col min="3581" max="3581" width="21" style="2" customWidth="1"/>
    <col min="3582" max="3582" width="7.42578125" style="2" customWidth="1"/>
    <col min="3583" max="3583" width="7.5703125" style="2" customWidth="1"/>
    <col min="3584" max="3584" width="7.140625" style="2" customWidth="1"/>
    <col min="3585" max="3585" width="17.42578125" style="2" customWidth="1"/>
    <col min="3586" max="3586" width="22.85546875" style="2" customWidth="1"/>
    <col min="3587" max="3587" width="18.140625" style="2" customWidth="1"/>
    <col min="3588" max="3588" width="15.7109375" style="2" customWidth="1"/>
    <col min="3589" max="3589" width="15.28515625" style="2" customWidth="1"/>
    <col min="3590" max="3590" width="16.28515625" style="2" customWidth="1"/>
    <col min="3591" max="3591" width="16.85546875" style="2" customWidth="1"/>
    <col min="3592" max="3592" width="16.5703125" style="2" customWidth="1"/>
    <col min="3593" max="3593" width="15.85546875" style="2" customWidth="1"/>
    <col min="3594" max="3594" width="15.42578125" style="2" customWidth="1"/>
    <col min="3595" max="3595" width="18.140625" style="2" customWidth="1"/>
    <col min="3596" max="3596" width="12.85546875" style="2" customWidth="1"/>
    <col min="3597" max="3597" width="12.7109375" style="2" bestFit="1" customWidth="1"/>
    <col min="3598" max="3598" width="16.85546875" style="2" customWidth="1"/>
    <col min="3599" max="3832" width="9.140625" style="2"/>
    <col min="3833" max="3833" width="21" style="2" customWidth="1"/>
    <col min="3834" max="3834" width="37.85546875" style="2" customWidth="1"/>
    <col min="3835" max="3835" width="33.42578125" style="2" customWidth="1"/>
    <col min="3836" max="3836" width="22" style="2" customWidth="1"/>
    <col min="3837" max="3837" width="21" style="2" customWidth="1"/>
    <col min="3838" max="3838" width="7.42578125" style="2" customWidth="1"/>
    <col min="3839" max="3839" width="7.5703125" style="2" customWidth="1"/>
    <col min="3840" max="3840" width="7.140625" style="2" customWidth="1"/>
    <col min="3841" max="3841" width="17.42578125" style="2" customWidth="1"/>
    <col min="3842" max="3842" width="22.85546875" style="2" customWidth="1"/>
    <col min="3843" max="3843" width="18.140625" style="2" customWidth="1"/>
    <col min="3844" max="3844" width="15.7109375" style="2" customWidth="1"/>
    <col min="3845" max="3845" width="15.28515625" style="2" customWidth="1"/>
    <col min="3846" max="3846" width="16.28515625" style="2" customWidth="1"/>
    <col min="3847" max="3847" width="16.85546875" style="2" customWidth="1"/>
    <col min="3848" max="3848" width="16.5703125" style="2" customWidth="1"/>
    <col min="3849" max="3849" width="15.85546875" style="2" customWidth="1"/>
    <col min="3850" max="3850" width="15.42578125" style="2" customWidth="1"/>
    <col min="3851" max="3851" width="18.140625" style="2" customWidth="1"/>
    <col min="3852" max="3852" width="12.85546875" style="2" customWidth="1"/>
    <col min="3853" max="3853" width="12.7109375" style="2" bestFit="1" customWidth="1"/>
    <col min="3854" max="3854" width="16.85546875" style="2" customWidth="1"/>
    <col min="3855" max="4088" width="9.140625" style="2"/>
    <col min="4089" max="4089" width="21" style="2" customWidth="1"/>
    <col min="4090" max="4090" width="37.85546875" style="2" customWidth="1"/>
    <col min="4091" max="4091" width="33.42578125" style="2" customWidth="1"/>
    <col min="4092" max="4092" width="22" style="2" customWidth="1"/>
    <col min="4093" max="4093" width="21" style="2" customWidth="1"/>
    <col min="4094" max="4094" width="7.42578125" style="2" customWidth="1"/>
    <col min="4095" max="4095" width="7.5703125" style="2" customWidth="1"/>
    <col min="4096" max="4096" width="7.140625" style="2" customWidth="1"/>
    <col min="4097" max="4097" width="17.42578125" style="2" customWidth="1"/>
    <col min="4098" max="4098" width="22.85546875" style="2" customWidth="1"/>
    <col min="4099" max="4099" width="18.140625" style="2" customWidth="1"/>
    <col min="4100" max="4100" width="15.7109375" style="2" customWidth="1"/>
    <col min="4101" max="4101" width="15.28515625" style="2" customWidth="1"/>
    <col min="4102" max="4102" width="16.28515625" style="2" customWidth="1"/>
    <col min="4103" max="4103" width="16.85546875" style="2" customWidth="1"/>
    <col min="4104" max="4104" width="16.5703125" style="2" customWidth="1"/>
    <col min="4105" max="4105" width="15.85546875" style="2" customWidth="1"/>
    <col min="4106" max="4106" width="15.42578125" style="2" customWidth="1"/>
    <col min="4107" max="4107" width="18.140625" style="2" customWidth="1"/>
    <col min="4108" max="4108" width="12.85546875" style="2" customWidth="1"/>
    <col min="4109" max="4109" width="12.7109375" style="2" bestFit="1" customWidth="1"/>
    <col min="4110" max="4110" width="16.85546875" style="2" customWidth="1"/>
    <col min="4111" max="4344" width="9.140625" style="2"/>
    <col min="4345" max="4345" width="21" style="2" customWidth="1"/>
    <col min="4346" max="4346" width="37.85546875" style="2" customWidth="1"/>
    <col min="4347" max="4347" width="33.42578125" style="2" customWidth="1"/>
    <col min="4348" max="4348" width="22" style="2" customWidth="1"/>
    <col min="4349" max="4349" width="21" style="2" customWidth="1"/>
    <col min="4350" max="4350" width="7.42578125" style="2" customWidth="1"/>
    <col min="4351" max="4351" width="7.5703125" style="2" customWidth="1"/>
    <col min="4352" max="4352" width="7.140625" style="2" customWidth="1"/>
    <col min="4353" max="4353" width="17.42578125" style="2" customWidth="1"/>
    <col min="4354" max="4354" width="22.85546875" style="2" customWidth="1"/>
    <col min="4355" max="4355" width="18.140625" style="2" customWidth="1"/>
    <col min="4356" max="4356" width="15.7109375" style="2" customWidth="1"/>
    <col min="4357" max="4357" width="15.28515625" style="2" customWidth="1"/>
    <col min="4358" max="4358" width="16.28515625" style="2" customWidth="1"/>
    <col min="4359" max="4359" width="16.85546875" style="2" customWidth="1"/>
    <col min="4360" max="4360" width="16.5703125" style="2" customWidth="1"/>
    <col min="4361" max="4361" width="15.85546875" style="2" customWidth="1"/>
    <col min="4362" max="4362" width="15.42578125" style="2" customWidth="1"/>
    <col min="4363" max="4363" width="18.140625" style="2" customWidth="1"/>
    <col min="4364" max="4364" width="12.85546875" style="2" customWidth="1"/>
    <col min="4365" max="4365" width="12.7109375" style="2" bestFit="1" customWidth="1"/>
    <col min="4366" max="4366" width="16.85546875" style="2" customWidth="1"/>
    <col min="4367" max="4600" width="9.140625" style="2"/>
    <col min="4601" max="4601" width="21" style="2" customWidth="1"/>
    <col min="4602" max="4602" width="37.85546875" style="2" customWidth="1"/>
    <col min="4603" max="4603" width="33.42578125" style="2" customWidth="1"/>
    <col min="4604" max="4604" width="22" style="2" customWidth="1"/>
    <col min="4605" max="4605" width="21" style="2" customWidth="1"/>
    <col min="4606" max="4606" width="7.42578125" style="2" customWidth="1"/>
    <col min="4607" max="4607" width="7.5703125" style="2" customWidth="1"/>
    <col min="4608" max="4608" width="7.140625" style="2" customWidth="1"/>
    <col min="4609" max="4609" width="17.42578125" style="2" customWidth="1"/>
    <col min="4610" max="4610" width="22.85546875" style="2" customWidth="1"/>
    <col min="4611" max="4611" width="18.140625" style="2" customWidth="1"/>
    <col min="4612" max="4612" width="15.7109375" style="2" customWidth="1"/>
    <col min="4613" max="4613" width="15.28515625" style="2" customWidth="1"/>
    <col min="4614" max="4614" width="16.28515625" style="2" customWidth="1"/>
    <col min="4615" max="4615" width="16.85546875" style="2" customWidth="1"/>
    <col min="4616" max="4616" width="16.5703125" style="2" customWidth="1"/>
    <col min="4617" max="4617" width="15.85546875" style="2" customWidth="1"/>
    <col min="4618" max="4618" width="15.42578125" style="2" customWidth="1"/>
    <col min="4619" max="4619" width="18.140625" style="2" customWidth="1"/>
    <col min="4620" max="4620" width="12.85546875" style="2" customWidth="1"/>
    <col min="4621" max="4621" width="12.7109375" style="2" bestFit="1" customWidth="1"/>
    <col min="4622" max="4622" width="16.85546875" style="2" customWidth="1"/>
    <col min="4623" max="4856" width="9.140625" style="2"/>
    <col min="4857" max="4857" width="21" style="2" customWidth="1"/>
    <col min="4858" max="4858" width="37.85546875" style="2" customWidth="1"/>
    <col min="4859" max="4859" width="33.42578125" style="2" customWidth="1"/>
    <col min="4860" max="4860" width="22" style="2" customWidth="1"/>
    <col min="4861" max="4861" width="21" style="2" customWidth="1"/>
    <col min="4862" max="4862" width="7.42578125" style="2" customWidth="1"/>
    <col min="4863" max="4863" width="7.5703125" style="2" customWidth="1"/>
    <col min="4864" max="4864" width="7.140625" style="2" customWidth="1"/>
    <col min="4865" max="4865" width="17.42578125" style="2" customWidth="1"/>
    <col min="4866" max="4866" width="22.85546875" style="2" customWidth="1"/>
    <col min="4867" max="4867" width="18.140625" style="2" customWidth="1"/>
    <col min="4868" max="4868" width="15.7109375" style="2" customWidth="1"/>
    <col min="4869" max="4869" width="15.28515625" style="2" customWidth="1"/>
    <col min="4870" max="4870" width="16.28515625" style="2" customWidth="1"/>
    <col min="4871" max="4871" width="16.85546875" style="2" customWidth="1"/>
    <col min="4872" max="4872" width="16.5703125" style="2" customWidth="1"/>
    <col min="4873" max="4873" width="15.85546875" style="2" customWidth="1"/>
    <col min="4874" max="4874" width="15.42578125" style="2" customWidth="1"/>
    <col min="4875" max="4875" width="18.140625" style="2" customWidth="1"/>
    <col min="4876" max="4876" width="12.85546875" style="2" customWidth="1"/>
    <col min="4877" max="4877" width="12.7109375" style="2" bestFit="1" customWidth="1"/>
    <col min="4878" max="4878" width="16.85546875" style="2" customWidth="1"/>
    <col min="4879" max="5112" width="9.140625" style="2"/>
    <col min="5113" max="5113" width="21" style="2" customWidth="1"/>
    <col min="5114" max="5114" width="37.85546875" style="2" customWidth="1"/>
    <col min="5115" max="5115" width="33.42578125" style="2" customWidth="1"/>
    <col min="5116" max="5116" width="22" style="2" customWidth="1"/>
    <col min="5117" max="5117" width="21" style="2" customWidth="1"/>
    <col min="5118" max="5118" width="7.42578125" style="2" customWidth="1"/>
    <col min="5119" max="5119" width="7.5703125" style="2" customWidth="1"/>
    <col min="5120" max="5120" width="7.140625" style="2" customWidth="1"/>
    <col min="5121" max="5121" width="17.42578125" style="2" customWidth="1"/>
    <col min="5122" max="5122" width="22.85546875" style="2" customWidth="1"/>
    <col min="5123" max="5123" width="18.140625" style="2" customWidth="1"/>
    <col min="5124" max="5124" width="15.7109375" style="2" customWidth="1"/>
    <col min="5125" max="5125" width="15.28515625" style="2" customWidth="1"/>
    <col min="5126" max="5126" width="16.28515625" style="2" customWidth="1"/>
    <col min="5127" max="5127" width="16.85546875" style="2" customWidth="1"/>
    <col min="5128" max="5128" width="16.5703125" style="2" customWidth="1"/>
    <col min="5129" max="5129" width="15.85546875" style="2" customWidth="1"/>
    <col min="5130" max="5130" width="15.42578125" style="2" customWidth="1"/>
    <col min="5131" max="5131" width="18.140625" style="2" customWidth="1"/>
    <col min="5132" max="5132" width="12.85546875" style="2" customWidth="1"/>
    <col min="5133" max="5133" width="12.7109375" style="2" bestFit="1" customWidth="1"/>
    <col min="5134" max="5134" width="16.85546875" style="2" customWidth="1"/>
    <col min="5135" max="5368" width="9.140625" style="2"/>
    <col min="5369" max="5369" width="21" style="2" customWidth="1"/>
    <col min="5370" max="5370" width="37.85546875" style="2" customWidth="1"/>
    <col min="5371" max="5371" width="33.42578125" style="2" customWidth="1"/>
    <col min="5372" max="5372" width="22" style="2" customWidth="1"/>
    <col min="5373" max="5373" width="21" style="2" customWidth="1"/>
    <col min="5374" max="5374" width="7.42578125" style="2" customWidth="1"/>
    <col min="5375" max="5375" width="7.5703125" style="2" customWidth="1"/>
    <col min="5376" max="5376" width="7.140625" style="2" customWidth="1"/>
    <col min="5377" max="5377" width="17.42578125" style="2" customWidth="1"/>
    <col min="5378" max="5378" width="22.85546875" style="2" customWidth="1"/>
    <col min="5379" max="5379" width="18.140625" style="2" customWidth="1"/>
    <col min="5380" max="5380" width="15.7109375" style="2" customWidth="1"/>
    <col min="5381" max="5381" width="15.28515625" style="2" customWidth="1"/>
    <col min="5382" max="5382" width="16.28515625" style="2" customWidth="1"/>
    <col min="5383" max="5383" width="16.85546875" style="2" customWidth="1"/>
    <col min="5384" max="5384" width="16.5703125" style="2" customWidth="1"/>
    <col min="5385" max="5385" width="15.85546875" style="2" customWidth="1"/>
    <col min="5386" max="5386" width="15.42578125" style="2" customWidth="1"/>
    <col min="5387" max="5387" width="18.140625" style="2" customWidth="1"/>
    <col min="5388" max="5388" width="12.85546875" style="2" customWidth="1"/>
    <col min="5389" max="5389" width="12.7109375" style="2" bestFit="1" customWidth="1"/>
    <col min="5390" max="5390" width="16.85546875" style="2" customWidth="1"/>
    <col min="5391" max="5624" width="9.140625" style="2"/>
    <col min="5625" max="5625" width="21" style="2" customWidth="1"/>
    <col min="5626" max="5626" width="37.85546875" style="2" customWidth="1"/>
    <col min="5627" max="5627" width="33.42578125" style="2" customWidth="1"/>
    <col min="5628" max="5628" width="22" style="2" customWidth="1"/>
    <col min="5629" max="5629" width="21" style="2" customWidth="1"/>
    <col min="5630" max="5630" width="7.42578125" style="2" customWidth="1"/>
    <col min="5631" max="5631" width="7.5703125" style="2" customWidth="1"/>
    <col min="5632" max="5632" width="7.140625" style="2" customWidth="1"/>
    <col min="5633" max="5633" width="17.42578125" style="2" customWidth="1"/>
    <col min="5634" max="5634" width="22.85546875" style="2" customWidth="1"/>
    <col min="5635" max="5635" width="18.140625" style="2" customWidth="1"/>
    <col min="5636" max="5636" width="15.7109375" style="2" customWidth="1"/>
    <col min="5637" max="5637" width="15.28515625" style="2" customWidth="1"/>
    <col min="5638" max="5638" width="16.28515625" style="2" customWidth="1"/>
    <col min="5639" max="5639" width="16.85546875" style="2" customWidth="1"/>
    <col min="5640" max="5640" width="16.5703125" style="2" customWidth="1"/>
    <col min="5641" max="5641" width="15.85546875" style="2" customWidth="1"/>
    <col min="5642" max="5642" width="15.42578125" style="2" customWidth="1"/>
    <col min="5643" max="5643" width="18.140625" style="2" customWidth="1"/>
    <col min="5644" max="5644" width="12.85546875" style="2" customWidth="1"/>
    <col min="5645" max="5645" width="12.7109375" style="2" bestFit="1" customWidth="1"/>
    <col min="5646" max="5646" width="16.85546875" style="2" customWidth="1"/>
    <col min="5647" max="5880" width="9.140625" style="2"/>
    <col min="5881" max="5881" width="21" style="2" customWidth="1"/>
    <col min="5882" max="5882" width="37.85546875" style="2" customWidth="1"/>
    <col min="5883" max="5883" width="33.42578125" style="2" customWidth="1"/>
    <col min="5884" max="5884" width="22" style="2" customWidth="1"/>
    <col min="5885" max="5885" width="21" style="2" customWidth="1"/>
    <col min="5886" max="5886" width="7.42578125" style="2" customWidth="1"/>
    <col min="5887" max="5887" width="7.5703125" style="2" customWidth="1"/>
    <col min="5888" max="5888" width="7.140625" style="2" customWidth="1"/>
    <col min="5889" max="5889" width="17.42578125" style="2" customWidth="1"/>
    <col min="5890" max="5890" width="22.85546875" style="2" customWidth="1"/>
    <col min="5891" max="5891" width="18.140625" style="2" customWidth="1"/>
    <col min="5892" max="5892" width="15.7109375" style="2" customWidth="1"/>
    <col min="5893" max="5893" width="15.28515625" style="2" customWidth="1"/>
    <col min="5894" max="5894" width="16.28515625" style="2" customWidth="1"/>
    <col min="5895" max="5895" width="16.85546875" style="2" customWidth="1"/>
    <col min="5896" max="5896" width="16.5703125" style="2" customWidth="1"/>
    <col min="5897" max="5897" width="15.85546875" style="2" customWidth="1"/>
    <col min="5898" max="5898" width="15.42578125" style="2" customWidth="1"/>
    <col min="5899" max="5899" width="18.140625" style="2" customWidth="1"/>
    <col min="5900" max="5900" width="12.85546875" style="2" customWidth="1"/>
    <col min="5901" max="5901" width="12.7109375" style="2" bestFit="1" customWidth="1"/>
    <col min="5902" max="5902" width="16.85546875" style="2" customWidth="1"/>
    <col min="5903" max="6136" width="9.140625" style="2"/>
    <col min="6137" max="6137" width="21" style="2" customWidth="1"/>
    <col min="6138" max="6138" width="37.85546875" style="2" customWidth="1"/>
    <col min="6139" max="6139" width="33.42578125" style="2" customWidth="1"/>
    <col min="6140" max="6140" width="22" style="2" customWidth="1"/>
    <col min="6141" max="6141" width="21" style="2" customWidth="1"/>
    <col min="6142" max="6142" width="7.42578125" style="2" customWidth="1"/>
    <col min="6143" max="6143" width="7.5703125" style="2" customWidth="1"/>
    <col min="6144" max="6144" width="7.140625" style="2" customWidth="1"/>
    <col min="6145" max="6145" width="17.42578125" style="2" customWidth="1"/>
    <col min="6146" max="6146" width="22.85546875" style="2" customWidth="1"/>
    <col min="6147" max="6147" width="18.140625" style="2" customWidth="1"/>
    <col min="6148" max="6148" width="15.7109375" style="2" customWidth="1"/>
    <col min="6149" max="6149" width="15.28515625" style="2" customWidth="1"/>
    <col min="6150" max="6150" width="16.28515625" style="2" customWidth="1"/>
    <col min="6151" max="6151" width="16.85546875" style="2" customWidth="1"/>
    <col min="6152" max="6152" width="16.5703125" style="2" customWidth="1"/>
    <col min="6153" max="6153" width="15.85546875" style="2" customWidth="1"/>
    <col min="6154" max="6154" width="15.42578125" style="2" customWidth="1"/>
    <col min="6155" max="6155" width="18.140625" style="2" customWidth="1"/>
    <col min="6156" max="6156" width="12.85546875" style="2" customWidth="1"/>
    <col min="6157" max="6157" width="12.7109375" style="2" bestFit="1" customWidth="1"/>
    <col min="6158" max="6158" width="16.85546875" style="2" customWidth="1"/>
    <col min="6159" max="6392" width="9.140625" style="2"/>
    <col min="6393" max="6393" width="21" style="2" customWidth="1"/>
    <col min="6394" max="6394" width="37.85546875" style="2" customWidth="1"/>
    <col min="6395" max="6395" width="33.42578125" style="2" customWidth="1"/>
    <col min="6396" max="6396" width="22" style="2" customWidth="1"/>
    <col min="6397" max="6397" width="21" style="2" customWidth="1"/>
    <col min="6398" max="6398" width="7.42578125" style="2" customWidth="1"/>
    <col min="6399" max="6399" width="7.5703125" style="2" customWidth="1"/>
    <col min="6400" max="6400" width="7.140625" style="2" customWidth="1"/>
    <col min="6401" max="6401" width="17.42578125" style="2" customWidth="1"/>
    <col min="6402" max="6402" width="22.85546875" style="2" customWidth="1"/>
    <col min="6403" max="6403" width="18.140625" style="2" customWidth="1"/>
    <col min="6404" max="6404" width="15.7109375" style="2" customWidth="1"/>
    <col min="6405" max="6405" width="15.28515625" style="2" customWidth="1"/>
    <col min="6406" max="6406" width="16.28515625" style="2" customWidth="1"/>
    <col min="6407" max="6407" width="16.85546875" style="2" customWidth="1"/>
    <col min="6408" max="6408" width="16.5703125" style="2" customWidth="1"/>
    <col min="6409" max="6409" width="15.85546875" style="2" customWidth="1"/>
    <col min="6410" max="6410" width="15.42578125" style="2" customWidth="1"/>
    <col min="6411" max="6411" width="18.140625" style="2" customWidth="1"/>
    <col min="6412" max="6412" width="12.85546875" style="2" customWidth="1"/>
    <col min="6413" max="6413" width="12.7109375" style="2" bestFit="1" customWidth="1"/>
    <col min="6414" max="6414" width="16.85546875" style="2" customWidth="1"/>
    <col min="6415" max="6648" width="9.140625" style="2"/>
    <col min="6649" max="6649" width="21" style="2" customWidth="1"/>
    <col min="6650" max="6650" width="37.85546875" style="2" customWidth="1"/>
    <col min="6651" max="6651" width="33.42578125" style="2" customWidth="1"/>
    <col min="6652" max="6652" width="22" style="2" customWidth="1"/>
    <col min="6653" max="6653" width="21" style="2" customWidth="1"/>
    <col min="6654" max="6654" width="7.42578125" style="2" customWidth="1"/>
    <col min="6655" max="6655" width="7.5703125" style="2" customWidth="1"/>
    <col min="6656" max="6656" width="7.140625" style="2" customWidth="1"/>
    <col min="6657" max="6657" width="17.42578125" style="2" customWidth="1"/>
    <col min="6658" max="6658" width="22.85546875" style="2" customWidth="1"/>
    <col min="6659" max="6659" width="18.140625" style="2" customWidth="1"/>
    <col min="6660" max="6660" width="15.7109375" style="2" customWidth="1"/>
    <col min="6661" max="6661" width="15.28515625" style="2" customWidth="1"/>
    <col min="6662" max="6662" width="16.28515625" style="2" customWidth="1"/>
    <col min="6663" max="6663" width="16.85546875" style="2" customWidth="1"/>
    <col min="6664" max="6664" width="16.5703125" style="2" customWidth="1"/>
    <col min="6665" max="6665" width="15.85546875" style="2" customWidth="1"/>
    <col min="6666" max="6666" width="15.42578125" style="2" customWidth="1"/>
    <col min="6667" max="6667" width="18.140625" style="2" customWidth="1"/>
    <col min="6668" max="6668" width="12.85546875" style="2" customWidth="1"/>
    <col min="6669" max="6669" width="12.7109375" style="2" bestFit="1" customWidth="1"/>
    <col min="6670" max="6670" width="16.85546875" style="2" customWidth="1"/>
    <col min="6671" max="6904" width="9.140625" style="2"/>
    <col min="6905" max="6905" width="21" style="2" customWidth="1"/>
    <col min="6906" max="6906" width="37.85546875" style="2" customWidth="1"/>
    <col min="6907" max="6907" width="33.42578125" style="2" customWidth="1"/>
    <col min="6908" max="6908" width="22" style="2" customWidth="1"/>
    <col min="6909" max="6909" width="21" style="2" customWidth="1"/>
    <col min="6910" max="6910" width="7.42578125" style="2" customWidth="1"/>
    <col min="6911" max="6911" width="7.5703125" style="2" customWidth="1"/>
    <col min="6912" max="6912" width="7.140625" style="2" customWidth="1"/>
    <col min="6913" max="6913" width="17.42578125" style="2" customWidth="1"/>
    <col min="6914" max="6914" width="22.85546875" style="2" customWidth="1"/>
    <col min="6915" max="6915" width="18.140625" style="2" customWidth="1"/>
    <col min="6916" max="6916" width="15.7109375" style="2" customWidth="1"/>
    <col min="6917" max="6917" width="15.28515625" style="2" customWidth="1"/>
    <col min="6918" max="6918" width="16.28515625" style="2" customWidth="1"/>
    <col min="6919" max="6919" width="16.85546875" style="2" customWidth="1"/>
    <col min="6920" max="6920" width="16.5703125" style="2" customWidth="1"/>
    <col min="6921" max="6921" width="15.85546875" style="2" customWidth="1"/>
    <col min="6922" max="6922" width="15.42578125" style="2" customWidth="1"/>
    <col min="6923" max="6923" width="18.140625" style="2" customWidth="1"/>
    <col min="6924" max="6924" width="12.85546875" style="2" customWidth="1"/>
    <col min="6925" max="6925" width="12.7109375" style="2" bestFit="1" customWidth="1"/>
    <col min="6926" max="6926" width="16.85546875" style="2" customWidth="1"/>
    <col min="6927" max="7160" width="9.140625" style="2"/>
    <col min="7161" max="7161" width="21" style="2" customWidth="1"/>
    <col min="7162" max="7162" width="37.85546875" style="2" customWidth="1"/>
    <col min="7163" max="7163" width="33.42578125" style="2" customWidth="1"/>
    <col min="7164" max="7164" width="22" style="2" customWidth="1"/>
    <col min="7165" max="7165" width="21" style="2" customWidth="1"/>
    <col min="7166" max="7166" width="7.42578125" style="2" customWidth="1"/>
    <col min="7167" max="7167" width="7.5703125" style="2" customWidth="1"/>
    <col min="7168" max="7168" width="7.140625" style="2" customWidth="1"/>
    <col min="7169" max="7169" width="17.42578125" style="2" customWidth="1"/>
    <col min="7170" max="7170" width="22.85546875" style="2" customWidth="1"/>
    <col min="7171" max="7171" width="18.140625" style="2" customWidth="1"/>
    <col min="7172" max="7172" width="15.7109375" style="2" customWidth="1"/>
    <col min="7173" max="7173" width="15.28515625" style="2" customWidth="1"/>
    <col min="7174" max="7174" width="16.28515625" style="2" customWidth="1"/>
    <col min="7175" max="7175" width="16.85546875" style="2" customWidth="1"/>
    <col min="7176" max="7176" width="16.5703125" style="2" customWidth="1"/>
    <col min="7177" max="7177" width="15.85546875" style="2" customWidth="1"/>
    <col min="7178" max="7178" width="15.42578125" style="2" customWidth="1"/>
    <col min="7179" max="7179" width="18.140625" style="2" customWidth="1"/>
    <col min="7180" max="7180" width="12.85546875" style="2" customWidth="1"/>
    <col min="7181" max="7181" width="12.7109375" style="2" bestFit="1" customWidth="1"/>
    <col min="7182" max="7182" width="16.85546875" style="2" customWidth="1"/>
    <col min="7183" max="7416" width="9.140625" style="2"/>
    <col min="7417" max="7417" width="21" style="2" customWidth="1"/>
    <col min="7418" max="7418" width="37.85546875" style="2" customWidth="1"/>
    <col min="7419" max="7419" width="33.42578125" style="2" customWidth="1"/>
    <col min="7420" max="7420" width="22" style="2" customWidth="1"/>
    <col min="7421" max="7421" width="21" style="2" customWidth="1"/>
    <col min="7422" max="7422" width="7.42578125" style="2" customWidth="1"/>
    <col min="7423" max="7423" width="7.5703125" style="2" customWidth="1"/>
    <col min="7424" max="7424" width="7.140625" style="2" customWidth="1"/>
    <col min="7425" max="7425" width="17.42578125" style="2" customWidth="1"/>
    <col min="7426" max="7426" width="22.85546875" style="2" customWidth="1"/>
    <col min="7427" max="7427" width="18.140625" style="2" customWidth="1"/>
    <col min="7428" max="7428" width="15.7109375" style="2" customWidth="1"/>
    <col min="7429" max="7429" width="15.28515625" style="2" customWidth="1"/>
    <col min="7430" max="7430" width="16.28515625" style="2" customWidth="1"/>
    <col min="7431" max="7431" width="16.85546875" style="2" customWidth="1"/>
    <col min="7432" max="7432" width="16.5703125" style="2" customWidth="1"/>
    <col min="7433" max="7433" width="15.85546875" style="2" customWidth="1"/>
    <col min="7434" max="7434" width="15.42578125" style="2" customWidth="1"/>
    <col min="7435" max="7435" width="18.140625" style="2" customWidth="1"/>
    <col min="7436" max="7436" width="12.85546875" style="2" customWidth="1"/>
    <col min="7437" max="7437" width="12.7109375" style="2" bestFit="1" customWidth="1"/>
    <col min="7438" max="7438" width="16.85546875" style="2" customWidth="1"/>
    <col min="7439" max="7672" width="9.140625" style="2"/>
    <col min="7673" max="7673" width="21" style="2" customWidth="1"/>
    <col min="7674" max="7674" width="37.85546875" style="2" customWidth="1"/>
    <col min="7675" max="7675" width="33.42578125" style="2" customWidth="1"/>
    <col min="7676" max="7676" width="22" style="2" customWidth="1"/>
    <col min="7677" max="7677" width="21" style="2" customWidth="1"/>
    <col min="7678" max="7678" width="7.42578125" style="2" customWidth="1"/>
    <col min="7679" max="7679" width="7.5703125" style="2" customWidth="1"/>
    <col min="7680" max="7680" width="7.140625" style="2" customWidth="1"/>
    <col min="7681" max="7681" width="17.42578125" style="2" customWidth="1"/>
    <col min="7682" max="7682" width="22.85546875" style="2" customWidth="1"/>
    <col min="7683" max="7683" width="18.140625" style="2" customWidth="1"/>
    <col min="7684" max="7684" width="15.7109375" style="2" customWidth="1"/>
    <col min="7685" max="7685" width="15.28515625" style="2" customWidth="1"/>
    <col min="7686" max="7686" width="16.28515625" style="2" customWidth="1"/>
    <col min="7687" max="7687" width="16.85546875" style="2" customWidth="1"/>
    <col min="7688" max="7688" width="16.5703125" style="2" customWidth="1"/>
    <col min="7689" max="7689" width="15.85546875" style="2" customWidth="1"/>
    <col min="7690" max="7690" width="15.42578125" style="2" customWidth="1"/>
    <col min="7691" max="7691" width="18.140625" style="2" customWidth="1"/>
    <col min="7692" max="7692" width="12.85546875" style="2" customWidth="1"/>
    <col min="7693" max="7693" width="12.7109375" style="2" bestFit="1" customWidth="1"/>
    <col min="7694" max="7694" width="16.85546875" style="2" customWidth="1"/>
    <col min="7695" max="7928" width="9.140625" style="2"/>
    <col min="7929" max="7929" width="21" style="2" customWidth="1"/>
    <col min="7930" max="7930" width="37.85546875" style="2" customWidth="1"/>
    <col min="7931" max="7931" width="33.42578125" style="2" customWidth="1"/>
    <col min="7932" max="7932" width="22" style="2" customWidth="1"/>
    <col min="7933" max="7933" width="21" style="2" customWidth="1"/>
    <col min="7934" max="7934" width="7.42578125" style="2" customWidth="1"/>
    <col min="7935" max="7935" width="7.5703125" style="2" customWidth="1"/>
    <col min="7936" max="7936" width="7.140625" style="2" customWidth="1"/>
    <col min="7937" max="7937" width="17.42578125" style="2" customWidth="1"/>
    <col min="7938" max="7938" width="22.85546875" style="2" customWidth="1"/>
    <col min="7939" max="7939" width="18.140625" style="2" customWidth="1"/>
    <col min="7940" max="7940" width="15.7109375" style="2" customWidth="1"/>
    <col min="7941" max="7941" width="15.28515625" style="2" customWidth="1"/>
    <col min="7942" max="7942" width="16.28515625" style="2" customWidth="1"/>
    <col min="7943" max="7943" width="16.85546875" style="2" customWidth="1"/>
    <col min="7944" max="7944" width="16.5703125" style="2" customWidth="1"/>
    <col min="7945" max="7945" width="15.85546875" style="2" customWidth="1"/>
    <col min="7946" max="7946" width="15.42578125" style="2" customWidth="1"/>
    <col min="7947" max="7947" width="18.140625" style="2" customWidth="1"/>
    <col min="7948" max="7948" width="12.85546875" style="2" customWidth="1"/>
    <col min="7949" max="7949" width="12.7109375" style="2" bestFit="1" customWidth="1"/>
    <col min="7950" max="7950" width="16.85546875" style="2" customWidth="1"/>
    <col min="7951" max="8184" width="9.140625" style="2"/>
    <col min="8185" max="8185" width="21" style="2" customWidth="1"/>
    <col min="8186" max="8186" width="37.85546875" style="2" customWidth="1"/>
    <col min="8187" max="8187" width="33.42578125" style="2" customWidth="1"/>
    <col min="8188" max="8188" width="22" style="2" customWidth="1"/>
    <col min="8189" max="8189" width="21" style="2" customWidth="1"/>
    <col min="8190" max="8190" width="7.42578125" style="2" customWidth="1"/>
    <col min="8191" max="8191" width="7.5703125" style="2" customWidth="1"/>
    <col min="8192" max="8192" width="7.140625" style="2" customWidth="1"/>
    <col min="8193" max="8193" width="17.42578125" style="2" customWidth="1"/>
    <col min="8194" max="8194" width="22.85546875" style="2" customWidth="1"/>
    <col min="8195" max="8195" width="18.140625" style="2" customWidth="1"/>
    <col min="8196" max="8196" width="15.7109375" style="2" customWidth="1"/>
    <col min="8197" max="8197" width="15.28515625" style="2" customWidth="1"/>
    <col min="8198" max="8198" width="16.28515625" style="2" customWidth="1"/>
    <col min="8199" max="8199" width="16.85546875" style="2" customWidth="1"/>
    <col min="8200" max="8200" width="16.5703125" style="2" customWidth="1"/>
    <col min="8201" max="8201" width="15.85546875" style="2" customWidth="1"/>
    <col min="8202" max="8202" width="15.42578125" style="2" customWidth="1"/>
    <col min="8203" max="8203" width="18.140625" style="2" customWidth="1"/>
    <col min="8204" max="8204" width="12.85546875" style="2" customWidth="1"/>
    <col min="8205" max="8205" width="12.7109375" style="2" bestFit="1" customWidth="1"/>
    <col min="8206" max="8206" width="16.85546875" style="2" customWidth="1"/>
    <col min="8207" max="8440" width="9.140625" style="2"/>
    <col min="8441" max="8441" width="21" style="2" customWidth="1"/>
    <col min="8442" max="8442" width="37.85546875" style="2" customWidth="1"/>
    <col min="8443" max="8443" width="33.42578125" style="2" customWidth="1"/>
    <col min="8444" max="8444" width="22" style="2" customWidth="1"/>
    <col min="8445" max="8445" width="21" style="2" customWidth="1"/>
    <col min="8446" max="8446" width="7.42578125" style="2" customWidth="1"/>
    <col min="8447" max="8447" width="7.5703125" style="2" customWidth="1"/>
    <col min="8448" max="8448" width="7.140625" style="2" customWidth="1"/>
    <col min="8449" max="8449" width="17.42578125" style="2" customWidth="1"/>
    <col min="8450" max="8450" width="22.85546875" style="2" customWidth="1"/>
    <col min="8451" max="8451" width="18.140625" style="2" customWidth="1"/>
    <col min="8452" max="8452" width="15.7109375" style="2" customWidth="1"/>
    <col min="8453" max="8453" width="15.28515625" style="2" customWidth="1"/>
    <col min="8454" max="8454" width="16.28515625" style="2" customWidth="1"/>
    <col min="8455" max="8455" width="16.85546875" style="2" customWidth="1"/>
    <col min="8456" max="8456" width="16.5703125" style="2" customWidth="1"/>
    <col min="8457" max="8457" width="15.85546875" style="2" customWidth="1"/>
    <col min="8458" max="8458" width="15.42578125" style="2" customWidth="1"/>
    <col min="8459" max="8459" width="18.140625" style="2" customWidth="1"/>
    <col min="8460" max="8460" width="12.85546875" style="2" customWidth="1"/>
    <col min="8461" max="8461" width="12.7109375" style="2" bestFit="1" customWidth="1"/>
    <col min="8462" max="8462" width="16.85546875" style="2" customWidth="1"/>
    <col min="8463" max="8696" width="9.140625" style="2"/>
    <col min="8697" max="8697" width="21" style="2" customWidth="1"/>
    <col min="8698" max="8698" width="37.85546875" style="2" customWidth="1"/>
    <col min="8699" max="8699" width="33.42578125" style="2" customWidth="1"/>
    <col min="8700" max="8700" width="22" style="2" customWidth="1"/>
    <col min="8701" max="8701" width="21" style="2" customWidth="1"/>
    <col min="8702" max="8702" width="7.42578125" style="2" customWidth="1"/>
    <col min="8703" max="8703" width="7.5703125" style="2" customWidth="1"/>
    <col min="8704" max="8704" width="7.140625" style="2" customWidth="1"/>
    <col min="8705" max="8705" width="17.42578125" style="2" customWidth="1"/>
    <col min="8706" max="8706" width="22.85546875" style="2" customWidth="1"/>
    <col min="8707" max="8707" width="18.140625" style="2" customWidth="1"/>
    <col min="8708" max="8708" width="15.7109375" style="2" customWidth="1"/>
    <col min="8709" max="8709" width="15.28515625" style="2" customWidth="1"/>
    <col min="8710" max="8710" width="16.28515625" style="2" customWidth="1"/>
    <col min="8711" max="8711" width="16.85546875" style="2" customWidth="1"/>
    <col min="8712" max="8712" width="16.5703125" style="2" customWidth="1"/>
    <col min="8713" max="8713" width="15.85546875" style="2" customWidth="1"/>
    <col min="8714" max="8714" width="15.42578125" style="2" customWidth="1"/>
    <col min="8715" max="8715" width="18.140625" style="2" customWidth="1"/>
    <col min="8716" max="8716" width="12.85546875" style="2" customWidth="1"/>
    <col min="8717" max="8717" width="12.7109375" style="2" bestFit="1" customWidth="1"/>
    <col min="8718" max="8718" width="16.85546875" style="2" customWidth="1"/>
    <col min="8719" max="8952" width="9.140625" style="2"/>
    <col min="8953" max="8953" width="21" style="2" customWidth="1"/>
    <col min="8954" max="8954" width="37.85546875" style="2" customWidth="1"/>
    <col min="8955" max="8955" width="33.42578125" style="2" customWidth="1"/>
    <col min="8956" max="8956" width="22" style="2" customWidth="1"/>
    <col min="8957" max="8957" width="21" style="2" customWidth="1"/>
    <col min="8958" max="8958" width="7.42578125" style="2" customWidth="1"/>
    <col min="8959" max="8959" width="7.5703125" style="2" customWidth="1"/>
    <col min="8960" max="8960" width="7.140625" style="2" customWidth="1"/>
    <col min="8961" max="8961" width="17.42578125" style="2" customWidth="1"/>
    <col min="8962" max="8962" width="22.85546875" style="2" customWidth="1"/>
    <col min="8963" max="8963" width="18.140625" style="2" customWidth="1"/>
    <col min="8964" max="8964" width="15.7109375" style="2" customWidth="1"/>
    <col min="8965" max="8965" width="15.28515625" style="2" customWidth="1"/>
    <col min="8966" max="8966" width="16.28515625" style="2" customWidth="1"/>
    <col min="8967" max="8967" width="16.85546875" style="2" customWidth="1"/>
    <col min="8968" max="8968" width="16.5703125" style="2" customWidth="1"/>
    <col min="8969" max="8969" width="15.85546875" style="2" customWidth="1"/>
    <col min="8970" max="8970" width="15.42578125" style="2" customWidth="1"/>
    <col min="8971" max="8971" width="18.140625" style="2" customWidth="1"/>
    <col min="8972" max="8972" width="12.85546875" style="2" customWidth="1"/>
    <col min="8973" max="8973" width="12.7109375" style="2" bestFit="1" customWidth="1"/>
    <col min="8974" max="8974" width="16.85546875" style="2" customWidth="1"/>
    <col min="8975" max="9208" width="9.140625" style="2"/>
    <col min="9209" max="9209" width="21" style="2" customWidth="1"/>
    <col min="9210" max="9210" width="37.85546875" style="2" customWidth="1"/>
    <col min="9211" max="9211" width="33.42578125" style="2" customWidth="1"/>
    <col min="9212" max="9212" width="22" style="2" customWidth="1"/>
    <col min="9213" max="9213" width="21" style="2" customWidth="1"/>
    <col min="9214" max="9214" width="7.42578125" style="2" customWidth="1"/>
    <col min="9215" max="9215" width="7.5703125" style="2" customWidth="1"/>
    <col min="9216" max="9216" width="7.140625" style="2" customWidth="1"/>
    <col min="9217" max="9217" width="17.42578125" style="2" customWidth="1"/>
    <col min="9218" max="9218" width="22.85546875" style="2" customWidth="1"/>
    <col min="9219" max="9219" width="18.140625" style="2" customWidth="1"/>
    <col min="9220" max="9220" width="15.7109375" style="2" customWidth="1"/>
    <col min="9221" max="9221" width="15.28515625" style="2" customWidth="1"/>
    <col min="9222" max="9222" width="16.28515625" style="2" customWidth="1"/>
    <col min="9223" max="9223" width="16.85546875" style="2" customWidth="1"/>
    <col min="9224" max="9224" width="16.5703125" style="2" customWidth="1"/>
    <col min="9225" max="9225" width="15.85546875" style="2" customWidth="1"/>
    <col min="9226" max="9226" width="15.42578125" style="2" customWidth="1"/>
    <col min="9227" max="9227" width="18.140625" style="2" customWidth="1"/>
    <col min="9228" max="9228" width="12.85546875" style="2" customWidth="1"/>
    <col min="9229" max="9229" width="12.7109375" style="2" bestFit="1" customWidth="1"/>
    <col min="9230" max="9230" width="16.85546875" style="2" customWidth="1"/>
    <col min="9231" max="9464" width="9.140625" style="2"/>
    <col min="9465" max="9465" width="21" style="2" customWidth="1"/>
    <col min="9466" max="9466" width="37.85546875" style="2" customWidth="1"/>
    <col min="9467" max="9467" width="33.42578125" style="2" customWidth="1"/>
    <col min="9468" max="9468" width="22" style="2" customWidth="1"/>
    <col min="9469" max="9469" width="21" style="2" customWidth="1"/>
    <col min="9470" max="9470" width="7.42578125" style="2" customWidth="1"/>
    <col min="9471" max="9471" width="7.5703125" style="2" customWidth="1"/>
    <col min="9472" max="9472" width="7.140625" style="2" customWidth="1"/>
    <col min="9473" max="9473" width="17.42578125" style="2" customWidth="1"/>
    <col min="9474" max="9474" width="22.85546875" style="2" customWidth="1"/>
    <col min="9475" max="9475" width="18.140625" style="2" customWidth="1"/>
    <col min="9476" max="9476" width="15.7109375" style="2" customWidth="1"/>
    <col min="9477" max="9477" width="15.28515625" style="2" customWidth="1"/>
    <col min="9478" max="9478" width="16.28515625" style="2" customWidth="1"/>
    <col min="9479" max="9479" width="16.85546875" style="2" customWidth="1"/>
    <col min="9480" max="9480" width="16.5703125" style="2" customWidth="1"/>
    <col min="9481" max="9481" width="15.85546875" style="2" customWidth="1"/>
    <col min="9482" max="9482" width="15.42578125" style="2" customWidth="1"/>
    <col min="9483" max="9483" width="18.140625" style="2" customWidth="1"/>
    <col min="9484" max="9484" width="12.85546875" style="2" customWidth="1"/>
    <col min="9485" max="9485" width="12.7109375" style="2" bestFit="1" customWidth="1"/>
    <col min="9486" max="9486" width="16.85546875" style="2" customWidth="1"/>
    <col min="9487" max="9720" width="9.140625" style="2"/>
    <col min="9721" max="9721" width="21" style="2" customWidth="1"/>
    <col min="9722" max="9722" width="37.85546875" style="2" customWidth="1"/>
    <col min="9723" max="9723" width="33.42578125" style="2" customWidth="1"/>
    <col min="9724" max="9724" width="22" style="2" customWidth="1"/>
    <col min="9725" max="9725" width="21" style="2" customWidth="1"/>
    <col min="9726" max="9726" width="7.42578125" style="2" customWidth="1"/>
    <col min="9727" max="9727" width="7.5703125" style="2" customWidth="1"/>
    <col min="9728" max="9728" width="7.140625" style="2" customWidth="1"/>
    <col min="9729" max="9729" width="17.42578125" style="2" customWidth="1"/>
    <col min="9730" max="9730" width="22.85546875" style="2" customWidth="1"/>
    <col min="9731" max="9731" width="18.140625" style="2" customWidth="1"/>
    <col min="9732" max="9732" width="15.7109375" style="2" customWidth="1"/>
    <col min="9733" max="9733" width="15.28515625" style="2" customWidth="1"/>
    <col min="9734" max="9734" width="16.28515625" style="2" customWidth="1"/>
    <col min="9735" max="9735" width="16.85546875" style="2" customWidth="1"/>
    <col min="9736" max="9736" width="16.5703125" style="2" customWidth="1"/>
    <col min="9737" max="9737" width="15.85546875" style="2" customWidth="1"/>
    <col min="9738" max="9738" width="15.42578125" style="2" customWidth="1"/>
    <col min="9739" max="9739" width="18.140625" style="2" customWidth="1"/>
    <col min="9740" max="9740" width="12.85546875" style="2" customWidth="1"/>
    <col min="9741" max="9741" width="12.7109375" style="2" bestFit="1" customWidth="1"/>
    <col min="9742" max="9742" width="16.85546875" style="2" customWidth="1"/>
    <col min="9743" max="9976" width="9.140625" style="2"/>
    <col min="9977" max="9977" width="21" style="2" customWidth="1"/>
    <col min="9978" max="9978" width="37.85546875" style="2" customWidth="1"/>
    <col min="9979" max="9979" width="33.42578125" style="2" customWidth="1"/>
    <col min="9980" max="9980" width="22" style="2" customWidth="1"/>
    <col min="9981" max="9981" width="21" style="2" customWidth="1"/>
    <col min="9982" max="9982" width="7.42578125" style="2" customWidth="1"/>
    <col min="9983" max="9983" width="7.5703125" style="2" customWidth="1"/>
    <col min="9984" max="9984" width="7.140625" style="2" customWidth="1"/>
    <col min="9985" max="9985" width="17.42578125" style="2" customWidth="1"/>
    <col min="9986" max="9986" width="22.85546875" style="2" customWidth="1"/>
    <col min="9987" max="9987" width="18.140625" style="2" customWidth="1"/>
    <col min="9988" max="9988" width="15.7109375" style="2" customWidth="1"/>
    <col min="9989" max="9989" width="15.28515625" style="2" customWidth="1"/>
    <col min="9990" max="9990" width="16.28515625" style="2" customWidth="1"/>
    <col min="9991" max="9991" width="16.85546875" style="2" customWidth="1"/>
    <col min="9992" max="9992" width="16.5703125" style="2" customWidth="1"/>
    <col min="9993" max="9993" width="15.85546875" style="2" customWidth="1"/>
    <col min="9994" max="9994" width="15.42578125" style="2" customWidth="1"/>
    <col min="9995" max="9995" width="18.140625" style="2" customWidth="1"/>
    <col min="9996" max="9996" width="12.85546875" style="2" customWidth="1"/>
    <col min="9997" max="9997" width="12.7109375" style="2" bestFit="1" customWidth="1"/>
    <col min="9998" max="9998" width="16.85546875" style="2" customWidth="1"/>
    <col min="9999" max="10232" width="9.140625" style="2"/>
    <col min="10233" max="10233" width="21" style="2" customWidth="1"/>
    <col min="10234" max="10234" width="37.85546875" style="2" customWidth="1"/>
    <col min="10235" max="10235" width="33.42578125" style="2" customWidth="1"/>
    <col min="10236" max="10236" width="22" style="2" customWidth="1"/>
    <col min="10237" max="10237" width="21" style="2" customWidth="1"/>
    <col min="10238" max="10238" width="7.42578125" style="2" customWidth="1"/>
    <col min="10239" max="10239" width="7.5703125" style="2" customWidth="1"/>
    <col min="10240" max="10240" width="7.140625" style="2" customWidth="1"/>
    <col min="10241" max="10241" width="17.42578125" style="2" customWidth="1"/>
    <col min="10242" max="10242" width="22.85546875" style="2" customWidth="1"/>
    <col min="10243" max="10243" width="18.140625" style="2" customWidth="1"/>
    <col min="10244" max="10244" width="15.7109375" style="2" customWidth="1"/>
    <col min="10245" max="10245" width="15.28515625" style="2" customWidth="1"/>
    <col min="10246" max="10246" width="16.28515625" style="2" customWidth="1"/>
    <col min="10247" max="10247" width="16.85546875" style="2" customWidth="1"/>
    <col min="10248" max="10248" width="16.5703125" style="2" customWidth="1"/>
    <col min="10249" max="10249" width="15.85546875" style="2" customWidth="1"/>
    <col min="10250" max="10250" width="15.42578125" style="2" customWidth="1"/>
    <col min="10251" max="10251" width="18.140625" style="2" customWidth="1"/>
    <col min="10252" max="10252" width="12.85546875" style="2" customWidth="1"/>
    <col min="10253" max="10253" width="12.7109375" style="2" bestFit="1" customWidth="1"/>
    <col min="10254" max="10254" width="16.85546875" style="2" customWidth="1"/>
    <col min="10255" max="10488" width="9.140625" style="2"/>
    <col min="10489" max="10489" width="21" style="2" customWidth="1"/>
    <col min="10490" max="10490" width="37.85546875" style="2" customWidth="1"/>
    <col min="10491" max="10491" width="33.42578125" style="2" customWidth="1"/>
    <col min="10492" max="10492" width="22" style="2" customWidth="1"/>
    <col min="10493" max="10493" width="21" style="2" customWidth="1"/>
    <col min="10494" max="10494" width="7.42578125" style="2" customWidth="1"/>
    <col min="10495" max="10495" width="7.5703125" style="2" customWidth="1"/>
    <col min="10496" max="10496" width="7.140625" style="2" customWidth="1"/>
    <col min="10497" max="10497" width="17.42578125" style="2" customWidth="1"/>
    <col min="10498" max="10498" width="22.85546875" style="2" customWidth="1"/>
    <col min="10499" max="10499" width="18.140625" style="2" customWidth="1"/>
    <col min="10500" max="10500" width="15.7109375" style="2" customWidth="1"/>
    <col min="10501" max="10501" width="15.28515625" style="2" customWidth="1"/>
    <col min="10502" max="10502" width="16.28515625" style="2" customWidth="1"/>
    <col min="10503" max="10503" width="16.85546875" style="2" customWidth="1"/>
    <col min="10504" max="10504" width="16.5703125" style="2" customWidth="1"/>
    <col min="10505" max="10505" width="15.85546875" style="2" customWidth="1"/>
    <col min="10506" max="10506" width="15.42578125" style="2" customWidth="1"/>
    <col min="10507" max="10507" width="18.140625" style="2" customWidth="1"/>
    <col min="10508" max="10508" width="12.85546875" style="2" customWidth="1"/>
    <col min="10509" max="10509" width="12.7109375" style="2" bestFit="1" customWidth="1"/>
    <col min="10510" max="10510" width="16.85546875" style="2" customWidth="1"/>
    <col min="10511" max="10744" width="9.140625" style="2"/>
    <col min="10745" max="10745" width="21" style="2" customWidth="1"/>
    <col min="10746" max="10746" width="37.85546875" style="2" customWidth="1"/>
    <col min="10747" max="10747" width="33.42578125" style="2" customWidth="1"/>
    <col min="10748" max="10748" width="22" style="2" customWidth="1"/>
    <col min="10749" max="10749" width="21" style="2" customWidth="1"/>
    <col min="10750" max="10750" width="7.42578125" style="2" customWidth="1"/>
    <col min="10751" max="10751" width="7.5703125" style="2" customWidth="1"/>
    <col min="10752" max="10752" width="7.140625" style="2" customWidth="1"/>
    <col min="10753" max="10753" width="17.42578125" style="2" customWidth="1"/>
    <col min="10754" max="10754" width="22.85546875" style="2" customWidth="1"/>
    <col min="10755" max="10755" width="18.140625" style="2" customWidth="1"/>
    <col min="10756" max="10756" width="15.7109375" style="2" customWidth="1"/>
    <col min="10757" max="10757" width="15.28515625" style="2" customWidth="1"/>
    <col min="10758" max="10758" width="16.28515625" style="2" customWidth="1"/>
    <col min="10759" max="10759" width="16.85546875" style="2" customWidth="1"/>
    <col min="10760" max="10760" width="16.5703125" style="2" customWidth="1"/>
    <col min="10761" max="10761" width="15.85546875" style="2" customWidth="1"/>
    <col min="10762" max="10762" width="15.42578125" style="2" customWidth="1"/>
    <col min="10763" max="10763" width="18.140625" style="2" customWidth="1"/>
    <col min="10764" max="10764" width="12.85546875" style="2" customWidth="1"/>
    <col min="10765" max="10765" width="12.7109375" style="2" bestFit="1" customWidth="1"/>
    <col min="10766" max="10766" width="16.85546875" style="2" customWidth="1"/>
    <col min="10767" max="11000" width="9.140625" style="2"/>
    <col min="11001" max="11001" width="21" style="2" customWidth="1"/>
    <col min="11002" max="11002" width="37.85546875" style="2" customWidth="1"/>
    <col min="11003" max="11003" width="33.42578125" style="2" customWidth="1"/>
    <col min="11004" max="11004" width="22" style="2" customWidth="1"/>
    <col min="11005" max="11005" width="21" style="2" customWidth="1"/>
    <col min="11006" max="11006" width="7.42578125" style="2" customWidth="1"/>
    <col min="11007" max="11007" width="7.5703125" style="2" customWidth="1"/>
    <col min="11008" max="11008" width="7.140625" style="2" customWidth="1"/>
    <col min="11009" max="11009" width="17.42578125" style="2" customWidth="1"/>
    <col min="11010" max="11010" width="22.85546875" style="2" customWidth="1"/>
    <col min="11011" max="11011" width="18.140625" style="2" customWidth="1"/>
    <col min="11012" max="11012" width="15.7109375" style="2" customWidth="1"/>
    <col min="11013" max="11013" width="15.28515625" style="2" customWidth="1"/>
    <col min="11014" max="11014" width="16.28515625" style="2" customWidth="1"/>
    <col min="11015" max="11015" width="16.85546875" style="2" customWidth="1"/>
    <col min="11016" max="11016" width="16.5703125" style="2" customWidth="1"/>
    <col min="11017" max="11017" width="15.85546875" style="2" customWidth="1"/>
    <col min="11018" max="11018" width="15.42578125" style="2" customWidth="1"/>
    <col min="11019" max="11019" width="18.140625" style="2" customWidth="1"/>
    <col min="11020" max="11020" width="12.85546875" style="2" customWidth="1"/>
    <col min="11021" max="11021" width="12.7109375" style="2" bestFit="1" customWidth="1"/>
    <col min="11022" max="11022" width="16.85546875" style="2" customWidth="1"/>
    <col min="11023" max="11256" width="9.140625" style="2"/>
    <col min="11257" max="11257" width="21" style="2" customWidth="1"/>
    <col min="11258" max="11258" width="37.85546875" style="2" customWidth="1"/>
    <col min="11259" max="11259" width="33.42578125" style="2" customWidth="1"/>
    <col min="11260" max="11260" width="22" style="2" customWidth="1"/>
    <col min="11261" max="11261" width="21" style="2" customWidth="1"/>
    <col min="11262" max="11262" width="7.42578125" style="2" customWidth="1"/>
    <col min="11263" max="11263" width="7.5703125" style="2" customWidth="1"/>
    <col min="11264" max="11264" width="7.140625" style="2" customWidth="1"/>
    <col min="11265" max="11265" width="17.42578125" style="2" customWidth="1"/>
    <col min="11266" max="11266" width="22.85546875" style="2" customWidth="1"/>
    <col min="11267" max="11267" width="18.140625" style="2" customWidth="1"/>
    <col min="11268" max="11268" width="15.7109375" style="2" customWidth="1"/>
    <col min="11269" max="11269" width="15.28515625" style="2" customWidth="1"/>
    <col min="11270" max="11270" width="16.28515625" style="2" customWidth="1"/>
    <col min="11271" max="11271" width="16.85546875" style="2" customWidth="1"/>
    <col min="11272" max="11272" width="16.5703125" style="2" customWidth="1"/>
    <col min="11273" max="11273" width="15.85546875" style="2" customWidth="1"/>
    <col min="11274" max="11274" width="15.42578125" style="2" customWidth="1"/>
    <col min="11275" max="11275" width="18.140625" style="2" customWidth="1"/>
    <col min="11276" max="11276" width="12.85546875" style="2" customWidth="1"/>
    <col min="11277" max="11277" width="12.7109375" style="2" bestFit="1" customWidth="1"/>
    <col min="11278" max="11278" width="16.85546875" style="2" customWidth="1"/>
    <col min="11279" max="11512" width="9.140625" style="2"/>
    <col min="11513" max="11513" width="21" style="2" customWidth="1"/>
    <col min="11514" max="11514" width="37.85546875" style="2" customWidth="1"/>
    <col min="11515" max="11515" width="33.42578125" style="2" customWidth="1"/>
    <col min="11516" max="11516" width="22" style="2" customWidth="1"/>
    <col min="11517" max="11517" width="21" style="2" customWidth="1"/>
    <col min="11518" max="11518" width="7.42578125" style="2" customWidth="1"/>
    <col min="11519" max="11519" width="7.5703125" style="2" customWidth="1"/>
    <col min="11520" max="11520" width="7.140625" style="2" customWidth="1"/>
    <col min="11521" max="11521" width="17.42578125" style="2" customWidth="1"/>
    <col min="11522" max="11522" width="22.85546875" style="2" customWidth="1"/>
    <col min="11523" max="11523" width="18.140625" style="2" customWidth="1"/>
    <col min="11524" max="11524" width="15.7109375" style="2" customWidth="1"/>
    <col min="11525" max="11525" width="15.28515625" style="2" customWidth="1"/>
    <col min="11526" max="11526" width="16.28515625" style="2" customWidth="1"/>
    <col min="11527" max="11527" width="16.85546875" style="2" customWidth="1"/>
    <col min="11528" max="11528" width="16.5703125" style="2" customWidth="1"/>
    <col min="11529" max="11529" width="15.85546875" style="2" customWidth="1"/>
    <col min="11530" max="11530" width="15.42578125" style="2" customWidth="1"/>
    <col min="11531" max="11531" width="18.140625" style="2" customWidth="1"/>
    <col min="11532" max="11532" width="12.85546875" style="2" customWidth="1"/>
    <col min="11533" max="11533" width="12.7109375" style="2" bestFit="1" customWidth="1"/>
    <col min="11534" max="11534" width="16.85546875" style="2" customWidth="1"/>
    <col min="11535" max="11768" width="9.140625" style="2"/>
    <col min="11769" max="11769" width="21" style="2" customWidth="1"/>
    <col min="11770" max="11770" width="37.85546875" style="2" customWidth="1"/>
    <col min="11771" max="11771" width="33.42578125" style="2" customWidth="1"/>
    <col min="11772" max="11772" width="22" style="2" customWidth="1"/>
    <col min="11773" max="11773" width="21" style="2" customWidth="1"/>
    <col min="11774" max="11774" width="7.42578125" style="2" customWidth="1"/>
    <col min="11775" max="11775" width="7.5703125" style="2" customWidth="1"/>
    <col min="11776" max="11776" width="7.140625" style="2" customWidth="1"/>
    <col min="11777" max="11777" width="17.42578125" style="2" customWidth="1"/>
    <col min="11778" max="11778" width="22.85546875" style="2" customWidth="1"/>
    <col min="11779" max="11779" width="18.140625" style="2" customWidth="1"/>
    <col min="11780" max="11780" width="15.7109375" style="2" customWidth="1"/>
    <col min="11781" max="11781" width="15.28515625" style="2" customWidth="1"/>
    <col min="11782" max="11782" width="16.28515625" style="2" customWidth="1"/>
    <col min="11783" max="11783" width="16.85546875" style="2" customWidth="1"/>
    <col min="11784" max="11784" width="16.5703125" style="2" customWidth="1"/>
    <col min="11785" max="11785" width="15.85546875" style="2" customWidth="1"/>
    <col min="11786" max="11786" width="15.42578125" style="2" customWidth="1"/>
    <col min="11787" max="11787" width="18.140625" style="2" customWidth="1"/>
    <col min="11788" max="11788" width="12.85546875" style="2" customWidth="1"/>
    <col min="11789" max="11789" width="12.7109375" style="2" bestFit="1" customWidth="1"/>
    <col min="11790" max="11790" width="16.85546875" style="2" customWidth="1"/>
    <col min="11791" max="12024" width="9.140625" style="2"/>
    <col min="12025" max="12025" width="21" style="2" customWidth="1"/>
    <col min="12026" max="12026" width="37.85546875" style="2" customWidth="1"/>
    <col min="12027" max="12027" width="33.42578125" style="2" customWidth="1"/>
    <col min="12028" max="12028" width="22" style="2" customWidth="1"/>
    <col min="12029" max="12029" width="21" style="2" customWidth="1"/>
    <col min="12030" max="12030" width="7.42578125" style="2" customWidth="1"/>
    <col min="12031" max="12031" width="7.5703125" style="2" customWidth="1"/>
    <col min="12032" max="12032" width="7.140625" style="2" customWidth="1"/>
    <col min="12033" max="12033" width="17.42578125" style="2" customWidth="1"/>
    <col min="12034" max="12034" width="22.85546875" style="2" customWidth="1"/>
    <col min="12035" max="12035" width="18.140625" style="2" customWidth="1"/>
    <col min="12036" max="12036" width="15.7109375" style="2" customWidth="1"/>
    <col min="12037" max="12037" width="15.28515625" style="2" customWidth="1"/>
    <col min="12038" max="12038" width="16.28515625" style="2" customWidth="1"/>
    <col min="12039" max="12039" width="16.85546875" style="2" customWidth="1"/>
    <col min="12040" max="12040" width="16.5703125" style="2" customWidth="1"/>
    <col min="12041" max="12041" width="15.85546875" style="2" customWidth="1"/>
    <col min="12042" max="12042" width="15.42578125" style="2" customWidth="1"/>
    <col min="12043" max="12043" width="18.140625" style="2" customWidth="1"/>
    <col min="12044" max="12044" width="12.85546875" style="2" customWidth="1"/>
    <col min="12045" max="12045" width="12.7109375" style="2" bestFit="1" customWidth="1"/>
    <col min="12046" max="12046" width="16.85546875" style="2" customWidth="1"/>
    <col min="12047" max="12280" width="9.140625" style="2"/>
    <col min="12281" max="12281" width="21" style="2" customWidth="1"/>
    <col min="12282" max="12282" width="37.85546875" style="2" customWidth="1"/>
    <col min="12283" max="12283" width="33.42578125" style="2" customWidth="1"/>
    <col min="12284" max="12284" width="22" style="2" customWidth="1"/>
    <col min="12285" max="12285" width="21" style="2" customWidth="1"/>
    <col min="12286" max="12286" width="7.42578125" style="2" customWidth="1"/>
    <col min="12287" max="12287" width="7.5703125" style="2" customWidth="1"/>
    <col min="12288" max="12288" width="7.140625" style="2" customWidth="1"/>
    <col min="12289" max="12289" width="17.42578125" style="2" customWidth="1"/>
    <col min="12290" max="12290" width="22.85546875" style="2" customWidth="1"/>
    <col min="12291" max="12291" width="18.140625" style="2" customWidth="1"/>
    <col min="12292" max="12292" width="15.7109375" style="2" customWidth="1"/>
    <col min="12293" max="12293" width="15.28515625" style="2" customWidth="1"/>
    <col min="12294" max="12294" width="16.28515625" style="2" customWidth="1"/>
    <col min="12295" max="12295" width="16.85546875" style="2" customWidth="1"/>
    <col min="12296" max="12296" width="16.5703125" style="2" customWidth="1"/>
    <col min="12297" max="12297" width="15.85546875" style="2" customWidth="1"/>
    <col min="12298" max="12298" width="15.42578125" style="2" customWidth="1"/>
    <col min="12299" max="12299" width="18.140625" style="2" customWidth="1"/>
    <col min="12300" max="12300" width="12.85546875" style="2" customWidth="1"/>
    <col min="12301" max="12301" width="12.7109375" style="2" bestFit="1" customWidth="1"/>
    <col min="12302" max="12302" width="16.85546875" style="2" customWidth="1"/>
    <col min="12303" max="12536" width="9.140625" style="2"/>
    <col min="12537" max="12537" width="21" style="2" customWidth="1"/>
    <col min="12538" max="12538" width="37.85546875" style="2" customWidth="1"/>
    <col min="12539" max="12539" width="33.42578125" style="2" customWidth="1"/>
    <col min="12540" max="12540" width="22" style="2" customWidth="1"/>
    <col min="12541" max="12541" width="21" style="2" customWidth="1"/>
    <col min="12542" max="12542" width="7.42578125" style="2" customWidth="1"/>
    <col min="12543" max="12543" width="7.5703125" style="2" customWidth="1"/>
    <col min="12544" max="12544" width="7.140625" style="2" customWidth="1"/>
    <col min="12545" max="12545" width="17.42578125" style="2" customWidth="1"/>
    <col min="12546" max="12546" width="22.85546875" style="2" customWidth="1"/>
    <col min="12547" max="12547" width="18.140625" style="2" customWidth="1"/>
    <col min="12548" max="12548" width="15.7109375" style="2" customWidth="1"/>
    <col min="12549" max="12549" width="15.28515625" style="2" customWidth="1"/>
    <col min="12550" max="12550" width="16.28515625" style="2" customWidth="1"/>
    <col min="12551" max="12551" width="16.85546875" style="2" customWidth="1"/>
    <col min="12552" max="12552" width="16.5703125" style="2" customWidth="1"/>
    <col min="12553" max="12553" width="15.85546875" style="2" customWidth="1"/>
    <col min="12554" max="12554" width="15.42578125" style="2" customWidth="1"/>
    <col min="12555" max="12555" width="18.140625" style="2" customWidth="1"/>
    <col min="12556" max="12556" width="12.85546875" style="2" customWidth="1"/>
    <col min="12557" max="12557" width="12.7109375" style="2" bestFit="1" customWidth="1"/>
    <col min="12558" max="12558" width="16.85546875" style="2" customWidth="1"/>
    <col min="12559" max="12792" width="9.140625" style="2"/>
    <col min="12793" max="12793" width="21" style="2" customWidth="1"/>
    <col min="12794" max="12794" width="37.85546875" style="2" customWidth="1"/>
    <col min="12795" max="12795" width="33.42578125" style="2" customWidth="1"/>
    <col min="12796" max="12796" width="22" style="2" customWidth="1"/>
    <col min="12797" max="12797" width="21" style="2" customWidth="1"/>
    <col min="12798" max="12798" width="7.42578125" style="2" customWidth="1"/>
    <col min="12799" max="12799" width="7.5703125" style="2" customWidth="1"/>
    <col min="12800" max="12800" width="7.140625" style="2" customWidth="1"/>
    <col min="12801" max="12801" width="17.42578125" style="2" customWidth="1"/>
    <col min="12802" max="12802" width="22.85546875" style="2" customWidth="1"/>
    <col min="12803" max="12803" width="18.140625" style="2" customWidth="1"/>
    <col min="12804" max="12804" width="15.7109375" style="2" customWidth="1"/>
    <col min="12805" max="12805" width="15.28515625" style="2" customWidth="1"/>
    <col min="12806" max="12806" width="16.28515625" style="2" customWidth="1"/>
    <col min="12807" max="12807" width="16.85546875" style="2" customWidth="1"/>
    <col min="12808" max="12808" width="16.5703125" style="2" customWidth="1"/>
    <col min="12809" max="12809" width="15.85546875" style="2" customWidth="1"/>
    <col min="12810" max="12810" width="15.42578125" style="2" customWidth="1"/>
    <col min="12811" max="12811" width="18.140625" style="2" customWidth="1"/>
    <col min="12812" max="12812" width="12.85546875" style="2" customWidth="1"/>
    <col min="12813" max="12813" width="12.7109375" style="2" bestFit="1" customWidth="1"/>
    <col min="12814" max="12814" width="16.85546875" style="2" customWidth="1"/>
    <col min="12815" max="13048" width="9.140625" style="2"/>
    <col min="13049" max="13049" width="21" style="2" customWidth="1"/>
    <col min="13050" max="13050" width="37.85546875" style="2" customWidth="1"/>
    <col min="13051" max="13051" width="33.42578125" style="2" customWidth="1"/>
    <col min="13052" max="13052" width="22" style="2" customWidth="1"/>
    <col min="13053" max="13053" width="21" style="2" customWidth="1"/>
    <col min="13054" max="13054" width="7.42578125" style="2" customWidth="1"/>
    <col min="13055" max="13055" width="7.5703125" style="2" customWidth="1"/>
    <col min="13056" max="13056" width="7.140625" style="2" customWidth="1"/>
    <col min="13057" max="13057" width="17.42578125" style="2" customWidth="1"/>
    <col min="13058" max="13058" width="22.85546875" style="2" customWidth="1"/>
    <col min="13059" max="13059" width="18.140625" style="2" customWidth="1"/>
    <col min="13060" max="13060" width="15.7109375" style="2" customWidth="1"/>
    <col min="13061" max="13061" width="15.28515625" style="2" customWidth="1"/>
    <col min="13062" max="13062" width="16.28515625" style="2" customWidth="1"/>
    <col min="13063" max="13063" width="16.85546875" style="2" customWidth="1"/>
    <col min="13064" max="13064" width="16.5703125" style="2" customWidth="1"/>
    <col min="13065" max="13065" width="15.85546875" style="2" customWidth="1"/>
    <col min="13066" max="13066" width="15.42578125" style="2" customWidth="1"/>
    <col min="13067" max="13067" width="18.140625" style="2" customWidth="1"/>
    <col min="13068" max="13068" width="12.85546875" style="2" customWidth="1"/>
    <col min="13069" max="13069" width="12.7109375" style="2" bestFit="1" customWidth="1"/>
    <col min="13070" max="13070" width="16.85546875" style="2" customWidth="1"/>
    <col min="13071" max="13304" width="9.140625" style="2"/>
    <col min="13305" max="13305" width="21" style="2" customWidth="1"/>
    <col min="13306" max="13306" width="37.85546875" style="2" customWidth="1"/>
    <col min="13307" max="13307" width="33.42578125" style="2" customWidth="1"/>
    <col min="13308" max="13308" width="22" style="2" customWidth="1"/>
    <col min="13309" max="13309" width="21" style="2" customWidth="1"/>
    <col min="13310" max="13310" width="7.42578125" style="2" customWidth="1"/>
    <col min="13311" max="13311" width="7.5703125" style="2" customWidth="1"/>
    <col min="13312" max="13312" width="7.140625" style="2" customWidth="1"/>
    <col min="13313" max="13313" width="17.42578125" style="2" customWidth="1"/>
    <col min="13314" max="13314" width="22.85546875" style="2" customWidth="1"/>
    <col min="13315" max="13315" width="18.140625" style="2" customWidth="1"/>
    <col min="13316" max="13316" width="15.7109375" style="2" customWidth="1"/>
    <col min="13317" max="13317" width="15.28515625" style="2" customWidth="1"/>
    <col min="13318" max="13318" width="16.28515625" style="2" customWidth="1"/>
    <col min="13319" max="13319" width="16.85546875" style="2" customWidth="1"/>
    <col min="13320" max="13320" width="16.5703125" style="2" customWidth="1"/>
    <col min="13321" max="13321" width="15.85546875" style="2" customWidth="1"/>
    <col min="13322" max="13322" width="15.42578125" style="2" customWidth="1"/>
    <col min="13323" max="13323" width="18.140625" style="2" customWidth="1"/>
    <col min="13324" max="13324" width="12.85546875" style="2" customWidth="1"/>
    <col min="13325" max="13325" width="12.7109375" style="2" bestFit="1" customWidth="1"/>
    <col min="13326" max="13326" width="16.85546875" style="2" customWidth="1"/>
    <col min="13327" max="13560" width="9.140625" style="2"/>
    <col min="13561" max="13561" width="21" style="2" customWidth="1"/>
    <col min="13562" max="13562" width="37.85546875" style="2" customWidth="1"/>
    <col min="13563" max="13563" width="33.42578125" style="2" customWidth="1"/>
    <col min="13564" max="13564" width="22" style="2" customWidth="1"/>
    <col min="13565" max="13565" width="21" style="2" customWidth="1"/>
    <col min="13566" max="13566" width="7.42578125" style="2" customWidth="1"/>
    <col min="13567" max="13567" width="7.5703125" style="2" customWidth="1"/>
    <col min="13568" max="13568" width="7.140625" style="2" customWidth="1"/>
    <col min="13569" max="13569" width="17.42578125" style="2" customWidth="1"/>
    <col min="13570" max="13570" width="22.85546875" style="2" customWidth="1"/>
    <col min="13571" max="13571" width="18.140625" style="2" customWidth="1"/>
    <col min="13572" max="13572" width="15.7109375" style="2" customWidth="1"/>
    <col min="13573" max="13573" width="15.28515625" style="2" customWidth="1"/>
    <col min="13574" max="13574" width="16.28515625" style="2" customWidth="1"/>
    <col min="13575" max="13575" width="16.85546875" style="2" customWidth="1"/>
    <col min="13576" max="13576" width="16.5703125" style="2" customWidth="1"/>
    <col min="13577" max="13577" width="15.85546875" style="2" customWidth="1"/>
    <col min="13578" max="13578" width="15.42578125" style="2" customWidth="1"/>
    <col min="13579" max="13579" width="18.140625" style="2" customWidth="1"/>
    <col min="13580" max="13580" width="12.85546875" style="2" customWidth="1"/>
    <col min="13581" max="13581" width="12.7109375" style="2" bestFit="1" customWidth="1"/>
    <col min="13582" max="13582" width="16.85546875" style="2" customWidth="1"/>
    <col min="13583" max="13816" width="9.140625" style="2"/>
    <col min="13817" max="13817" width="21" style="2" customWidth="1"/>
    <col min="13818" max="13818" width="37.85546875" style="2" customWidth="1"/>
    <col min="13819" max="13819" width="33.42578125" style="2" customWidth="1"/>
    <col min="13820" max="13820" width="22" style="2" customWidth="1"/>
    <col min="13821" max="13821" width="21" style="2" customWidth="1"/>
    <col min="13822" max="13822" width="7.42578125" style="2" customWidth="1"/>
    <col min="13823" max="13823" width="7.5703125" style="2" customWidth="1"/>
    <col min="13824" max="13824" width="7.140625" style="2" customWidth="1"/>
    <col min="13825" max="13825" width="17.42578125" style="2" customWidth="1"/>
    <col min="13826" max="13826" width="22.85546875" style="2" customWidth="1"/>
    <col min="13827" max="13827" width="18.140625" style="2" customWidth="1"/>
    <col min="13828" max="13828" width="15.7109375" style="2" customWidth="1"/>
    <col min="13829" max="13829" width="15.28515625" style="2" customWidth="1"/>
    <col min="13830" max="13830" width="16.28515625" style="2" customWidth="1"/>
    <col min="13831" max="13831" width="16.85546875" style="2" customWidth="1"/>
    <col min="13832" max="13832" width="16.5703125" style="2" customWidth="1"/>
    <col min="13833" max="13833" width="15.85546875" style="2" customWidth="1"/>
    <col min="13834" max="13834" width="15.42578125" style="2" customWidth="1"/>
    <col min="13835" max="13835" width="18.140625" style="2" customWidth="1"/>
    <col min="13836" max="13836" width="12.85546875" style="2" customWidth="1"/>
    <col min="13837" max="13837" width="12.7109375" style="2" bestFit="1" customWidth="1"/>
    <col min="13838" max="13838" width="16.85546875" style="2" customWidth="1"/>
    <col min="13839" max="14072" width="9.140625" style="2"/>
    <col min="14073" max="14073" width="21" style="2" customWidth="1"/>
    <col min="14074" max="14074" width="37.85546875" style="2" customWidth="1"/>
    <col min="14075" max="14075" width="33.42578125" style="2" customWidth="1"/>
    <col min="14076" max="14076" width="22" style="2" customWidth="1"/>
    <col min="14077" max="14077" width="21" style="2" customWidth="1"/>
    <col min="14078" max="14078" width="7.42578125" style="2" customWidth="1"/>
    <col min="14079" max="14079" width="7.5703125" style="2" customWidth="1"/>
    <col min="14080" max="14080" width="7.140625" style="2" customWidth="1"/>
    <col min="14081" max="14081" width="17.42578125" style="2" customWidth="1"/>
    <col min="14082" max="14082" width="22.85546875" style="2" customWidth="1"/>
    <col min="14083" max="14083" width="18.140625" style="2" customWidth="1"/>
    <col min="14084" max="14084" width="15.7109375" style="2" customWidth="1"/>
    <col min="14085" max="14085" width="15.28515625" style="2" customWidth="1"/>
    <col min="14086" max="14086" width="16.28515625" style="2" customWidth="1"/>
    <col min="14087" max="14087" width="16.85546875" style="2" customWidth="1"/>
    <col min="14088" max="14088" width="16.5703125" style="2" customWidth="1"/>
    <col min="14089" max="14089" width="15.85546875" style="2" customWidth="1"/>
    <col min="14090" max="14090" width="15.42578125" style="2" customWidth="1"/>
    <col min="14091" max="14091" width="18.140625" style="2" customWidth="1"/>
    <col min="14092" max="14092" width="12.85546875" style="2" customWidth="1"/>
    <col min="14093" max="14093" width="12.7109375" style="2" bestFit="1" customWidth="1"/>
    <col min="14094" max="14094" width="16.85546875" style="2" customWidth="1"/>
    <col min="14095" max="14328" width="9.140625" style="2"/>
    <col min="14329" max="14329" width="21" style="2" customWidth="1"/>
    <col min="14330" max="14330" width="37.85546875" style="2" customWidth="1"/>
    <col min="14331" max="14331" width="33.42578125" style="2" customWidth="1"/>
    <col min="14332" max="14332" width="22" style="2" customWidth="1"/>
    <col min="14333" max="14333" width="21" style="2" customWidth="1"/>
    <col min="14334" max="14334" width="7.42578125" style="2" customWidth="1"/>
    <col min="14335" max="14335" width="7.5703125" style="2" customWidth="1"/>
    <col min="14336" max="14336" width="7.140625" style="2" customWidth="1"/>
    <col min="14337" max="14337" width="17.42578125" style="2" customWidth="1"/>
    <col min="14338" max="14338" width="22.85546875" style="2" customWidth="1"/>
    <col min="14339" max="14339" width="18.140625" style="2" customWidth="1"/>
    <col min="14340" max="14340" width="15.7109375" style="2" customWidth="1"/>
    <col min="14341" max="14341" width="15.28515625" style="2" customWidth="1"/>
    <col min="14342" max="14342" width="16.28515625" style="2" customWidth="1"/>
    <col min="14343" max="14343" width="16.85546875" style="2" customWidth="1"/>
    <col min="14344" max="14344" width="16.5703125" style="2" customWidth="1"/>
    <col min="14345" max="14345" width="15.85546875" style="2" customWidth="1"/>
    <col min="14346" max="14346" width="15.42578125" style="2" customWidth="1"/>
    <col min="14347" max="14347" width="18.140625" style="2" customWidth="1"/>
    <col min="14348" max="14348" width="12.85546875" style="2" customWidth="1"/>
    <col min="14349" max="14349" width="12.7109375" style="2" bestFit="1" customWidth="1"/>
    <col min="14350" max="14350" width="16.85546875" style="2" customWidth="1"/>
    <col min="14351" max="14584" width="9.140625" style="2"/>
    <col min="14585" max="14585" width="21" style="2" customWidth="1"/>
    <col min="14586" max="14586" width="37.85546875" style="2" customWidth="1"/>
    <col min="14587" max="14587" width="33.42578125" style="2" customWidth="1"/>
    <col min="14588" max="14588" width="22" style="2" customWidth="1"/>
    <col min="14589" max="14589" width="21" style="2" customWidth="1"/>
    <col min="14590" max="14590" width="7.42578125" style="2" customWidth="1"/>
    <col min="14591" max="14591" width="7.5703125" style="2" customWidth="1"/>
    <col min="14592" max="14592" width="7.140625" style="2" customWidth="1"/>
    <col min="14593" max="14593" width="17.42578125" style="2" customWidth="1"/>
    <col min="14594" max="14594" width="22.85546875" style="2" customWidth="1"/>
    <col min="14595" max="14595" width="18.140625" style="2" customWidth="1"/>
    <col min="14596" max="14596" width="15.7109375" style="2" customWidth="1"/>
    <col min="14597" max="14597" width="15.28515625" style="2" customWidth="1"/>
    <col min="14598" max="14598" width="16.28515625" style="2" customWidth="1"/>
    <col min="14599" max="14599" width="16.85546875" style="2" customWidth="1"/>
    <col min="14600" max="14600" width="16.5703125" style="2" customWidth="1"/>
    <col min="14601" max="14601" width="15.85546875" style="2" customWidth="1"/>
    <col min="14602" max="14602" width="15.42578125" style="2" customWidth="1"/>
    <col min="14603" max="14603" width="18.140625" style="2" customWidth="1"/>
    <col min="14604" max="14604" width="12.85546875" style="2" customWidth="1"/>
    <col min="14605" max="14605" width="12.7109375" style="2" bestFit="1" customWidth="1"/>
    <col min="14606" max="14606" width="16.85546875" style="2" customWidth="1"/>
    <col min="14607" max="14840" width="9.140625" style="2"/>
    <col min="14841" max="14841" width="21" style="2" customWidth="1"/>
    <col min="14842" max="14842" width="37.85546875" style="2" customWidth="1"/>
    <col min="14843" max="14843" width="33.42578125" style="2" customWidth="1"/>
    <col min="14844" max="14844" width="22" style="2" customWidth="1"/>
    <col min="14845" max="14845" width="21" style="2" customWidth="1"/>
    <col min="14846" max="14846" width="7.42578125" style="2" customWidth="1"/>
    <col min="14847" max="14847" width="7.5703125" style="2" customWidth="1"/>
    <col min="14848" max="14848" width="7.140625" style="2" customWidth="1"/>
    <col min="14849" max="14849" width="17.42578125" style="2" customWidth="1"/>
    <col min="14850" max="14850" width="22.85546875" style="2" customWidth="1"/>
    <col min="14851" max="14851" width="18.140625" style="2" customWidth="1"/>
    <col min="14852" max="14852" width="15.7109375" style="2" customWidth="1"/>
    <col min="14853" max="14853" width="15.28515625" style="2" customWidth="1"/>
    <col min="14854" max="14854" width="16.28515625" style="2" customWidth="1"/>
    <col min="14855" max="14855" width="16.85546875" style="2" customWidth="1"/>
    <col min="14856" max="14856" width="16.5703125" style="2" customWidth="1"/>
    <col min="14857" max="14857" width="15.85546875" style="2" customWidth="1"/>
    <col min="14858" max="14858" width="15.42578125" style="2" customWidth="1"/>
    <col min="14859" max="14859" width="18.140625" style="2" customWidth="1"/>
    <col min="14860" max="14860" width="12.85546875" style="2" customWidth="1"/>
    <col min="14861" max="14861" width="12.7109375" style="2" bestFit="1" customWidth="1"/>
    <col min="14862" max="14862" width="16.85546875" style="2" customWidth="1"/>
    <col min="14863" max="15096" width="9.140625" style="2"/>
    <col min="15097" max="15097" width="21" style="2" customWidth="1"/>
    <col min="15098" max="15098" width="37.85546875" style="2" customWidth="1"/>
    <col min="15099" max="15099" width="33.42578125" style="2" customWidth="1"/>
    <col min="15100" max="15100" width="22" style="2" customWidth="1"/>
    <col min="15101" max="15101" width="21" style="2" customWidth="1"/>
    <col min="15102" max="15102" width="7.42578125" style="2" customWidth="1"/>
    <col min="15103" max="15103" width="7.5703125" style="2" customWidth="1"/>
    <col min="15104" max="15104" width="7.140625" style="2" customWidth="1"/>
    <col min="15105" max="15105" width="17.42578125" style="2" customWidth="1"/>
    <col min="15106" max="15106" width="22.85546875" style="2" customWidth="1"/>
    <col min="15107" max="15107" width="18.140625" style="2" customWidth="1"/>
    <col min="15108" max="15108" width="15.7109375" style="2" customWidth="1"/>
    <col min="15109" max="15109" width="15.28515625" style="2" customWidth="1"/>
    <col min="15110" max="15110" width="16.28515625" style="2" customWidth="1"/>
    <col min="15111" max="15111" width="16.85546875" style="2" customWidth="1"/>
    <col min="15112" max="15112" width="16.5703125" style="2" customWidth="1"/>
    <col min="15113" max="15113" width="15.85546875" style="2" customWidth="1"/>
    <col min="15114" max="15114" width="15.42578125" style="2" customWidth="1"/>
    <col min="15115" max="15115" width="18.140625" style="2" customWidth="1"/>
    <col min="15116" max="15116" width="12.85546875" style="2" customWidth="1"/>
    <col min="15117" max="15117" width="12.7109375" style="2" bestFit="1" customWidth="1"/>
    <col min="15118" max="15118" width="16.85546875" style="2" customWidth="1"/>
    <col min="15119" max="15352" width="9.140625" style="2"/>
    <col min="15353" max="15353" width="21" style="2" customWidth="1"/>
    <col min="15354" max="15354" width="37.85546875" style="2" customWidth="1"/>
    <col min="15355" max="15355" width="33.42578125" style="2" customWidth="1"/>
    <col min="15356" max="15356" width="22" style="2" customWidth="1"/>
    <col min="15357" max="15357" width="21" style="2" customWidth="1"/>
    <col min="15358" max="15358" width="7.42578125" style="2" customWidth="1"/>
    <col min="15359" max="15359" width="7.5703125" style="2" customWidth="1"/>
    <col min="15360" max="15360" width="7.140625" style="2" customWidth="1"/>
    <col min="15361" max="15361" width="17.42578125" style="2" customWidth="1"/>
    <col min="15362" max="15362" width="22.85546875" style="2" customWidth="1"/>
    <col min="15363" max="15363" width="18.140625" style="2" customWidth="1"/>
    <col min="15364" max="15364" width="15.7109375" style="2" customWidth="1"/>
    <col min="15365" max="15365" width="15.28515625" style="2" customWidth="1"/>
    <col min="15366" max="15366" width="16.28515625" style="2" customWidth="1"/>
    <col min="15367" max="15367" width="16.85546875" style="2" customWidth="1"/>
    <col min="15368" max="15368" width="16.5703125" style="2" customWidth="1"/>
    <col min="15369" max="15369" width="15.85546875" style="2" customWidth="1"/>
    <col min="15370" max="15370" width="15.42578125" style="2" customWidth="1"/>
    <col min="15371" max="15371" width="18.140625" style="2" customWidth="1"/>
    <col min="15372" max="15372" width="12.85546875" style="2" customWidth="1"/>
    <col min="15373" max="15373" width="12.7109375" style="2" bestFit="1" customWidth="1"/>
    <col min="15374" max="15374" width="16.85546875" style="2" customWidth="1"/>
    <col min="15375" max="15608" width="9.140625" style="2"/>
    <col min="15609" max="15609" width="21" style="2" customWidth="1"/>
    <col min="15610" max="15610" width="37.85546875" style="2" customWidth="1"/>
    <col min="15611" max="15611" width="33.42578125" style="2" customWidth="1"/>
    <col min="15612" max="15612" width="22" style="2" customWidth="1"/>
    <col min="15613" max="15613" width="21" style="2" customWidth="1"/>
    <col min="15614" max="15614" width="7.42578125" style="2" customWidth="1"/>
    <col min="15615" max="15615" width="7.5703125" style="2" customWidth="1"/>
    <col min="15616" max="15616" width="7.140625" style="2" customWidth="1"/>
    <col min="15617" max="15617" width="17.42578125" style="2" customWidth="1"/>
    <col min="15618" max="15618" width="22.85546875" style="2" customWidth="1"/>
    <col min="15619" max="15619" width="18.140625" style="2" customWidth="1"/>
    <col min="15620" max="15620" width="15.7109375" style="2" customWidth="1"/>
    <col min="15621" max="15621" width="15.28515625" style="2" customWidth="1"/>
    <col min="15622" max="15622" width="16.28515625" style="2" customWidth="1"/>
    <col min="15623" max="15623" width="16.85546875" style="2" customWidth="1"/>
    <col min="15624" max="15624" width="16.5703125" style="2" customWidth="1"/>
    <col min="15625" max="15625" width="15.85546875" style="2" customWidth="1"/>
    <col min="15626" max="15626" width="15.42578125" style="2" customWidth="1"/>
    <col min="15627" max="15627" width="18.140625" style="2" customWidth="1"/>
    <col min="15628" max="15628" width="12.85546875" style="2" customWidth="1"/>
    <col min="15629" max="15629" width="12.7109375" style="2" bestFit="1" customWidth="1"/>
    <col min="15630" max="15630" width="16.85546875" style="2" customWidth="1"/>
    <col min="15631" max="15864" width="9.140625" style="2"/>
    <col min="15865" max="15865" width="21" style="2" customWidth="1"/>
    <col min="15866" max="15866" width="37.85546875" style="2" customWidth="1"/>
    <col min="15867" max="15867" width="33.42578125" style="2" customWidth="1"/>
    <col min="15868" max="15868" width="22" style="2" customWidth="1"/>
    <col min="15869" max="15869" width="21" style="2" customWidth="1"/>
    <col min="15870" max="15870" width="7.42578125" style="2" customWidth="1"/>
    <col min="15871" max="15871" width="7.5703125" style="2" customWidth="1"/>
    <col min="15872" max="15872" width="7.140625" style="2" customWidth="1"/>
    <col min="15873" max="15873" width="17.42578125" style="2" customWidth="1"/>
    <col min="15874" max="15874" width="22.85546875" style="2" customWidth="1"/>
    <col min="15875" max="15875" width="18.140625" style="2" customWidth="1"/>
    <col min="15876" max="15876" width="15.7109375" style="2" customWidth="1"/>
    <col min="15877" max="15877" width="15.28515625" style="2" customWidth="1"/>
    <col min="15878" max="15878" width="16.28515625" style="2" customWidth="1"/>
    <col min="15879" max="15879" width="16.85546875" style="2" customWidth="1"/>
    <col min="15880" max="15880" width="16.5703125" style="2" customWidth="1"/>
    <col min="15881" max="15881" width="15.85546875" style="2" customWidth="1"/>
    <col min="15882" max="15882" width="15.42578125" style="2" customWidth="1"/>
    <col min="15883" max="15883" width="18.140625" style="2" customWidth="1"/>
    <col min="15884" max="15884" width="12.85546875" style="2" customWidth="1"/>
    <col min="15885" max="15885" width="12.7109375" style="2" bestFit="1" customWidth="1"/>
    <col min="15886" max="15886" width="16.85546875" style="2" customWidth="1"/>
    <col min="15887" max="16120" width="9.140625" style="2"/>
    <col min="16121" max="16121" width="21" style="2" customWidth="1"/>
    <col min="16122" max="16122" width="37.85546875" style="2" customWidth="1"/>
    <col min="16123" max="16123" width="33.42578125" style="2" customWidth="1"/>
    <col min="16124" max="16124" width="22" style="2" customWidth="1"/>
    <col min="16125" max="16125" width="21" style="2" customWidth="1"/>
    <col min="16126" max="16126" width="7.42578125" style="2" customWidth="1"/>
    <col min="16127" max="16127" width="7.5703125" style="2" customWidth="1"/>
    <col min="16128" max="16128" width="7.140625" style="2" customWidth="1"/>
    <col min="16129" max="16129" width="17.42578125" style="2" customWidth="1"/>
    <col min="16130" max="16130" width="22.85546875" style="2" customWidth="1"/>
    <col min="16131" max="16131" width="18.140625" style="2" customWidth="1"/>
    <col min="16132" max="16132" width="15.7109375" style="2" customWidth="1"/>
    <col min="16133" max="16133" width="15.28515625" style="2" customWidth="1"/>
    <col min="16134" max="16134" width="16.28515625" style="2" customWidth="1"/>
    <col min="16135" max="16135" width="16.85546875" style="2" customWidth="1"/>
    <col min="16136" max="16136" width="16.5703125" style="2" customWidth="1"/>
    <col min="16137" max="16137" width="15.85546875" style="2" customWidth="1"/>
    <col min="16138" max="16138" width="15.42578125" style="2" customWidth="1"/>
    <col min="16139" max="16139" width="18.140625" style="2" customWidth="1"/>
    <col min="16140" max="16140" width="12.85546875" style="2" customWidth="1"/>
    <col min="16141" max="16141" width="12.7109375" style="2" bestFit="1" customWidth="1"/>
    <col min="16142" max="16142" width="16.85546875" style="2" customWidth="1"/>
    <col min="16143" max="16384" width="9.140625" style="2"/>
  </cols>
  <sheetData>
    <row r="1" spans="1:29" s="16" customFormat="1" ht="64.5" customHeight="1" x14ac:dyDescent="0.25">
      <c r="A1" s="366" t="s">
        <v>503</v>
      </c>
      <c r="B1" s="367"/>
      <c r="C1" s="367"/>
      <c r="D1" s="367"/>
      <c r="E1" s="367"/>
      <c r="F1" s="367"/>
      <c r="G1" s="367"/>
      <c r="H1" s="367"/>
      <c r="I1" s="367"/>
      <c r="J1" s="368"/>
      <c r="K1" s="372" t="s">
        <v>504</v>
      </c>
      <c r="L1" s="373"/>
      <c r="M1" s="373"/>
      <c r="N1" s="373"/>
      <c r="O1" s="225" t="s">
        <v>934</v>
      </c>
      <c r="P1" s="226"/>
      <c r="Q1" s="226"/>
      <c r="R1" s="226"/>
      <c r="S1" s="226"/>
      <c r="T1" s="226"/>
      <c r="U1" s="227"/>
      <c r="V1" s="389">
        <v>2017</v>
      </c>
      <c r="W1" s="390"/>
      <c r="X1" s="390"/>
      <c r="Y1" s="391"/>
      <c r="Z1" s="388">
        <v>2018</v>
      </c>
      <c r="AA1" s="388"/>
      <c r="AB1" s="388"/>
      <c r="AC1" s="388"/>
    </row>
    <row r="2" spans="1:29" s="16" customFormat="1" ht="14.45" customHeight="1" x14ac:dyDescent="0.25">
      <c r="A2" s="369"/>
      <c r="B2" s="370"/>
      <c r="C2" s="370"/>
      <c r="D2" s="370"/>
      <c r="E2" s="370"/>
      <c r="F2" s="370"/>
      <c r="G2" s="370"/>
      <c r="H2" s="370"/>
      <c r="I2" s="370"/>
      <c r="J2" s="371"/>
      <c r="K2" s="374"/>
      <c r="L2" s="375"/>
      <c r="M2" s="375"/>
      <c r="N2" s="375"/>
      <c r="O2" s="228" t="s">
        <v>1034</v>
      </c>
      <c r="P2" s="228"/>
      <c r="Q2" s="228"/>
      <c r="R2" s="228" t="s">
        <v>1033</v>
      </c>
      <c r="S2" s="228"/>
      <c r="T2" s="228"/>
      <c r="U2" s="228" t="s">
        <v>935</v>
      </c>
      <c r="V2" s="390"/>
      <c r="W2" s="390"/>
      <c r="X2" s="390"/>
      <c r="Y2" s="391"/>
      <c r="Z2" s="388"/>
      <c r="AA2" s="388"/>
      <c r="AB2" s="388"/>
      <c r="AC2" s="388"/>
    </row>
    <row r="3" spans="1:29" s="67" customFormat="1" ht="59.25" customHeight="1" x14ac:dyDescent="0.25">
      <c r="A3" s="66" t="s">
        <v>502</v>
      </c>
      <c r="B3" s="66" t="s">
        <v>501</v>
      </c>
      <c r="C3" s="66" t="s">
        <v>690</v>
      </c>
      <c r="D3" s="66" t="s">
        <v>691</v>
      </c>
      <c r="E3" s="66" t="s">
        <v>692</v>
      </c>
      <c r="F3" s="66">
        <v>2024</v>
      </c>
      <c r="G3" s="66" t="s">
        <v>693</v>
      </c>
      <c r="H3" s="66" t="s">
        <v>694</v>
      </c>
      <c r="I3" s="66" t="s">
        <v>501</v>
      </c>
      <c r="J3" s="66" t="s">
        <v>695</v>
      </c>
      <c r="K3" s="207" t="s">
        <v>696</v>
      </c>
      <c r="L3" s="207" t="s">
        <v>697</v>
      </c>
      <c r="M3" s="207" t="s">
        <v>698</v>
      </c>
      <c r="N3" s="208" t="s">
        <v>699</v>
      </c>
      <c r="O3" s="206" t="s">
        <v>701</v>
      </c>
      <c r="P3" s="206" t="s">
        <v>702</v>
      </c>
      <c r="Q3" s="206" t="s">
        <v>703</v>
      </c>
      <c r="R3" s="206" t="s">
        <v>701</v>
      </c>
      <c r="S3" s="206" t="s">
        <v>702</v>
      </c>
      <c r="T3" s="206" t="s">
        <v>703</v>
      </c>
      <c r="U3" s="228"/>
      <c r="V3" s="205" t="s">
        <v>701</v>
      </c>
      <c r="W3" s="128" t="s">
        <v>702</v>
      </c>
      <c r="X3" s="128" t="s">
        <v>703</v>
      </c>
      <c r="Y3" s="131" t="s">
        <v>700</v>
      </c>
      <c r="Z3" s="129" t="s">
        <v>701</v>
      </c>
      <c r="AA3" s="129" t="s">
        <v>702</v>
      </c>
      <c r="AB3" s="129" t="s">
        <v>703</v>
      </c>
      <c r="AC3" s="130" t="s">
        <v>932</v>
      </c>
    </row>
    <row r="4" spans="1:29" s="3" customFormat="1" ht="135.75" customHeight="1" x14ac:dyDescent="0.25">
      <c r="A4" s="346" t="s">
        <v>500</v>
      </c>
      <c r="B4" s="346" t="s">
        <v>499</v>
      </c>
      <c r="C4" s="295" t="s">
        <v>498</v>
      </c>
      <c r="D4" s="295" t="s">
        <v>497</v>
      </c>
      <c r="E4" s="298">
        <v>1</v>
      </c>
      <c r="F4" s="298">
        <v>1</v>
      </c>
      <c r="G4" s="296" t="s">
        <v>496</v>
      </c>
      <c r="H4" s="22" t="s">
        <v>495</v>
      </c>
      <c r="I4" s="295" t="s">
        <v>466</v>
      </c>
      <c r="J4" s="295" t="s">
        <v>466</v>
      </c>
      <c r="K4" s="22" t="s">
        <v>511</v>
      </c>
      <c r="L4" s="22" t="s">
        <v>512</v>
      </c>
      <c r="M4" s="10">
        <v>157</v>
      </c>
      <c r="N4" s="22" t="s">
        <v>513</v>
      </c>
      <c r="O4" s="286">
        <v>70</v>
      </c>
      <c r="P4" s="287">
        <v>100</v>
      </c>
      <c r="Q4" s="288">
        <f>P4/O4*1</f>
        <v>1.4285714285714286</v>
      </c>
      <c r="R4" s="236">
        <v>213072500</v>
      </c>
      <c r="S4" s="236">
        <v>133783739</v>
      </c>
      <c r="T4" s="239">
        <f>S4/R4</f>
        <v>0.62787895669314431</v>
      </c>
      <c r="U4" s="245" t="s">
        <v>936</v>
      </c>
      <c r="V4" s="299">
        <v>1</v>
      </c>
      <c r="W4" s="357">
        <v>1</v>
      </c>
      <c r="X4" s="359">
        <f>(W4/V4)*1</f>
        <v>1</v>
      </c>
      <c r="Y4" s="132" t="s">
        <v>781</v>
      </c>
      <c r="Z4" s="299">
        <v>1</v>
      </c>
      <c r="AA4" s="357">
        <v>1</v>
      </c>
      <c r="AB4" s="378">
        <v>100</v>
      </c>
      <c r="AC4" s="139" t="s">
        <v>882</v>
      </c>
    </row>
    <row r="5" spans="1:29" s="3" customFormat="1" ht="409.5" x14ac:dyDescent="0.25">
      <c r="A5" s="346"/>
      <c r="B5" s="346"/>
      <c r="C5" s="295"/>
      <c r="D5" s="295"/>
      <c r="E5" s="298"/>
      <c r="F5" s="298"/>
      <c r="G5" s="297"/>
      <c r="H5" s="22" t="s">
        <v>494</v>
      </c>
      <c r="I5" s="295"/>
      <c r="J5" s="295"/>
      <c r="K5" s="22" t="s">
        <v>511</v>
      </c>
      <c r="L5" s="22" t="s">
        <v>512</v>
      </c>
      <c r="M5" s="10">
        <v>157</v>
      </c>
      <c r="N5" s="22" t="s">
        <v>513</v>
      </c>
      <c r="O5" s="241"/>
      <c r="P5" s="242"/>
      <c r="Q5" s="244"/>
      <c r="R5" s="236"/>
      <c r="S5" s="236"/>
      <c r="T5" s="239"/>
      <c r="U5" s="233"/>
      <c r="V5" s="300"/>
      <c r="W5" s="358"/>
      <c r="X5" s="360"/>
      <c r="Y5" s="132" t="s">
        <v>741</v>
      </c>
      <c r="Z5" s="300"/>
      <c r="AA5" s="358"/>
      <c r="AB5" s="379"/>
      <c r="AC5" s="139" t="s">
        <v>883</v>
      </c>
    </row>
    <row r="6" spans="1:29" s="3" customFormat="1" ht="132" customHeight="1" x14ac:dyDescent="0.25">
      <c r="A6" s="346"/>
      <c r="B6" s="346"/>
      <c r="C6" s="295" t="s">
        <v>493</v>
      </c>
      <c r="D6" s="22" t="s">
        <v>492</v>
      </c>
      <c r="E6" s="22">
        <v>1</v>
      </c>
      <c r="F6" s="22">
        <v>1</v>
      </c>
      <c r="G6" s="22" t="s">
        <v>491</v>
      </c>
      <c r="H6" s="22" t="s">
        <v>490</v>
      </c>
      <c r="I6" s="22" t="s">
        <v>476</v>
      </c>
      <c r="J6" s="22" t="s">
        <v>476</v>
      </c>
      <c r="K6" s="22" t="s">
        <v>514</v>
      </c>
      <c r="L6" s="22" t="s">
        <v>515</v>
      </c>
      <c r="M6" s="22">
        <v>190</v>
      </c>
      <c r="N6" s="12" t="s">
        <v>516</v>
      </c>
      <c r="O6" s="145">
        <v>0.1</v>
      </c>
      <c r="P6" s="146">
        <v>0.1</v>
      </c>
      <c r="Q6" s="147">
        <f>P6/O6*1</f>
        <v>1</v>
      </c>
      <c r="R6" s="236"/>
      <c r="S6" s="236"/>
      <c r="T6" s="239"/>
      <c r="U6" s="148" t="s">
        <v>937</v>
      </c>
      <c r="V6" s="25">
        <v>0.9</v>
      </c>
      <c r="W6" s="36">
        <v>0.5</v>
      </c>
      <c r="X6" s="50">
        <f>W6/V6</f>
        <v>0.55555555555555558</v>
      </c>
      <c r="Y6" s="132" t="s">
        <v>756</v>
      </c>
      <c r="Z6" s="120">
        <v>0.9</v>
      </c>
      <c r="AA6" s="36">
        <v>0.5</v>
      </c>
      <c r="AB6" s="123">
        <v>0.65</v>
      </c>
      <c r="AC6" s="139"/>
    </row>
    <row r="7" spans="1:29" s="3" customFormat="1" ht="63.75" customHeight="1" x14ac:dyDescent="0.25">
      <c r="A7" s="346"/>
      <c r="B7" s="346"/>
      <c r="C7" s="295"/>
      <c r="D7" s="22" t="s">
        <v>489</v>
      </c>
      <c r="E7" s="22">
        <v>1</v>
      </c>
      <c r="F7" s="22">
        <v>1</v>
      </c>
      <c r="G7" s="22" t="s">
        <v>488</v>
      </c>
      <c r="H7" s="22" t="s">
        <v>487</v>
      </c>
      <c r="I7" s="22" t="s">
        <v>486</v>
      </c>
      <c r="J7" s="22" t="s">
        <v>486</v>
      </c>
      <c r="K7" s="10" t="s">
        <v>517</v>
      </c>
      <c r="L7" s="22" t="s">
        <v>518</v>
      </c>
      <c r="M7" s="10">
        <v>265</v>
      </c>
      <c r="N7" s="22" t="s">
        <v>519</v>
      </c>
      <c r="O7" s="149">
        <v>7.36</v>
      </c>
      <c r="P7" s="150">
        <v>0</v>
      </c>
      <c r="Q7" s="151">
        <f>P7/O7*1</f>
        <v>0</v>
      </c>
      <c r="R7" s="236"/>
      <c r="S7" s="236"/>
      <c r="T7" s="239"/>
      <c r="U7" s="152" t="s">
        <v>938</v>
      </c>
      <c r="V7" s="22">
        <v>1</v>
      </c>
      <c r="W7" s="33">
        <v>0.5</v>
      </c>
      <c r="X7" s="50">
        <f>W7/V7</f>
        <v>0.5</v>
      </c>
      <c r="Y7" s="132" t="s">
        <v>757</v>
      </c>
      <c r="Z7" s="119">
        <v>1</v>
      </c>
      <c r="AA7" s="33">
        <v>0.5</v>
      </c>
      <c r="AB7" s="123">
        <v>0.3</v>
      </c>
      <c r="AC7" s="139"/>
    </row>
    <row r="8" spans="1:29" s="3" customFormat="1" ht="114" customHeight="1" x14ac:dyDescent="0.25">
      <c r="A8" s="346"/>
      <c r="B8" s="346"/>
      <c r="C8" s="22" t="s">
        <v>485</v>
      </c>
      <c r="D8" s="22" t="s">
        <v>484</v>
      </c>
      <c r="E8" s="25">
        <v>0.24</v>
      </c>
      <c r="F8" s="25">
        <v>0.7</v>
      </c>
      <c r="G8" s="25" t="s">
        <v>483</v>
      </c>
      <c r="H8" s="22" t="s">
        <v>482</v>
      </c>
      <c r="I8" s="25" t="s">
        <v>481</v>
      </c>
      <c r="J8" s="25" t="s">
        <v>481</v>
      </c>
      <c r="K8" s="10" t="s">
        <v>517</v>
      </c>
      <c r="L8" s="22" t="s">
        <v>520</v>
      </c>
      <c r="M8" s="10">
        <v>286</v>
      </c>
      <c r="N8" s="12" t="s">
        <v>521</v>
      </c>
      <c r="O8" s="145">
        <v>0.08</v>
      </c>
      <c r="P8" s="153">
        <v>0.08</v>
      </c>
      <c r="Q8" s="154">
        <f>P8/O8*100</f>
        <v>100</v>
      </c>
      <c r="R8" s="236"/>
      <c r="S8" s="236"/>
      <c r="T8" s="239"/>
      <c r="U8" s="152" t="s">
        <v>939</v>
      </c>
      <c r="V8" s="28">
        <v>0.16</v>
      </c>
      <c r="W8" s="37">
        <v>0.16</v>
      </c>
      <c r="X8" s="52">
        <f t="shared" ref="X8:X10" si="0">W8/V8*1</f>
        <v>1</v>
      </c>
      <c r="Y8" s="133" t="s">
        <v>581</v>
      </c>
      <c r="Z8" s="122">
        <v>0.16</v>
      </c>
      <c r="AA8" s="37">
        <v>0.16</v>
      </c>
      <c r="AB8" s="123">
        <v>0.5</v>
      </c>
      <c r="AC8" s="139"/>
    </row>
    <row r="9" spans="1:29" s="3" customFormat="1" ht="57" customHeight="1" x14ac:dyDescent="0.25">
      <c r="A9" s="346"/>
      <c r="B9" s="346"/>
      <c r="C9" s="295" t="s">
        <v>480</v>
      </c>
      <c r="D9" s="22" t="s">
        <v>479</v>
      </c>
      <c r="E9" s="22">
        <v>1</v>
      </c>
      <c r="F9" s="22">
        <v>1</v>
      </c>
      <c r="G9" s="22" t="s">
        <v>478</v>
      </c>
      <c r="H9" s="22" t="s">
        <v>477</v>
      </c>
      <c r="I9" s="22" t="s">
        <v>476</v>
      </c>
      <c r="J9" s="22" t="s">
        <v>476</v>
      </c>
      <c r="K9" s="22" t="s">
        <v>514</v>
      </c>
      <c r="L9" s="22" t="s">
        <v>515</v>
      </c>
      <c r="M9" s="22">
        <v>190</v>
      </c>
      <c r="N9" s="12" t="s">
        <v>516</v>
      </c>
      <c r="O9" s="149">
        <v>100</v>
      </c>
      <c r="P9" s="150">
        <v>100</v>
      </c>
      <c r="Q9" s="154">
        <f>P9/O9*100</f>
        <v>100</v>
      </c>
      <c r="R9" s="236"/>
      <c r="S9" s="236"/>
      <c r="T9" s="239"/>
      <c r="U9" s="155" t="s">
        <v>940</v>
      </c>
      <c r="V9" s="22">
        <v>1</v>
      </c>
      <c r="W9" s="12">
        <v>1</v>
      </c>
      <c r="X9" s="52">
        <f t="shared" si="0"/>
        <v>1</v>
      </c>
      <c r="Y9" s="133" t="s">
        <v>582</v>
      </c>
      <c r="Z9" s="119">
        <v>1</v>
      </c>
      <c r="AA9" s="121">
        <v>1</v>
      </c>
      <c r="AB9" s="123">
        <v>0.95</v>
      </c>
      <c r="AC9" s="139"/>
    </row>
    <row r="10" spans="1:29" s="3" customFormat="1" ht="55.5" customHeight="1" x14ac:dyDescent="0.25">
      <c r="A10" s="346"/>
      <c r="B10" s="346"/>
      <c r="C10" s="295"/>
      <c r="D10" s="22" t="s">
        <v>475</v>
      </c>
      <c r="E10" s="22">
        <v>1</v>
      </c>
      <c r="F10" s="22">
        <v>1</v>
      </c>
      <c r="G10" s="22" t="s">
        <v>474</v>
      </c>
      <c r="H10" s="22" t="s">
        <v>473</v>
      </c>
      <c r="I10" s="22" t="s">
        <v>472</v>
      </c>
      <c r="J10" s="22" t="s">
        <v>472</v>
      </c>
      <c r="K10" s="22" t="s">
        <v>514</v>
      </c>
      <c r="L10" s="22" t="s">
        <v>515</v>
      </c>
      <c r="M10" s="22">
        <v>190</v>
      </c>
      <c r="N10" s="12" t="s">
        <v>516</v>
      </c>
      <c r="O10" s="149">
        <v>100</v>
      </c>
      <c r="P10" s="150">
        <v>100</v>
      </c>
      <c r="Q10" s="154">
        <f>P10/O10*100</f>
        <v>100</v>
      </c>
      <c r="R10" s="237"/>
      <c r="S10" s="237"/>
      <c r="T10" s="240"/>
      <c r="U10" s="155" t="s">
        <v>941</v>
      </c>
      <c r="V10" s="22">
        <v>1</v>
      </c>
      <c r="W10" s="12">
        <v>1</v>
      </c>
      <c r="X10" s="52">
        <f t="shared" si="0"/>
        <v>1</v>
      </c>
      <c r="Y10" s="133" t="s">
        <v>758</v>
      </c>
      <c r="Z10" s="119">
        <v>1</v>
      </c>
      <c r="AA10" s="121">
        <v>1</v>
      </c>
      <c r="AB10" s="123">
        <v>0.95</v>
      </c>
      <c r="AC10" s="139"/>
    </row>
    <row r="11" spans="1:29" s="3" customFormat="1" ht="75.75" customHeight="1" x14ac:dyDescent="0.25">
      <c r="A11" s="346"/>
      <c r="B11" s="346" t="s">
        <v>471</v>
      </c>
      <c r="C11" s="295" t="s">
        <v>470</v>
      </c>
      <c r="D11" s="295" t="s">
        <v>469</v>
      </c>
      <c r="E11" s="296">
        <v>40</v>
      </c>
      <c r="F11" s="296">
        <v>100</v>
      </c>
      <c r="G11" s="296" t="s">
        <v>468</v>
      </c>
      <c r="H11" s="22" t="s">
        <v>467</v>
      </c>
      <c r="I11" s="295" t="s">
        <v>466</v>
      </c>
      <c r="J11" s="295" t="s">
        <v>466</v>
      </c>
      <c r="K11" s="296" t="s">
        <v>514</v>
      </c>
      <c r="L11" s="296" t="s">
        <v>515</v>
      </c>
      <c r="M11" s="296">
        <v>190</v>
      </c>
      <c r="N11" s="309" t="s">
        <v>516</v>
      </c>
      <c r="O11" s="241">
        <v>10</v>
      </c>
      <c r="P11" s="242">
        <v>0</v>
      </c>
      <c r="Q11" s="289">
        <f>P11/O11*100</f>
        <v>0</v>
      </c>
      <c r="R11" s="235">
        <v>10000000</v>
      </c>
      <c r="S11" s="235">
        <v>10000000</v>
      </c>
      <c r="T11" s="238">
        <f>R11/S11</f>
        <v>1</v>
      </c>
      <c r="U11" s="229" t="s">
        <v>942</v>
      </c>
      <c r="V11" s="299">
        <v>1</v>
      </c>
      <c r="W11" s="317">
        <v>0.5</v>
      </c>
      <c r="X11" s="339">
        <f>W11/V11</f>
        <v>0.5</v>
      </c>
      <c r="Y11" s="347" t="s">
        <v>759</v>
      </c>
      <c r="Z11" s="299">
        <v>1</v>
      </c>
      <c r="AA11" s="317">
        <v>0.5</v>
      </c>
      <c r="AB11" s="380">
        <v>0.5</v>
      </c>
      <c r="AC11" s="139" t="s">
        <v>884</v>
      </c>
    </row>
    <row r="12" spans="1:29" s="3" customFormat="1" ht="92.25" customHeight="1" x14ac:dyDescent="0.25">
      <c r="A12" s="346"/>
      <c r="B12" s="346"/>
      <c r="C12" s="295"/>
      <c r="D12" s="295"/>
      <c r="E12" s="297"/>
      <c r="F12" s="297"/>
      <c r="G12" s="297"/>
      <c r="H12" s="22" t="s">
        <v>754</v>
      </c>
      <c r="I12" s="295"/>
      <c r="J12" s="295"/>
      <c r="K12" s="297"/>
      <c r="L12" s="297"/>
      <c r="M12" s="297"/>
      <c r="N12" s="310"/>
      <c r="O12" s="241"/>
      <c r="P12" s="242"/>
      <c r="Q12" s="278"/>
      <c r="R12" s="236"/>
      <c r="S12" s="236"/>
      <c r="T12" s="239"/>
      <c r="U12" s="231"/>
      <c r="V12" s="300"/>
      <c r="W12" s="318"/>
      <c r="X12" s="339"/>
      <c r="Y12" s="349"/>
      <c r="Z12" s="300"/>
      <c r="AA12" s="318"/>
      <c r="AB12" s="381"/>
      <c r="AC12" s="139" t="s">
        <v>885</v>
      </c>
    </row>
    <row r="13" spans="1:29" s="3" customFormat="1" ht="78.75" customHeight="1" x14ac:dyDescent="0.25">
      <c r="A13" s="346"/>
      <c r="B13" s="346"/>
      <c r="C13" s="295"/>
      <c r="D13" s="295" t="s">
        <v>465</v>
      </c>
      <c r="E13" s="25"/>
      <c r="F13" s="25"/>
      <c r="G13" s="299" t="s">
        <v>464</v>
      </c>
      <c r="H13" s="22" t="s">
        <v>463</v>
      </c>
      <c r="I13" s="298" t="s">
        <v>462</v>
      </c>
      <c r="J13" s="298" t="s">
        <v>462</v>
      </c>
      <c r="K13" s="22" t="s">
        <v>511</v>
      </c>
      <c r="L13" s="22" t="s">
        <v>806</v>
      </c>
      <c r="M13" s="22" t="s">
        <v>805</v>
      </c>
      <c r="N13" s="22" t="s">
        <v>807</v>
      </c>
      <c r="O13" s="290">
        <v>0.6</v>
      </c>
      <c r="P13" s="242">
        <v>0</v>
      </c>
      <c r="Q13" s="289">
        <v>0</v>
      </c>
      <c r="R13" s="236"/>
      <c r="S13" s="236"/>
      <c r="T13" s="239"/>
      <c r="U13" s="232" t="s">
        <v>943</v>
      </c>
      <c r="V13" s="299">
        <v>0.06</v>
      </c>
      <c r="W13" s="317">
        <v>0.06</v>
      </c>
      <c r="X13" s="332">
        <f>W13/V13*1</f>
        <v>1</v>
      </c>
      <c r="Y13" s="347" t="s">
        <v>804</v>
      </c>
      <c r="Z13" s="299">
        <v>0.06</v>
      </c>
      <c r="AA13" s="317">
        <v>0.06</v>
      </c>
      <c r="AB13" s="378">
        <v>0.75</v>
      </c>
      <c r="AC13" s="139" t="s">
        <v>886</v>
      </c>
    </row>
    <row r="14" spans="1:29" s="3" customFormat="1" ht="140.25" x14ac:dyDescent="0.25">
      <c r="A14" s="346"/>
      <c r="B14" s="346"/>
      <c r="C14" s="295"/>
      <c r="D14" s="295"/>
      <c r="E14" s="25">
        <v>0.22</v>
      </c>
      <c r="F14" s="25">
        <v>0.6</v>
      </c>
      <c r="G14" s="301"/>
      <c r="H14" s="22" t="s">
        <v>461</v>
      </c>
      <c r="I14" s="298"/>
      <c r="J14" s="298"/>
      <c r="K14" s="22" t="s">
        <v>505</v>
      </c>
      <c r="L14" s="22" t="s">
        <v>506</v>
      </c>
      <c r="M14" s="10">
        <v>73</v>
      </c>
      <c r="N14" s="22" t="s">
        <v>507</v>
      </c>
      <c r="O14" s="290"/>
      <c r="P14" s="242"/>
      <c r="Q14" s="278"/>
      <c r="R14" s="236"/>
      <c r="S14" s="236"/>
      <c r="T14" s="239"/>
      <c r="U14" s="245"/>
      <c r="V14" s="301"/>
      <c r="W14" s="323"/>
      <c r="X14" s="333"/>
      <c r="Y14" s="348"/>
      <c r="Z14" s="301"/>
      <c r="AA14" s="323"/>
      <c r="AB14" s="382"/>
      <c r="AC14" s="139" t="s">
        <v>849</v>
      </c>
    </row>
    <row r="15" spans="1:29" s="3" customFormat="1" ht="153" x14ac:dyDescent="0.25">
      <c r="A15" s="346"/>
      <c r="B15" s="346"/>
      <c r="C15" s="295"/>
      <c r="D15" s="295"/>
      <c r="E15" s="25"/>
      <c r="F15" s="25"/>
      <c r="G15" s="300"/>
      <c r="H15" s="22" t="s">
        <v>461</v>
      </c>
      <c r="I15" s="298"/>
      <c r="J15" s="298"/>
      <c r="K15" s="22" t="s">
        <v>505</v>
      </c>
      <c r="L15" s="22" t="s">
        <v>506</v>
      </c>
      <c r="M15" s="10">
        <v>73</v>
      </c>
      <c r="N15" s="22" t="s">
        <v>507</v>
      </c>
      <c r="O15" s="290"/>
      <c r="P15" s="242"/>
      <c r="Q15" s="278"/>
      <c r="R15" s="236"/>
      <c r="S15" s="236"/>
      <c r="T15" s="239"/>
      <c r="U15" s="233"/>
      <c r="V15" s="300"/>
      <c r="W15" s="318"/>
      <c r="X15" s="334"/>
      <c r="Y15" s="349"/>
      <c r="Z15" s="300"/>
      <c r="AA15" s="318"/>
      <c r="AB15" s="383"/>
      <c r="AC15" s="139" t="s">
        <v>887</v>
      </c>
    </row>
    <row r="16" spans="1:29" s="3" customFormat="1" ht="108.75" customHeight="1" x14ac:dyDescent="0.25">
      <c r="A16" s="346"/>
      <c r="B16" s="346"/>
      <c r="C16" s="295"/>
      <c r="D16" s="22" t="s">
        <v>760</v>
      </c>
      <c r="E16" s="22" t="s">
        <v>460</v>
      </c>
      <c r="F16" s="22">
        <v>1</v>
      </c>
      <c r="G16" s="22" t="s">
        <v>459</v>
      </c>
      <c r="H16" s="22" t="s">
        <v>761</v>
      </c>
      <c r="I16" s="22" t="s">
        <v>455</v>
      </c>
      <c r="J16" s="22" t="s">
        <v>455</v>
      </c>
      <c r="K16" s="22" t="s">
        <v>505</v>
      </c>
      <c r="L16" s="22" t="s">
        <v>506</v>
      </c>
      <c r="M16" s="10">
        <v>73</v>
      </c>
      <c r="N16" s="22" t="s">
        <v>507</v>
      </c>
      <c r="O16" s="149">
        <v>20</v>
      </c>
      <c r="P16" s="150">
        <v>15</v>
      </c>
      <c r="Q16" s="156">
        <f>P16/O16*100</f>
        <v>75</v>
      </c>
      <c r="R16" s="236"/>
      <c r="S16" s="236"/>
      <c r="T16" s="239"/>
      <c r="U16" s="155" t="s">
        <v>944</v>
      </c>
      <c r="V16" s="10">
        <v>0.3</v>
      </c>
      <c r="W16" s="38">
        <v>0.2</v>
      </c>
      <c r="X16" s="30">
        <f>+W16/V16</f>
        <v>0.66666666666666674</v>
      </c>
      <c r="Y16" s="132" t="s">
        <v>729</v>
      </c>
      <c r="Z16" s="10">
        <v>0.3</v>
      </c>
      <c r="AA16" s="38">
        <v>0.2</v>
      </c>
      <c r="AB16" s="124">
        <v>0.9</v>
      </c>
      <c r="AC16" s="139" t="s">
        <v>888</v>
      </c>
    </row>
    <row r="17" spans="1:29" s="3" customFormat="1" ht="142.5" customHeight="1" x14ac:dyDescent="0.25">
      <c r="A17" s="346"/>
      <c r="B17" s="346"/>
      <c r="C17" s="295"/>
      <c r="D17" s="295" t="s">
        <v>458</v>
      </c>
      <c r="E17" s="295">
        <v>10</v>
      </c>
      <c r="F17" s="295">
        <v>12</v>
      </c>
      <c r="G17" s="296" t="s">
        <v>457</v>
      </c>
      <c r="H17" s="22" t="s">
        <v>456</v>
      </c>
      <c r="I17" s="295" t="s">
        <v>455</v>
      </c>
      <c r="J17" s="295" t="s">
        <v>455</v>
      </c>
      <c r="K17" s="22" t="s">
        <v>620</v>
      </c>
      <c r="L17" s="22" t="s">
        <v>619</v>
      </c>
      <c r="M17" s="22" t="s">
        <v>618</v>
      </c>
      <c r="N17" s="22" t="s">
        <v>689</v>
      </c>
      <c r="O17" s="241">
        <v>0.1</v>
      </c>
      <c r="P17" s="242">
        <v>0.1</v>
      </c>
      <c r="Q17" s="291">
        <f>P17/O17*100</f>
        <v>100</v>
      </c>
      <c r="R17" s="236"/>
      <c r="S17" s="236"/>
      <c r="T17" s="239"/>
      <c r="U17" s="229" t="s">
        <v>945</v>
      </c>
      <c r="V17" s="324">
        <v>8</v>
      </c>
      <c r="W17" s="326">
        <v>7</v>
      </c>
      <c r="X17" s="332">
        <f>+W17/V17</f>
        <v>0.875</v>
      </c>
      <c r="Y17" s="347" t="s">
        <v>790</v>
      </c>
      <c r="Z17" s="324">
        <v>8</v>
      </c>
      <c r="AA17" s="326">
        <v>7</v>
      </c>
      <c r="AB17" s="378">
        <v>1</v>
      </c>
      <c r="AC17" s="139" t="s">
        <v>850</v>
      </c>
    </row>
    <row r="18" spans="1:29" s="3" customFormat="1" ht="128.25" x14ac:dyDescent="0.25">
      <c r="A18" s="346"/>
      <c r="B18" s="346"/>
      <c r="C18" s="295"/>
      <c r="D18" s="295"/>
      <c r="E18" s="295"/>
      <c r="F18" s="295"/>
      <c r="G18" s="297"/>
      <c r="H18" s="22" t="s">
        <v>454</v>
      </c>
      <c r="I18" s="295"/>
      <c r="J18" s="295"/>
      <c r="K18" s="22" t="s">
        <v>517</v>
      </c>
      <c r="L18" s="22" t="s">
        <v>520</v>
      </c>
      <c r="M18" s="10">
        <v>284</v>
      </c>
      <c r="N18" s="22" t="s">
        <v>563</v>
      </c>
      <c r="O18" s="241"/>
      <c r="P18" s="242"/>
      <c r="Q18" s="278"/>
      <c r="R18" s="236"/>
      <c r="S18" s="236"/>
      <c r="T18" s="239"/>
      <c r="U18" s="231"/>
      <c r="V18" s="325"/>
      <c r="W18" s="327"/>
      <c r="X18" s="334"/>
      <c r="Y18" s="349"/>
      <c r="Z18" s="325"/>
      <c r="AA18" s="327"/>
      <c r="AB18" s="383"/>
      <c r="AC18" s="139" t="s">
        <v>889</v>
      </c>
    </row>
    <row r="19" spans="1:29" s="3" customFormat="1" ht="96" customHeight="1" x14ac:dyDescent="0.25">
      <c r="A19" s="346"/>
      <c r="B19" s="346"/>
      <c r="C19" s="295"/>
      <c r="D19" s="22" t="s">
        <v>453</v>
      </c>
      <c r="E19" s="25">
        <v>0.2</v>
      </c>
      <c r="F19" s="25">
        <v>0.6</v>
      </c>
      <c r="G19" s="25" t="s">
        <v>452</v>
      </c>
      <c r="H19" s="22" t="s">
        <v>451</v>
      </c>
      <c r="I19" s="25" t="s">
        <v>447</v>
      </c>
      <c r="J19" s="25" t="s">
        <v>447</v>
      </c>
      <c r="K19" s="22" t="s">
        <v>624</v>
      </c>
      <c r="L19" s="22" t="s">
        <v>623</v>
      </c>
      <c r="M19" s="22" t="s">
        <v>622</v>
      </c>
      <c r="N19" s="22" t="s">
        <v>621</v>
      </c>
      <c r="O19" s="145">
        <v>0.04</v>
      </c>
      <c r="P19" s="153">
        <v>0.04</v>
      </c>
      <c r="Q19" s="154">
        <f t="shared" ref="Q19:Q24" si="1">P19/O19*100</f>
        <v>100</v>
      </c>
      <c r="R19" s="236"/>
      <c r="S19" s="236"/>
      <c r="T19" s="239"/>
      <c r="U19" s="148" t="s">
        <v>946</v>
      </c>
      <c r="V19" s="25">
        <v>0.1</v>
      </c>
      <c r="W19" s="39">
        <v>0.05</v>
      </c>
      <c r="X19" s="51">
        <f>W19/V19</f>
        <v>0.5</v>
      </c>
      <c r="Y19" s="132" t="s">
        <v>791</v>
      </c>
      <c r="Z19" s="120">
        <v>0.1</v>
      </c>
      <c r="AA19" s="39">
        <v>0.05</v>
      </c>
      <c r="AB19" s="123">
        <v>0.4</v>
      </c>
      <c r="AC19" s="139" t="s">
        <v>890</v>
      </c>
    </row>
    <row r="20" spans="1:29" s="3" customFormat="1" ht="114.75" customHeight="1" x14ac:dyDescent="0.25">
      <c r="A20" s="346"/>
      <c r="B20" s="346"/>
      <c r="C20" s="295"/>
      <c r="D20" s="22" t="s">
        <v>450</v>
      </c>
      <c r="E20" s="25">
        <v>0.2</v>
      </c>
      <c r="F20" s="25">
        <v>0.8</v>
      </c>
      <c r="G20" s="25" t="s">
        <v>449</v>
      </c>
      <c r="H20" s="22" t="s">
        <v>448</v>
      </c>
      <c r="I20" s="25" t="s">
        <v>447</v>
      </c>
      <c r="J20" s="25" t="s">
        <v>447</v>
      </c>
      <c r="K20" s="22" t="s">
        <v>624</v>
      </c>
      <c r="L20" s="22" t="s">
        <v>623</v>
      </c>
      <c r="M20" s="22" t="s">
        <v>622</v>
      </c>
      <c r="N20" s="22" t="s">
        <v>621</v>
      </c>
      <c r="O20" s="145">
        <v>0.2</v>
      </c>
      <c r="P20" s="150">
        <v>0</v>
      </c>
      <c r="Q20" s="151">
        <f t="shared" si="1"/>
        <v>0</v>
      </c>
      <c r="R20" s="236"/>
      <c r="S20" s="236"/>
      <c r="T20" s="239"/>
      <c r="U20" s="148" t="s">
        <v>947</v>
      </c>
      <c r="V20" s="25">
        <v>0.35</v>
      </c>
      <c r="W20" s="36">
        <v>0.2</v>
      </c>
      <c r="X20" s="51">
        <f>W20/V20</f>
        <v>0.57142857142857151</v>
      </c>
      <c r="Y20" s="132" t="s">
        <v>762</v>
      </c>
      <c r="Z20" s="120">
        <v>0.35</v>
      </c>
      <c r="AA20" s="36">
        <v>0.2</v>
      </c>
      <c r="AB20" s="123">
        <v>0.5</v>
      </c>
      <c r="AC20" s="139" t="s">
        <v>891</v>
      </c>
    </row>
    <row r="21" spans="1:29" s="3" customFormat="1" ht="92.25" customHeight="1" x14ac:dyDescent="0.25">
      <c r="A21" s="346"/>
      <c r="B21" s="346"/>
      <c r="C21" s="295"/>
      <c r="D21" s="22" t="s">
        <v>446</v>
      </c>
      <c r="E21" s="22">
        <v>10</v>
      </c>
      <c r="F21" s="22">
        <v>30</v>
      </c>
      <c r="G21" s="22" t="s">
        <v>445</v>
      </c>
      <c r="H21" s="22" t="s">
        <v>444</v>
      </c>
      <c r="I21" s="298" t="s">
        <v>443</v>
      </c>
      <c r="J21" s="298" t="s">
        <v>443</v>
      </c>
      <c r="K21" s="22" t="s">
        <v>514</v>
      </c>
      <c r="L21" s="22" t="s">
        <v>515</v>
      </c>
      <c r="M21" s="22">
        <v>190</v>
      </c>
      <c r="N21" s="12" t="s">
        <v>516</v>
      </c>
      <c r="O21" s="145">
        <v>0.04</v>
      </c>
      <c r="P21" s="150">
        <v>0</v>
      </c>
      <c r="Q21" s="151">
        <f t="shared" si="1"/>
        <v>0</v>
      </c>
      <c r="R21" s="237"/>
      <c r="S21" s="237"/>
      <c r="T21" s="240"/>
      <c r="U21" s="148" t="s">
        <v>947</v>
      </c>
      <c r="V21" s="28">
        <v>0.1</v>
      </c>
      <c r="W21" s="37">
        <v>0.05</v>
      </c>
      <c r="X21" s="51">
        <f>W21/V21</f>
        <v>0.5</v>
      </c>
      <c r="Y21" s="132" t="s">
        <v>792</v>
      </c>
      <c r="Z21" s="122">
        <v>0.1</v>
      </c>
      <c r="AA21" s="37">
        <v>0.05</v>
      </c>
      <c r="AB21" s="123">
        <v>0.6</v>
      </c>
      <c r="AC21" s="139" t="s">
        <v>892</v>
      </c>
    </row>
    <row r="22" spans="1:29" s="3" customFormat="1" ht="71.25" customHeight="1" x14ac:dyDescent="0.25">
      <c r="A22" s="346"/>
      <c r="B22" s="346" t="s">
        <v>442</v>
      </c>
      <c r="C22" s="295" t="s">
        <v>441</v>
      </c>
      <c r="D22" s="22" t="s">
        <v>440</v>
      </c>
      <c r="E22" s="25">
        <v>0.2</v>
      </c>
      <c r="F22" s="25">
        <v>0.8</v>
      </c>
      <c r="G22" s="25" t="s">
        <v>437</v>
      </c>
      <c r="H22" s="22" t="s">
        <v>439</v>
      </c>
      <c r="I22" s="298"/>
      <c r="J22" s="298"/>
      <c r="K22" s="22" t="s">
        <v>628</v>
      </c>
      <c r="L22" s="22" t="s">
        <v>627</v>
      </c>
      <c r="M22" s="22" t="s">
        <v>626</v>
      </c>
      <c r="N22" s="12" t="s">
        <v>625</v>
      </c>
      <c r="O22" s="145">
        <v>0.35</v>
      </c>
      <c r="P22" s="153">
        <v>0.35</v>
      </c>
      <c r="Q22" s="154">
        <f t="shared" si="1"/>
        <v>100</v>
      </c>
      <c r="R22" s="361">
        <v>27020000</v>
      </c>
      <c r="S22" s="361">
        <v>27020000</v>
      </c>
      <c r="T22" s="363">
        <f>S22/R22</f>
        <v>1</v>
      </c>
      <c r="U22" s="157" t="s">
        <v>948</v>
      </c>
      <c r="V22" s="25">
        <v>0.02</v>
      </c>
      <c r="W22" s="36">
        <v>0.02</v>
      </c>
      <c r="X22" s="52">
        <f>W22/V22*1</f>
        <v>1</v>
      </c>
      <c r="Y22" s="132" t="s">
        <v>583</v>
      </c>
      <c r="Z22" s="120">
        <v>0.02</v>
      </c>
      <c r="AA22" s="36">
        <v>0.02</v>
      </c>
      <c r="AB22" s="123">
        <v>0.95</v>
      </c>
      <c r="AC22" s="139" t="s">
        <v>893</v>
      </c>
    </row>
    <row r="23" spans="1:29" s="3" customFormat="1" ht="102" customHeight="1" x14ac:dyDescent="0.25">
      <c r="A23" s="346"/>
      <c r="B23" s="346"/>
      <c r="C23" s="295"/>
      <c r="D23" s="22" t="s">
        <v>438</v>
      </c>
      <c r="E23" s="25">
        <v>0.1</v>
      </c>
      <c r="F23" s="25">
        <v>0.3</v>
      </c>
      <c r="G23" s="25" t="s">
        <v>437</v>
      </c>
      <c r="H23" s="22" t="s">
        <v>436</v>
      </c>
      <c r="I23" s="298"/>
      <c r="J23" s="299"/>
      <c r="K23" s="22" t="s">
        <v>628</v>
      </c>
      <c r="L23" s="22" t="s">
        <v>627</v>
      </c>
      <c r="M23" s="22" t="s">
        <v>626</v>
      </c>
      <c r="N23" s="12" t="s">
        <v>625</v>
      </c>
      <c r="O23" s="145">
        <v>0.1</v>
      </c>
      <c r="P23" s="150">
        <v>0</v>
      </c>
      <c r="Q23" s="151">
        <f t="shared" si="1"/>
        <v>0</v>
      </c>
      <c r="R23" s="362"/>
      <c r="S23" s="362"/>
      <c r="T23" s="364"/>
      <c r="U23" s="158" t="s">
        <v>949</v>
      </c>
      <c r="V23" s="21">
        <v>0.03</v>
      </c>
      <c r="W23" s="40">
        <v>0.03</v>
      </c>
      <c r="X23" s="53">
        <v>1</v>
      </c>
      <c r="Y23" s="134" t="s">
        <v>782</v>
      </c>
      <c r="Z23" s="117">
        <v>0.03</v>
      </c>
      <c r="AA23" s="118">
        <v>0.03</v>
      </c>
      <c r="AB23" s="123">
        <v>0.8</v>
      </c>
      <c r="AC23" s="139" t="s">
        <v>894</v>
      </c>
    </row>
    <row r="24" spans="1:29" s="3" customFormat="1" ht="48.75" customHeight="1" x14ac:dyDescent="0.25">
      <c r="A24" s="346" t="s">
        <v>435</v>
      </c>
      <c r="B24" s="346" t="s">
        <v>434</v>
      </c>
      <c r="C24" s="295" t="s">
        <v>433</v>
      </c>
      <c r="D24" s="295" t="s">
        <v>432</v>
      </c>
      <c r="E24" s="299" t="s">
        <v>407</v>
      </c>
      <c r="F24" s="296">
        <v>1</v>
      </c>
      <c r="G24" s="299" t="s">
        <v>431</v>
      </c>
      <c r="H24" s="27" t="s">
        <v>430</v>
      </c>
      <c r="I24" s="298" t="s">
        <v>415</v>
      </c>
      <c r="J24" s="298" t="s">
        <v>415</v>
      </c>
      <c r="K24" s="22" t="s">
        <v>508</v>
      </c>
      <c r="L24" s="22" t="s">
        <v>528</v>
      </c>
      <c r="M24" s="22">
        <v>232</v>
      </c>
      <c r="N24" s="22" t="s">
        <v>527</v>
      </c>
      <c r="O24" s="241">
        <v>1</v>
      </c>
      <c r="P24" s="242">
        <v>0.5</v>
      </c>
      <c r="Q24" s="365">
        <f t="shared" si="1"/>
        <v>50</v>
      </c>
      <c r="R24" s="235"/>
      <c r="S24" s="235"/>
      <c r="T24" s="238"/>
      <c r="U24" s="246" t="s">
        <v>950</v>
      </c>
      <c r="V24" s="324">
        <v>1</v>
      </c>
      <c r="W24" s="326">
        <v>1</v>
      </c>
      <c r="X24" s="314">
        <f>W24/V24*1</f>
        <v>1</v>
      </c>
      <c r="Y24" s="347" t="s">
        <v>763</v>
      </c>
      <c r="Z24" s="324">
        <v>1</v>
      </c>
      <c r="AA24" s="326">
        <v>1</v>
      </c>
      <c r="AB24" s="378">
        <v>0.75</v>
      </c>
      <c r="AC24" s="139" t="s">
        <v>851</v>
      </c>
    </row>
    <row r="25" spans="1:29" s="3" customFormat="1" ht="90" customHeight="1" x14ac:dyDescent="0.25">
      <c r="A25" s="346"/>
      <c r="B25" s="346"/>
      <c r="C25" s="295"/>
      <c r="D25" s="295"/>
      <c r="E25" s="300"/>
      <c r="F25" s="297"/>
      <c r="G25" s="300"/>
      <c r="H25" s="27" t="s">
        <v>429</v>
      </c>
      <c r="I25" s="298"/>
      <c r="J25" s="298"/>
      <c r="K25" s="22" t="s">
        <v>508</v>
      </c>
      <c r="L25" s="22" t="s">
        <v>528</v>
      </c>
      <c r="M25" s="22">
        <v>232</v>
      </c>
      <c r="N25" s="22" t="s">
        <v>527</v>
      </c>
      <c r="O25" s="241"/>
      <c r="P25" s="242"/>
      <c r="Q25" s="365"/>
      <c r="R25" s="236"/>
      <c r="S25" s="236"/>
      <c r="T25" s="239"/>
      <c r="U25" s="247"/>
      <c r="V25" s="325"/>
      <c r="W25" s="327"/>
      <c r="X25" s="316"/>
      <c r="Y25" s="349"/>
      <c r="Z25" s="325"/>
      <c r="AA25" s="327"/>
      <c r="AB25" s="383"/>
      <c r="AC25" s="139"/>
    </row>
    <row r="26" spans="1:29" s="3" customFormat="1" ht="120" customHeight="1" x14ac:dyDescent="0.25">
      <c r="A26" s="346"/>
      <c r="B26" s="346"/>
      <c r="C26" s="295" t="s">
        <v>428</v>
      </c>
      <c r="D26" s="22" t="s">
        <v>427</v>
      </c>
      <c r="E26" s="25" t="s">
        <v>407</v>
      </c>
      <c r="F26" s="22">
        <v>1</v>
      </c>
      <c r="G26" s="25" t="s">
        <v>426</v>
      </c>
      <c r="H26" s="22" t="s">
        <v>425</v>
      </c>
      <c r="I26" s="298" t="s">
        <v>415</v>
      </c>
      <c r="J26" s="298" t="s">
        <v>415</v>
      </c>
      <c r="K26" s="22" t="s">
        <v>808</v>
      </c>
      <c r="L26" s="22" t="s">
        <v>809</v>
      </c>
      <c r="M26" s="22">
        <v>157</v>
      </c>
      <c r="N26" s="12" t="s">
        <v>625</v>
      </c>
      <c r="O26" s="145">
        <v>0.35</v>
      </c>
      <c r="P26" s="150">
        <v>0</v>
      </c>
      <c r="Q26" s="151">
        <f>P26/O26*100</f>
        <v>0</v>
      </c>
      <c r="R26" s="237"/>
      <c r="S26" s="237"/>
      <c r="T26" s="240"/>
      <c r="U26" s="148" t="s">
        <v>947</v>
      </c>
      <c r="V26" s="10">
        <v>0.1</v>
      </c>
      <c r="W26" s="34">
        <v>0.1</v>
      </c>
      <c r="X26" s="54">
        <v>0.3</v>
      </c>
      <c r="Y26" s="132" t="s">
        <v>764</v>
      </c>
      <c r="Z26" s="10">
        <v>0.1</v>
      </c>
      <c r="AA26" s="34">
        <v>0.1</v>
      </c>
      <c r="AB26" s="123">
        <v>0.75</v>
      </c>
      <c r="AC26" s="140" t="s">
        <v>852</v>
      </c>
    </row>
    <row r="27" spans="1:29" s="3" customFormat="1" ht="75.75" customHeight="1" x14ac:dyDescent="0.25">
      <c r="A27" s="346"/>
      <c r="B27" s="346"/>
      <c r="C27" s="295"/>
      <c r="D27" s="22" t="s">
        <v>424</v>
      </c>
      <c r="E27" s="25">
        <v>0.8</v>
      </c>
      <c r="F27" s="25">
        <v>0.8</v>
      </c>
      <c r="G27" s="25" t="s">
        <v>423</v>
      </c>
      <c r="H27" s="22" t="s">
        <v>422</v>
      </c>
      <c r="I27" s="298"/>
      <c r="J27" s="298"/>
      <c r="K27" s="22"/>
      <c r="L27" s="22"/>
      <c r="M27" s="22"/>
      <c r="N27" s="12"/>
      <c r="O27" s="149">
        <v>80</v>
      </c>
      <c r="P27" s="150">
        <v>80</v>
      </c>
      <c r="Q27" s="154">
        <f>P27/O27*100</f>
        <v>100</v>
      </c>
      <c r="R27" s="159">
        <v>0</v>
      </c>
      <c r="S27" s="160">
        <v>0</v>
      </c>
      <c r="T27" s="161">
        <v>0</v>
      </c>
      <c r="U27" s="162" t="s">
        <v>951</v>
      </c>
      <c r="V27" s="10">
        <v>0.4</v>
      </c>
      <c r="W27" s="34" t="s">
        <v>38</v>
      </c>
      <c r="X27" s="49" t="s">
        <v>38</v>
      </c>
      <c r="Y27" s="133" t="s">
        <v>584</v>
      </c>
      <c r="Z27" s="10">
        <v>0.4</v>
      </c>
      <c r="AA27" s="34" t="s">
        <v>38</v>
      </c>
      <c r="AB27" s="123">
        <v>0.75</v>
      </c>
      <c r="AC27" s="139" t="s">
        <v>853</v>
      </c>
    </row>
    <row r="28" spans="1:29" s="3" customFormat="1" ht="92.25" customHeight="1" x14ac:dyDescent="0.25">
      <c r="A28" s="346"/>
      <c r="B28" s="346"/>
      <c r="C28" s="295"/>
      <c r="D28" s="22" t="s">
        <v>421</v>
      </c>
      <c r="E28" s="22" t="s">
        <v>421</v>
      </c>
      <c r="F28" s="22" t="s">
        <v>421</v>
      </c>
      <c r="G28" s="22" t="s">
        <v>421</v>
      </c>
      <c r="H28" s="22" t="s">
        <v>421</v>
      </c>
      <c r="I28" s="298"/>
      <c r="J28" s="298"/>
      <c r="K28" s="22" t="s">
        <v>633</v>
      </c>
      <c r="L28" s="22" t="s">
        <v>632</v>
      </c>
      <c r="M28" s="22" t="s">
        <v>631</v>
      </c>
      <c r="N28" s="12" t="s">
        <v>630</v>
      </c>
      <c r="O28" s="149">
        <v>0.2</v>
      </c>
      <c r="P28" s="150">
        <v>0</v>
      </c>
      <c r="Q28" s="151">
        <f>P28/O28*100</f>
        <v>0</v>
      </c>
      <c r="R28" s="235">
        <v>84972000</v>
      </c>
      <c r="S28" s="235">
        <v>33362000</v>
      </c>
      <c r="T28" s="238">
        <f>S28/R28</f>
        <v>0.39262345243138919</v>
      </c>
      <c r="U28" s="148" t="s">
        <v>947</v>
      </c>
      <c r="V28" s="22">
        <v>0.1</v>
      </c>
      <c r="W28" s="34">
        <v>0.1</v>
      </c>
      <c r="X28" s="55">
        <f>+W28/V28</f>
        <v>1</v>
      </c>
      <c r="Y28" s="132" t="s">
        <v>765</v>
      </c>
      <c r="Z28" s="119">
        <v>0.1</v>
      </c>
      <c r="AA28" s="34">
        <v>0.1</v>
      </c>
      <c r="AB28" s="123">
        <v>0.85</v>
      </c>
      <c r="AC28" s="139" t="s">
        <v>853</v>
      </c>
    </row>
    <row r="29" spans="1:29" s="3" customFormat="1" ht="86.25" customHeight="1" x14ac:dyDescent="0.25">
      <c r="A29" s="346"/>
      <c r="B29" s="26" t="s">
        <v>420</v>
      </c>
      <c r="C29" s="22" t="s">
        <v>419</v>
      </c>
      <c r="D29" s="22" t="s">
        <v>418</v>
      </c>
      <c r="E29" s="22" t="s">
        <v>384</v>
      </c>
      <c r="F29" s="22">
        <v>1</v>
      </c>
      <c r="G29" s="22" t="s">
        <v>417</v>
      </c>
      <c r="H29" s="22" t="s">
        <v>416</v>
      </c>
      <c r="I29" s="22" t="s">
        <v>415</v>
      </c>
      <c r="J29" s="22" t="s">
        <v>415</v>
      </c>
      <c r="K29" s="22" t="s">
        <v>514</v>
      </c>
      <c r="L29" s="22" t="s">
        <v>515</v>
      </c>
      <c r="M29" s="22">
        <v>190</v>
      </c>
      <c r="N29" s="12" t="s">
        <v>516</v>
      </c>
      <c r="O29" s="149">
        <v>0.2</v>
      </c>
      <c r="P29" s="150">
        <v>0</v>
      </c>
      <c r="Q29" s="151">
        <f>P29/O29*100</f>
        <v>0</v>
      </c>
      <c r="R29" s="236"/>
      <c r="S29" s="236"/>
      <c r="T29" s="239"/>
      <c r="U29" s="148" t="s">
        <v>947</v>
      </c>
      <c r="V29" s="10">
        <v>0.1</v>
      </c>
      <c r="W29" s="34" t="s">
        <v>38</v>
      </c>
      <c r="X29" s="56" t="s">
        <v>38</v>
      </c>
      <c r="Y29" s="135" t="s">
        <v>766</v>
      </c>
      <c r="Z29" s="10">
        <v>0.1</v>
      </c>
      <c r="AA29" s="34" t="s">
        <v>38</v>
      </c>
      <c r="AB29" s="123">
        <v>0.8</v>
      </c>
      <c r="AC29" s="141" t="s">
        <v>854</v>
      </c>
    </row>
    <row r="30" spans="1:29" s="3" customFormat="1" ht="114" customHeight="1" x14ac:dyDescent="0.25">
      <c r="A30" s="346"/>
      <c r="B30" s="346" t="s">
        <v>414</v>
      </c>
      <c r="C30" s="295" t="s">
        <v>413</v>
      </c>
      <c r="D30" s="22" t="s">
        <v>412</v>
      </c>
      <c r="E30" s="22" t="s">
        <v>321</v>
      </c>
      <c r="F30" s="22" t="s">
        <v>320</v>
      </c>
      <c r="G30" s="22" t="s">
        <v>411</v>
      </c>
      <c r="H30" s="22" t="s">
        <v>410</v>
      </c>
      <c r="I30" s="295" t="s">
        <v>409</v>
      </c>
      <c r="J30" s="295" t="s">
        <v>409</v>
      </c>
      <c r="K30" s="22" t="s">
        <v>511</v>
      </c>
      <c r="L30" s="22" t="s">
        <v>522</v>
      </c>
      <c r="M30" s="10">
        <v>132</v>
      </c>
      <c r="N30" s="22" t="s">
        <v>523</v>
      </c>
      <c r="O30" s="149" t="s">
        <v>952</v>
      </c>
      <c r="P30" s="150">
        <v>0.3</v>
      </c>
      <c r="Q30" s="151">
        <v>0.3</v>
      </c>
      <c r="R30" s="236"/>
      <c r="S30" s="236"/>
      <c r="T30" s="239"/>
      <c r="U30" s="148" t="s">
        <v>953</v>
      </c>
      <c r="V30" s="10">
        <v>6</v>
      </c>
      <c r="W30" s="34">
        <v>6</v>
      </c>
      <c r="X30" s="55">
        <f t="shared" ref="X30:X37" si="2">W30/V30*1</f>
        <v>1</v>
      </c>
      <c r="Y30" s="132" t="s">
        <v>767</v>
      </c>
      <c r="Z30" s="10">
        <v>6</v>
      </c>
      <c r="AA30" s="34">
        <v>6</v>
      </c>
      <c r="AB30" s="123">
        <v>0.75</v>
      </c>
      <c r="AC30" s="140" t="s">
        <v>855</v>
      </c>
    </row>
    <row r="31" spans="1:29" s="3" customFormat="1" ht="87" customHeight="1" x14ac:dyDescent="0.25">
      <c r="A31" s="346"/>
      <c r="B31" s="346"/>
      <c r="C31" s="295"/>
      <c r="D31" s="22" t="s">
        <v>408</v>
      </c>
      <c r="E31" s="25" t="s">
        <v>407</v>
      </c>
      <c r="F31" s="22">
        <v>1</v>
      </c>
      <c r="G31" s="22" t="s">
        <v>406</v>
      </c>
      <c r="H31" s="22" t="s">
        <v>405</v>
      </c>
      <c r="I31" s="295"/>
      <c r="J31" s="295"/>
      <c r="K31" s="22" t="s">
        <v>511</v>
      </c>
      <c r="L31" s="22" t="s">
        <v>522</v>
      </c>
      <c r="M31" s="22">
        <v>134</v>
      </c>
      <c r="N31" s="22" t="s">
        <v>524</v>
      </c>
      <c r="O31" s="149">
        <v>0.1</v>
      </c>
      <c r="P31" s="150">
        <v>0.1</v>
      </c>
      <c r="Q31" s="154">
        <f>P31/O31*100</f>
        <v>100</v>
      </c>
      <c r="R31" s="237"/>
      <c r="S31" s="237"/>
      <c r="T31" s="240"/>
      <c r="U31" s="163" t="s">
        <v>954</v>
      </c>
      <c r="V31" s="10">
        <v>0.4</v>
      </c>
      <c r="W31" s="34">
        <v>0.4</v>
      </c>
      <c r="X31" s="55">
        <f t="shared" si="2"/>
        <v>1</v>
      </c>
      <c r="Y31" s="132" t="s">
        <v>585</v>
      </c>
      <c r="Z31" s="10">
        <v>0.4</v>
      </c>
      <c r="AA31" s="34">
        <v>0.4</v>
      </c>
      <c r="AB31" s="123">
        <v>0.53</v>
      </c>
      <c r="AC31" s="142"/>
    </row>
    <row r="32" spans="1:29" s="3" customFormat="1" ht="120" customHeight="1" x14ac:dyDescent="0.25">
      <c r="A32" s="346"/>
      <c r="B32" s="346"/>
      <c r="C32" s="295" t="s">
        <v>404</v>
      </c>
      <c r="D32" s="22" t="s">
        <v>403</v>
      </c>
      <c r="E32" s="22">
        <v>8</v>
      </c>
      <c r="F32" s="22">
        <v>12</v>
      </c>
      <c r="G32" s="22" t="s">
        <v>402</v>
      </c>
      <c r="H32" s="22" t="s">
        <v>401</v>
      </c>
      <c r="I32" s="295" t="s">
        <v>400</v>
      </c>
      <c r="J32" s="295" t="s">
        <v>400</v>
      </c>
      <c r="K32" s="22" t="s">
        <v>514</v>
      </c>
      <c r="L32" s="22" t="s">
        <v>525</v>
      </c>
      <c r="M32" s="10">
        <v>186</v>
      </c>
      <c r="N32" s="22" t="s">
        <v>526</v>
      </c>
      <c r="O32" s="149">
        <v>2</v>
      </c>
      <c r="P32" s="150">
        <v>0</v>
      </c>
      <c r="Q32" s="151">
        <f>P32/O32*100</f>
        <v>0</v>
      </c>
      <c r="R32" s="235">
        <v>4175550</v>
      </c>
      <c r="S32" s="260">
        <v>4175550</v>
      </c>
      <c r="T32" s="238">
        <f>S32/R32</f>
        <v>1</v>
      </c>
      <c r="U32" s="155" t="s">
        <v>955</v>
      </c>
      <c r="V32" s="10">
        <v>0.4</v>
      </c>
      <c r="W32" s="34">
        <v>0.4</v>
      </c>
      <c r="X32" s="55">
        <f t="shared" si="2"/>
        <v>1</v>
      </c>
      <c r="Y32" s="132" t="s">
        <v>586</v>
      </c>
      <c r="Z32" s="10">
        <v>0.4</v>
      </c>
      <c r="AA32" s="34">
        <v>0.4</v>
      </c>
      <c r="AB32" s="123">
        <v>0.3</v>
      </c>
      <c r="AC32" s="139"/>
    </row>
    <row r="33" spans="1:29" s="3" customFormat="1" ht="104.25" customHeight="1" x14ac:dyDescent="0.25">
      <c r="A33" s="346"/>
      <c r="B33" s="346"/>
      <c r="C33" s="295"/>
      <c r="D33" s="22" t="s">
        <v>399</v>
      </c>
      <c r="E33" s="22" t="s">
        <v>384</v>
      </c>
      <c r="F33" s="22">
        <v>1</v>
      </c>
      <c r="G33" s="22" t="s">
        <v>398</v>
      </c>
      <c r="H33" s="22" t="s">
        <v>397</v>
      </c>
      <c r="I33" s="295"/>
      <c r="J33" s="295"/>
      <c r="K33" s="22" t="s">
        <v>514</v>
      </c>
      <c r="L33" s="22" t="s">
        <v>525</v>
      </c>
      <c r="M33" s="10">
        <v>186</v>
      </c>
      <c r="N33" s="22" t="s">
        <v>526</v>
      </c>
      <c r="O33" s="164">
        <v>0.1</v>
      </c>
      <c r="P33" s="150">
        <v>0</v>
      </c>
      <c r="Q33" s="151">
        <v>0</v>
      </c>
      <c r="R33" s="237"/>
      <c r="S33" s="262"/>
      <c r="T33" s="240"/>
      <c r="U33" s="155" t="s">
        <v>956</v>
      </c>
      <c r="V33" s="10">
        <v>0.4</v>
      </c>
      <c r="W33" s="34" t="s">
        <v>38</v>
      </c>
      <c r="X33" s="57" t="s">
        <v>38</v>
      </c>
      <c r="Y33" s="132" t="s">
        <v>768</v>
      </c>
      <c r="Z33" s="10">
        <v>0.4</v>
      </c>
      <c r="AA33" s="34" t="s">
        <v>38</v>
      </c>
      <c r="AB33" s="123">
        <v>0.8</v>
      </c>
      <c r="AC33" s="139" t="s">
        <v>856</v>
      </c>
    </row>
    <row r="34" spans="1:29" s="3" customFormat="1" ht="111" customHeight="1" x14ac:dyDescent="0.25">
      <c r="A34" s="346"/>
      <c r="B34" s="346" t="s">
        <v>396</v>
      </c>
      <c r="C34" s="295" t="s">
        <v>395</v>
      </c>
      <c r="D34" s="22" t="s">
        <v>394</v>
      </c>
      <c r="E34" s="22" t="s">
        <v>384</v>
      </c>
      <c r="F34" s="22">
        <v>1</v>
      </c>
      <c r="G34" s="22" t="s">
        <v>393</v>
      </c>
      <c r="H34" s="22" t="s">
        <v>392</v>
      </c>
      <c r="I34" s="295" t="s">
        <v>391</v>
      </c>
      <c r="J34" s="295" t="s">
        <v>391</v>
      </c>
      <c r="K34" s="22" t="s">
        <v>508</v>
      </c>
      <c r="L34" s="22" t="s">
        <v>509</v>
      </c>
      <c r="M34" s="10">
        <v>226</v>
      </c>
      <c r="N34" s="22" t="s">
        <v>510</v>
      </c>
      <c r="O34" s="165">
        <v>1</v>
      </c>
      <c r="P34" s="150">
        <v>0.5</v>
      </c>
      <c r="Q34" s="166">
        <f>P34/O34*1</f>
        <v>0.5</v>
      </c>
      <c r="R34" s="292">
        <v>66681833</v>
      </c>
      <c r="S34" s="276">
        <v>66681833</v>
      </c>
      <c r="T34" s="238">
        <f>S34/R34</f>
        <v>1</v>
      </c>
      <c r="U34" s="157" t="s">
        <v>957</v>
      </c>
      <c r="V34" s="10">
        <v>0.4</v>
      </c>
      <c r="W34" s="34">
        <v>0.2</v>
      </c>
      <c r="X34" s="51">
        <f>W34/V34</f>
        <v>0.5</v>
      </c>
      <c r="Y34" s="132" t="s">
        <v>707</v>
      </c>
      <c r="Z34" s="10">
        <v>0.4</v>
      </c>
      <c r="AA34" s="34">
        <v>0.2</v>
      </c>
      <c r="AB34" s="123">
        <v>0.75</v>
      </c>
      <c r="AC34" s="143"/>
    </row>
    <row r="35" spans="1:29" s="3" customFormat="1" ht="90" customHeight="1" x14ac:dyDescent="0.25">
      <c r="A35" s="346"/>
      <c r="B35" s="346"/>
      <c r="C35" s="295"/>
      <c r="D35" s="22" t="s">
        <v>390</v>
      </c>
      <c r="E35" s="22" t="s">
        <v>384</v>
      </c>
      <c r="F35" s="22">
        <v>1</v>
      </c>
      <c r="G35" s="22" t="s">
        <v>389</v>
      </c>
      <c r="H35" s="22" t="s">
        <v>388</v>
      </c>
      <c r="I35" s="295"/>
      <c r="J35" s="295"/>
      <c r="K35" s="22" t="s">
        <v>783</v>
      </c>
      <c r="L35" s="22" t="s">
        <v>769</v>
      </c>
      <c r="M35" s="22">
        <v>157</v>
      </c>
      <c r="N35" s="12" t="s">
        <v>770</v>
      </c>
      <c r="O35" s="149">
        <v>1</v>
      </c>
      <c r="P35" s="149">
        <v>0.5</v>
      </c>
      <c r="Q35" s="167">
        <f>P35/O35*100</f>
        <v>50</v>
      </c>
      <c r="R35" s="292"/>
      <c r="S35" s="276"/>
      <c r="T35" s="239"/>
      <c r="U35" s="168" t="s">
        <v>958</v>
      </c>
      <c r="V35" s="35">
        <v>10</v>
      </c>
      <c r="W35" s="34">
        <v>10</v>
      </c>
      <c r="X35" s="52">
        <f t="shared" si="2"/>
        <v>1</v>
      </c>
      <c r="Y35" s="132" t="s">
        <v>784</v>
      </c>
      <c r="Z35" s="35">
        <v>10</v>
      </c>
      <c r="AA35" s="34">
        <v>10</v>
      </c>
      <c r="AB35" s="123">
        <v>0.85</v>
      </c>
      <c r="AC35" s="139" t="s">
        <v>857</v>
      </c>
    </row>
    <row r="36" spans="1:29" s="3" customFormat="1" ht="117.75" customHeight="1" x14ac:dyDescent="0.25">
      <c r="A36" s="346"/>
      <c r="B36" s="346" t="s">
        <v>387</v>
      </c>
      <c r="C36" s="295" t="s">
        <v>386</v>
      </c>
      <c r="D36" s="22" t="s">
        <v>385</v>
      </c>
      <c r="E36" s="22" t="s">
        <v>384</v>
      </c>
      <c r="F36" s="22">
        <v>1</v>
      </c>
      <c r="G36" s="22" t="s">
        <v>372</v>
      </c>
      <c r="H36" s="22" t="s">
        <v>383</v>
      </c>
      <c r="I36" s="295" t="s">
        <v>363</v>
      </c>
      <c r="J36" s="295" t="s">
        <v>363</v>
      </c>
      <c r="K36" s="22" t="s">
        <v>638</v>
      </c>
      <c r="L36" s="22" t="s">
        <v>637</v>
      </c>
      <c r="M36" s="22" t="s">
        <v>635</v>
      </c>
      <c r="N36" s="22" t="s">
        <v>634</v>
      </c>
      <c r="O36" s="164">
        <v>1</v>
      </c>
      <c r="P36" s="150">
        <v>0</v>
      </c>
      <c r="Q36" s="151">
        <v>0</v>
      </c>
      <c r="R36" s="292"/>
      <c r="S36" s="276"/>
      <c r="T36" s="239"/>
      <c r="U36" s="168" t="s">
        <v>959</v>
      </c>
      <c r="V36" s="35">
        <v>10</v>
      </c>
      <c r="W36" s="34">
        <v>10</v>
      </c>
      <c r="X36" s="52">
        <f t="shared" si="2"/>
        <v>1</v>
      </c>
      <c r="Y36" s="132" t="s">
        <v>785</v>
      </c>
      <c r="Z36" s="35">
        <v>10</v>
      </c>
      <c r="AA36" s="34">
        <v>10</v>
      </c>
      <c r="AB36" s="123">
        <v>0.85</v>
      </c>
      <c r="AC36" s="139" t="s">
        <v>858</v>
      </c>
    </row>
    <row r="37" spans="1:29" s="3" customFormat="1" ht="93" customHeight="1" x14ac:dyDescent="0.25">
      <c r="A37" s="346"/>
      <c r="B37" s="346"/>
      <c r="C37" s="295"/>
      <c r="D37" s="356" t="s">
        <v>382</v>
      </c>
      <c r="E37" s="299">
        <v>0.2</v>
      </c>
      <c r="F37" s="299">
        <v>0.8</v>
      </c>
      <c r="G37" s="299" t="s">
        <v>372</v>
      </c>
      <c r="H37" s="22" t="s">
        <v>381</v>
      </c>
      <c r="I37" s="295"/>
      <c r="J37" s="295"/>
      <c r="K37" s="22" t="s">
        <v>638</v>
      </c>
      <c r="L37" s="22" t="s">
        <v>637</v>
      </c>
      <c r="M37" s="22" t="s">
        <v>635</v>
      </c>
      <c r="N37" s="22" t="s">
        <v>634</v>
      </c>
      <c r="O37" s="282">
        <v>0.8</v>
      </c>
      <c r="P37" s="282">
        <v>0.8</v>
      </c>
      <c r="Q37" s="293">
        <f>P37/O37*1</f>
        <v>1</v>
      </c>
      <c r="R37" s="292"/>
      <c r="S37" s="276"/>
      <c r="T37" s="240"/>
      <c r="U37" s="248" t="s">
        <v>960</v>
      </c>
      <c r="V37" s="337">
        <v>0.1</v>
      </c>
      <c r="W37" s="303">
        <v>0.1</v>
      </c>
      <c r="X37" s="332">
        <f t="shared" si="2"/>
        <v>1</v>
      </c>
      <c r="Y37" s="347" t="s">
        <v>797</v>
      </c>
      <c r="Z37" s="337">
        <v>0.1</v>
      </c>
      <c r="AA37" s="303">
        <v>0.1</v>
      </c>
      <c r="AB37" s="378">
        <v>0.8</v>
      </c>
      <c r="AC37" s="139" t="s">
        <v>859</v>
      </c>
    </row>
    <row r="38" spans="1:29" s="3" customFormat="1" ht="77.25" customHeight="1" x14ac:dyDescent="0.25">
      <c r="A38" s="346"/>
      <c r="B38" s="346"/>
      <c r="C38" s="295"/>
      <c r="D38" s="356"/>
      <c r="E38" s="300"/>
      <c r="F38" s="300"/>
      <c r="G38" s="300"/>
      <c r="H38" s="22" t="s">
        <v>380</v>
      </c>
      <c r="I38" s="295"/>
      <c r="J38" s="295"/>
      <c r="K38" s="22" t="s">
        <v>514</v>
      </c>
      <c r="L38" s="22" t="s">
        <v>515</v>
      </c>
      <c r="M38" s="22">
        <v>190</v>
      </c>
      <c r="N38" s="12" t="s">
        <v>516</v>
      </c>
      <c r="O38" s="282"/>
      <c r="P38" s="282"/>
      <c r="Q38" s="282"/>
      <c r="R38" s="276">
        <v>58890000</v>
      </c>
      <c r="S38" s="276">
        <v>49832143</v>
      </c>
      <c r="T38" s="238">
        <f>S38/R38</f>
        <v>0.84619023603328236</v>
      </c>
      <c r="U38" s="249"/>
      <c r="V38" s="338"/>
      <c r="W38" s="305"/>
      <c r="X38" s="334"/>
      <c r="Y38" s="349"/>
      <c r="Z38" s="338"/>
      <c r="AA38" s="305"/>
      <c r="AB38" s="383"/>
      <c r="AC38" s="139" t="s">
        <v>860</v>
      </c>
    </row>
    <row r="39" spans="1:29" s="3" customFormat="1" ht="81.75" customHeight="1" x14ac:dyDescent="0.25">
      <c r="A39" s="346"/>
      <c r="B39" s="346"/>
      <c r="C39" s="295"/>
      <c r="D39" s="22" t="s">
        <v>379</v>
      </c>
      <c r="E39" s="22">
        <v>1</v>
      </c>
      <c r="F39" s="22">
        <v>1</v>
      </c>
      <c r="G39" s="22" t="s">
        <v>378</v>
      </c>
      <c r="H39" s="22" t="s">
        <v>377</v>
      </c>
      <c r="I39" s="295"/>
      <c r="J39" s="295"/>
      <c r="K39" s="22" t="s">
        <v>642</v>
      </c>
      <c r="L39" s="22" t="s">
        <v>708</v>
      </c>
      <c r="M39" s="22">
        <v>234</v>
      </c>
      <c r="N39" s="12" t="s">
        <v>709</v>
      </c>
      <c r="O39" s="149">
        <v>1</v>
      </c>
      <c r="P39" s="150">
        <v>0.5</v>
      </c>
      <c r="Q39" s="167">
        <f>P39/O39*100</f>
        <v>50</v>
      </c>
      <c r="R39" s="276"/>
      <c r="S39" s="276"/>
      <c r="T39" s="239"/>
      <c r="U39" s="148" t="s">
        <v>961</v>
      </c>
      <c r="V39" s="10">
        <v>0.6</v>
      </c>
      <c r="W39" s="34">
        <v>0.5</v>
      </c>
      <c r="X39" s="52">
        <f>W39/V39*1</f>
        <v>0.83333333333333337</v>
      </c>
      <c r="Y39" s="132" t="s">
        <v>771</v>
      </c>
      <c r="Z39" s="10">
        <v>0.6</v>
      </c>
      <c r="AA39" s="34">
        <v>0.5</v>
      </c>
      <c r="AB39" s="123">
        <v>0.8</v>
      </c>
      <c r="AC39" s="139" t="s">
        <v>861</v>
      </c>
    </row>
    <row r="40" spans="1:29" s="3" customFormat="1" ht="90" customHeight="1" x14ac:dyDescent="0.25">
      <c r="A40" s="346" t="s">
        <v>376</v>
      </c>
      <c r="B40" s="346" t="s">
        <v>375</v>
      </c>
      <c r="C40" s="295" t="s">
        <v>374</v>
      </c>
      <c r="D40" s="295" t="s">
        <v>373</v>
      </c>
      <c r="E40" s="295">
        <v>1</v>
      </c>
      <c r="F40" s="295">
        <v>1</v>
      </c>
      <c r="G40" s="299" t="s">
        <v>372</v>
      </c>
      <c r="H40" s="27" t="s">
        <v>371</v>
      </c>
      <c r="I40" s="298" t="s">
        <v>363</v>
      </c>
      <c r="J40" s="298" t="s">
        <v>363</v>
      </c>
      <c r="K40" s="22" t="s">
        <v>643</v>
      </c>
      <c r="L40" s="22" t="s">
        <v>641</v>
      </c>
      <c r="M40" s="22" t="s">
        <v>753</v>
      </c>
      <c r="N40" s="22" t="s">
        <v>639</v>
      </c>
      <c r="O40" s="241">
        <v>0.4</v>
      </c>
      <c r="P40" s="241">
        <v>0.4</v>
      </c>
      <c r="Q40" s="294">
        <f>P40/O40*100</f>
        <v>100</v>
      </c>
      <c r="R40" s="276"/>
      <c r="S40" s="276"/>
      <c r="T40" s="239"/>
      <c r="U40" s="248" t="s">
        <v>962</v>
      </c>
      <c r="V40" s="335">
        <v>0.6</v>
      </c>
      <c r="W40" s="326">
        <v>0.6</v>
      </c>
      <c r="X40" s="332">
        <f>W40/V40*1</f>
        <v>1</v>
      </c>
      <c r="Y40" s="347" t="s">
        <v>651</v>
      </c>
      <c r="Z40" s="335">
        <v>0.6</v>
      </c>
      <c r="AA40" s="326">
        <v>0.6</v>
      </c>
      <c r="AB40" s="378">
        <v>0.7</v>
      </c>
      <c r="AC40" s="139" t="s">
        <v>862</v>
      </c>
    </row>
    <row r="41" spans="1:29" s="3" customFormat="1" ht="128.25" x14ac:dyDescent="0.25">
      <c r="A41" s="346"/>
      <c r="B41" s="346"/>
      <c r="C41" s="295"/>
      <c r="D41" s="295"/>
      <c r="E41" s="295"/>
      <c r="F41" s="295"/>
      <c r="G41" s="300"/>
      <c r="H41" s="22" t="s">
        <v>370</v>
      </c>
      <c r="I41" s="298"/>
      <c r="J41" s="298"/>
      <c r="K41" s="22" t="s">
        <v>643</v>
      </c>
      <c r="L41" s="22" t="s">
        <v>724</v>
      </c>
      <c r="M41" s="22" t="s">
        <v>752</v>
      </c>
      <c r="N41" s="22" t="s">
        <v>639</v>
      </c>
      <c r="O41" s="241"/>
      <c r="P41" s="241"/>
      <c r="Q41" s="241"/>
      <c r="R41" s="276"/>
      <c r="S41" s="276"/>
      <c r="T41" s="239"/>
      <c r="U41" s="249"/>
      <c r="V41" s="336"/>
      <c r="W41" s="327"/>
      <c r="X41" s="334"/>
      <c r="Y41" s="349"/>
      <c r="Z41" s="336"/>
      <c r="AA41" s="327"/>
      <c r="AB41" s="383"/>
      <c r="AC41" s="139" t="s">
        <v>863</v>
      </c>
    </row>
    <row r="42" spans="1:29" s="3" customFormat="1" ht="145.5" customHeight="1" x14ac:dyDescent="0.25">
      <c r="A42" s="346"/>
      <c r="B42" s="346"/>
      <c r="C42" s="295" t="s">
        <v>369</v>
      </c>
      <c r="D42" s="22" t="s">
        <v>368</v>
      </c>
      <c r="E42" s="22" t="s">
        <v>367</v>
      </c>
      <c r="F42" s="22" t="s">
        <v>366</v>
      </c>
      <c r="G42" s="299" t="s">
        <v>365</v>
      </c>
      <c r="H42" s="22" t="s">
        <v>364</v>
      </c>
      <c r="I42" s="298" t="s">
        <v>363</v>
      </c>
      <c r="J42" s="298" t="s">
        <v>363</v>
      </c>
      <c r="K42" s="22" t="s">
        <v>643</v>
      </c>
      <c r="L42" s="22" t="s">
        <v>641</v>
      </c>
      <c r="M42" s="22" t="s">
        <v>751</v>
      </c>
      <c r="N42" s="22" t="s">
        <v>639</v>
      </c>
      <c r="O42" s="164" t="s">
        <v>963</v>
      </c>
      <c r="P42" s="150">
        <v>0.1</v>
      </c>
      <c r="Q42" s="169">
        <v>0.1</v>
      </c>
      <c r="R42" s="276"/>
      <c r="S42" s="276"/>
      <c r="T42" s="240"/>
      <c r="U42" s="148" t="s">
        <v>964</v>
      </c>
      <c r="V42" s="10">
        <v>1</v>
      </c>
      <c r="W42" s="34">
        <v>1</v>
      </c>
      <c r="X42" s="52">
        <f t="shared" ref="X42:X47" si="3">W42/V42*1</f>
        <v>1</v>
      </c>
      <c r="Y42" s="134" t="s">
        <v>798</v>
      </c>
      <c r="Z42" s="10">
        <v>1</v>
      </c>
      <c r="AA42" s="34">
        <v>1</v>
      </c>
      <c r="AB42" s="123">
        <v>0.8</v>
      </c>
      <c r="AC42" s="139" t="s">
        <v>864</v>
      </c>
    </row>
    <row r="43" spans="1:29" s="3" customFormat="1" ht="145.5" customHeight="1" x14ac:dyDescent="0.25">
      <c r="A43" s="346"/>
      <c r="B43" s="346"/>
      <c r="C43" s="295"/>
      <c r="D43" s="22" t="s">
        <v>339</v>
      </c>
      <c r="E43" s="22" t="s">
        <v>145</v>
      </c>
      <c r="F43" s="22">
        <v>3</v>
      </c>
      <c r="G43" s="300"/>
      <c r="H43" s="22" t="s">
        <v>362</v>
      </c>
      <c r="I43" s="298"/>
      <c r="J43" s="298"/>
      <c r="K43" s="22" t="s">
        <v>529</v>
      </c>
      <c r="L43" s="22" t="s">
        <v>530</v>
      </c>
      <c r="M43" s="10">
        <v>250</v>
      </c>
      <c r="N43" s="22" t="s">
        <v>531</v>
      </c>
      <c r="O43" s="164">
        <v>0.5</v>
      </c>
      <c r="P43" s="150">
        <v>0.5</v>
      </c>
      <c r="Q43" s="147">
        <f>P43/O43*1</f>
        <v>1</v>
      </c>
      <c r="R43" s="235">
        <v>6400000</v>
      </c>
      <c r="S43" s="235">
        <v>6400000</v>
      </c>
      <c r="T43" s="238">
        <f>S43/R43</f>
        <v>1</v>
      </c>
      <c r="U43" s="148" t="s">
        <v>965</v>
      </c>
      <c r="V43" s="10">
        <v>1</v>
      </c>
      <c r="W43" s="34" t="s">
        <v>38</v>
      </c>
      <c r="X43" s="58" t="s">
        <v>38</v>
      </c>
      <c r="Y43" s="132" t="s">
        <v>772</v>
      </c>
      <c r="Z43" s="10">
        <v>1</v>
      </c>
      <c r="AA43" s="34" t="s">
        <v>38</v>
      </c>
      <c r="AB43" s="123">
        <v>0.2</v>
      </c>
      <c r="AC43" s="139"/>
    </row>
    <row r="44" spans="1:29" s="3" customFormat="1" ht="87" customHeight="1" x14ac:dyDescent="0.25">
      <c r="A44" s="346"/>
      <c r="B44" s="346"/>
      <c r="C44" s="22" t="s">
        <v>361</v>
      </c>
      <c r="D44" s="22" t="s">
        <v>360</v>
      </c>
      <c r="E44" s="22">
        <v>4</v>
      </c>
      <c r="F44" s="22">
        <v>10</v>
      </c>
      <c r="G44" s="22" t="s">
        <v>325</v>
      </c>
      <c r="H44" s="22" t="s">
        <v>359</v>
      </c>
      <c r="I44" s="22" t="s">
        <v>358</v>
      </c>
      <c r="J44" s="22" t="s">
        <v>358</v>
      </c>
      <c r="K44" s="22" t="s">
        <v>514</v>
      </c>
      <c r="L44" s="22" t="s">
        <v>515</v>
      </c>
      <c r="M44" s="22">
        <v>190</v>
      </c>
      <c r="N44" s="12" t="s">
        <v>516</v>
      </c>
      <c r="O44" s="164">
        <v>1</v>
      </c>
      <c r="P44" s="150">
        <v>1</v>
      </c>
      <c r="Q44" s="147">
        <f>P44/O44*1</f>
        <v>1</v>
      </c>
      <c r="R44" s="237"/>
      <c r="S44" s="237"/>
      <c r="T44" s="240"/>
      <c r="U44" s="148" t="s">
        <v>966</v>
      </c>
      <c r="V44" s="10">
        <v>20</v>
      </c>
      <c r="W44" s="34">
        <v>20</v>
      </c>
      <c r="X44" s="52">
        <f t="shared" si="3"/>
        <v>1</v>
      </c>
      <c r="Y44" s="135" t="s">
        <v>786</v>
      </c>
      <c r="Z44" s="10">
        <v>20</v>
      </c>
      <c r="AA44" s="34">
        <v>20</v>
      </c>
      <c r="AB44" s="123">
        <v>0.8</v>
      </c>
      <c r="AC44" s="139" t="s">
        <v>865</v>
      </c>
    </row>
    <row r="45" spans="1:29" s="3" customFormat="1" ht="74.25" customHeight="1" x14ac:dyDescent="0.25">
      <c r="A45" s="346"/>
      <c r="B45" s="346" t="s">
        <v>357</v>
      </c>
      <c r="C45" s="295" t="s">
        <v>356</v>
      </c>
      <c r="D45" s="22" t="s">
        <v>355</v>
      </c>
      <c r="E45" s="22">
        <v>1</v>
      </c>
      <c r="F45" s="22">
        <v>1</v>
      </c>
      <c r="G45" s="22" t="s">
        <v>354</v>
      </c>
      <c r="H45" s="22" t="s">
        <v>353</v>
      </c>
      <c r="I45" s="295" t="s">
        <v>352</v>
      </c>
      <c r="J45" s="295" t="s">
        <v>352</v>
      </c>
      <c r="K45" s="22" t="s">
        <v>514</v>
      </c>
      <c r="L45" s="22" t="s">
        <v>515</v>
      </c>
      <c r="M45" s="22">
        <v>190</v>
      </c>
      <c r="N45" s="12" t="s">
        <v>516</v>
      </c>
      <c r="O45" s="164">
        <v>1</v>
      </c>
      <c r="P45" s="150">
        <v>1</v>
      </c>
      <c r="Q45" s="147">
        <f>P45/O45*1</f>
        <v>1</v>
      </c>
      <c r="R45" s="235">
        <v>41600000</v>
      </c>
      <c r="S45" s="276">
        <v>21120000</v>
      </c>
      <c r="T45" s="238">
        <f>S45/R45</f>
        <v>0.50769230769230766</v>
      </c>
      <c r="U45" s="155" t="s">
        <v>967</v>
      </c>
      <c r="V45" s="10">
        <v>13</v>
      </c>
      <c r="W45" s="34">
        <v>13</v>
      </c>
      <c r="X45" s="52">
        <f t="shared" si="3"/>
        <v>1</v>
      </c>
      <c r="Y45" s="133" t="s">
        <v>773</v>
      </c>
      <c r="Z45" s="10">
        <v>13</v>
      </c>
      <c r="AA45" s="34">
        <v>13</v>
      </c>
      <c r="AB45" s="123">
        <v>0.5</v>
      </c>
      <c r="AC45" s="139"/>
    </row>
    <row r="46" spans="1:29" s="3" customFormat="1" ht="84.75" customHeight="1" x14ac:dyDescent="0.25">
      <c r="A46" s="346"/>
      <c r="B46" s="346"/>
      <c r="C46" s="295"/>
      <c r="D46" s="22" t="s">
        <v>351</v>
      </c>
      <c r="E46" s="22">
        <v>25</v>
      </c>
      <c r="F46" s="22">
        <v>30</v>
      </c>
      <c r="G46" s="22" t="s">
        <v>346</v>
      </c>
      <c r="H46" s="22" t="s">
        <v>350</v>
      </c>
      <c r="I46" s="295"/>
      <c r="J46" s="295"/>
      <c r="K46" s="22" t="s">
        <v>514</v>
      </c>
      <c r="L46" s="22" t="s">
        <v>515</v>
      </c>
      <c r="M46" s="22">
        <v>190</v>
      </c>
      <c r="N46" s="12" t="s">
        <v>516</v>
      </c>
      <c r="O46" s="164">
        <v>18</v>
      </c>
      <c r="P46" s="150">
        <v>2</v>
      </c>
      <c r="Q46" s="169">
        <f>P46/O46*1</f>
        <v>0.1111111111111111</v>
      </c>
      <c r="R46" s="236"/>
      <c r="S46" s="276"/>
      <c r="T46" s="239"/>
      <c r="U46" s="155" t="s">
        <v>968</v>
      </c>
      <c r="V46" s="10">
        <v>1</v>
      </c>
      <c r="W46" s="34">
        <v>3</v>
      </c>
      <c r="X46" s="52">
        <f t="shared" si="3"/>
        <v>3</v>
      </c>
      <c r="Y46" s="132" t="s">
        <v>933</v>
      </c>
      <c r="Z46" s="10">
        <v>1</v>
      </c>
      <c r="AA46" s="34">
        <v>3</v>
      </c>
      <c r="AB46" s="123">
        <v>0.76</v>
      </c>
      <c r="AC46" s="139" t="s">
        <v>895</v>
      </c>
    </row>
    <row r="47" spans="1:29" s="3" customFormat="1" ht="51" customHeight="1" x14ac:dyDescent="0.25">
      <c r="A47" s="346"/>
      <c r="B47" s="346" t="s">
        <v>349</v>
      </c>
      <c r="C47" s="295" t="s">
        <v>348</v>
      </c>
      <c r="D47" s="295" t="s">
        <v>347</v>
      </c>
      <c r="E47" s="295">
        <v>13</v>
      </c>
      <c r="F47" s="295">
        <v>13</v>
      </c>
      <c r="G47" s="296" t="s">
        <v>346</v>
      </c>
      <c r="H47" s="22" t="s">
        <v>345</v>
      </c>
      <c r="I47" s="295" t="s">
        <v>344</v>
      </c>
      <c r="J47" s="295" t="s">
        <v>344</v>
      </c>
      <c r="K47" s="22" t="s">
        <v>514</v>
      </c>
      <c r="L47" s="22" t="s">
        <v>515</v>
      </c>
      <c r="M47" s="22">
        <v>190</v>
      </c>
      <c r="N47" s="12" t="s">
        <v>516</v>
      </c>
      <c r="O47" s="241">
        <v>13</v>
      </c>
      <c r="P47" s="242">
        <v>11</v>
      </c>
      <c r="Q47" s="255">
        <f>P47/O47*1</f>
        <v>0.84615384615384615</v>
      </c>
      <c r="R47" s="236"/>
      <c r="S47" s="276"/>
      <c r="T47" s="239"/>
      <c r="U47" s="229" t="s">
        <v>969</v>
      </c>
      <c r="V47" s="324">
        <v>13</v>
      </c>
      <c r="W47" s="326">
        <v>13</v>
      </c>
      <c r="X47" s="332">
        <f t="shared" si="3"/>
        <v>1</v>
      </c>
      <c r="Y47" s="347" t="s">
        <v>794</v>
      </c>
      <c r="Z47" s="324">
        <v>13</v>
      </c>
      <c r="AA47" s="326">
        <v>13</v>
      </c>
      <c r="AB47" s="378">
        <v>0.9</v>
      </c>
      <c r="AC47" s="139"/>
    </row>
    <row r="48" spans="1:29" s="3" customFormat="1" ht="71.25" x14ac:dyDescent="0.25">
      <c r="A48" s="346"/>
      <c r="B48" s="346"/>
      <c r="C48" s="295"/>
      <c r="D48" s="295"/>
      <c r="E48" s="295"/>
      <c r="F48" s="295"/>
      <c r="G48" s="302"/>
      <c r="H48" s="22" t="s">
        <v>343</v>
      </c>
      <c r="I48" s="295"/>
      <c r="J48" s="295"/>
      <c r="K48" s="22" t="s">
        <v>511</v>
      </c>
      <c r="L48" s="22" t="s">
        <v>512</v>
      </c>
      <c r="M48" s="22">
        <v>157</v>
      </c>
      <c r="N48" s="12" t="s">
        <v>513</v>
      </c>
      <c r="O48" s="241"/>
      <c r="P48" s="242"/>
      <c r="Q48" s="244"/>
      <c r="R48" s="236"/>
      <c r="S48" s="276"/>
      <c r="T48" s="239"/>
      <c r="U48" s="230"/>
      <c r="V48" s="330"/>
      <c r="W48" s="331"/>
      <c r="X48" s="333"/>
      <c r="Y48" s="348"/>
      <c r="Z48" s="330"/>
      <c r="AA48" s="331"/>
      <c r="AB48" s="382"/>
      <c r="AC48" s="139" t="s">
        <v>866</v>
      </c>
    </row>
    <row r="49" spans="1:29" s="3" customFormat="1" ht="71.25" x14ac:dyDescent="0.25">
      <c r="A49" s="346"/>
      <c r="B49" s="346"/>
      <c r="C49" s="295"/>
      <c r="D49" s="295"/>
      <c r="E49" s="295"/>
      <c r="F49" s="295"/>
      <c r="G49" s="302"/>
      <c r="H49" s="22" t="s">
        <v>342</v>
      </c>
      <c r="I49" s="295"/>
      <c r="J49" s="295"/>
      <c r="K49" s="22" t="s">
        <v>514</v>
      </c>
      <c r="L49" s="22" t="s">
        <v>515</v>
      </c>
      <c r="M49" s="22">
        <v>190</v>
      </c>
      <c r="N49" s="12" t="s">
        <v>516</v>
      </c>
      <c r="O49" s="241"/>
      <c r="P49" s="242"/>
      <c r="Q49" s="244"/>
      <c r="R49" s="236"/>
      <c r="S49" s="276"/>
      <c r="T49" s="239"/>
      <c r="U49" s="230"/>
      <c r="V49" s="330"/>
      <c r="W49" s="331"/>
      <c r="X49" s="333"/>
      <c r="Y49" s="348"/>
      <c r="Z49" s="330"/>
      <c r="AA49" s="331"/>
      <c r="AB49" s="382"/>
      <c r="AC49" s="139"/>
    </row>
    <row r="50" spans="1:29" s="3" customFormat="1" ht="33.75" customHeight="1" x14ac:dyDescent="0.25">
      <c r="A50" s="346"/>
      <c r="B50" s="346"/>
      <c r="C50" s="295"/>
      <c r="D50" s="295"/>
      <c r="E50" s="295"/>
      <c r="F50" s="295"/>
      <c r="G50" s="302"/>
      <c r="H50" s="22" t="s">
        <v>341</v>
      </c>
      <c r="I50" s="295"/>
      <c r="J50" s="295"/>
      <c r="K50" s="22" t="s">
        <v>514</v>
      </c>
      <c r="L50" s="22" t="s">
        <v>515</v>
      </c>
      <c r="M50" s="22">
        <v>190</v>
      </c>
      <c r="N50" s="12" t="s">
        <v>516</v>
      </c>
      <c r="O50" s="241"/>
      <c r="P50" s="242"/>
      <c r="Q50" s="244"/>
      <c r="R50" s="236"/>
      <c r="S50" s="276"/>
      <c r="T50" s="239"/>
      <c r="U50" s="230"/>
      <c r="V50" s="330"/>
      <c r="W50" s="331"/>
      <c r="X50" s="333"/>
      <c r="Y50" s="348"/>
      <c r="Z50" s="330"/>
      <c r="AA50" s="331"/>
      <c r="AB50" s="382"/>
      <c r="AC50" s="139"/>
    </row>
    <row r="51" spans="1:29" s="3" customFormat="1" ht="71.25" x14ac:dyDescent="0.25">
      <c r="A51" s="346"/>
      <c r="B51" s="346"/>
      <c r="C51" s="295"/>
      <c r="D51" s="295"/>
      <c r="E51" s="295"/>
      <c r="F51" s="295"/>
      <c r="G51" s="297"/>
      <c r="H51" s="27" t="s">
        <v>340</v>
      </c>
      <c r="I51" s="295"/>
      <c r="J51" s="295"/>
      <c r="K51" s="22" t="s">
        <v>514</v>
      </c>
      <c r="L51" s="22" t="s">
        <v>515</v>
      </c>
      <c r="M51" s="22">
        <v>190</v>
      </c>
      <c r="N51" s="12" t="s">
        <v>516</v>
      </c>
      <c r="O51" s="241"/>
      <c r="P51" s="242"/>
      <c r="Q51" s="244"/>
      <c r="R51" s="236"/>
      <c r="S51" s="276"/>
      <c r="T51" s="239"/>
      <c r="U51" s="231"/>
      <c r="V51" s="325"/>
      <c r="W51" s="327"/>
      <c r="X51" s="334"/>
      <c r="Y51" s="349"/>
      <c r="Z51" s="325"/>
      <c r="AA51" s="327"/>
      <c r="AB51" s="383"/>
      <c r="AC51" s="139"/>
    </row>
    <row r="52" spans="1:29" s="3" customFormat="1" ht="48.75" customHeight="1" x14ac:dyDescent="0.25">
      <c r="A52" s="346"/>
      <c r="B52" s="346"/>
      <c r="C52" s="295"/>
      <c r="D52" s="295" t="s">
        <v>339</v>
      </c>
      <c r="E52" s="22" t="s">
        <v>145</v>
      </c>
      <c r="F52" s="22">
        <v>3</v>
      </c>
      <c r="G52" s="296" t="s">
        <v>338</v>
      </c>
      <c r="H52" s="22" t="s">
        <v>337</v>
      </c>
      <c r="I52" s="295"/>
      <c r="J52" s="295"/>
      <c r="K52" s="22" t="s">
        <v>643</v>
      </c>
      <c r="L52" s="22" t="s">
        <v>641</v>
      </c>
      <c r="M52" s="22" t="s">
        <v>640</v>
      </c>
      <c r="N52" s="22" t="s">
        <v>639</v>
      </c>
      <c r="O52" s="277">
        <v>0.5</v>
      </c>
      <c r="P52" s="242">
        <v>0.5</v>
      </c>
      <c r="Q52" s="255">
        <f>P52/O52*1</f>
        <v>1</v>
      </c>
      <c r="R52" s="237"/>
      <c r="S52" s="276"/>
      <c r="T52" s="240"/>
      <c r="U52" s="229" t="s">
        <v>970</v>
      </c>
      <c r="V52" s="324">
        <v>1</v>
      </c>
      <c r="W52" s="326" t="s">
        <v>38</v>
      </c>
      <c r="X52" s="328" t="s">
        <v>38</v>
      </c>
      <c r="Y52" s="347" t="s">
        <v>652</v>
      </c>
      <c r="Z52" s="324">
        <v>1</v>
      </c>
      <c r="AA52" s="326" t="s">
        <v>38</v>
      </c>
      <c r="AB52" s="378">
        <v>0.4</v>
      </c>
      <c r="AC52" s="139"/>
    </row>
    <row r="53" spans="1:29" s="3" customFormat="1" ht="171" x14ac:dyDescent="0.25">
      <c r="A53" s="346"/>
      <c r="B53" s="346"/>
      <c r="C53" s="295"/>
      <c r="D53" s="295"/>
      <c r="E53" s="22"/>
      <c r="F53" s="22"/>
      <c r="G53" s="297"/>
      <c r="H53" s="22" t="s">
        <v>336</v>
      </c>
      <c r="I53" s="295"/>
      <c r="J53" s="295"/>
      <c r="K53" s="22" t="s">
        <v>647</v>
      </c>
      <c r="L53" s="22" t="s">
        <v>646</v>
      </c>
      <c r="M53" s="22" t="s">
        <v>645</v>
      </c>
      <c r="N53" s="22" t="s">
        <v>644</v>
      </c>
      <c r="O53" s="277"/>
      <c r="P53" s="242"/>
      <c r="Q53" s="278"/>
      <c r="R53" s="279">
        <v>264994438</v>
      </c>
      <c r="S53" s="279">
        <v>90655542</v>
      </c>
      <c r="T53" s="238">
        <f>S53/R53</f>
        <v>0.34210356520765917</v>
      </c>
      <c r="U53" s="231"/>
      <c r="V53" s="325"/>
      <c r="W53" s="327"/>
      <c r="X53" s="329"/>
      <c r="Y53" s="349"/>
      <c r="Z53" s="325"/>
      <c r="AA53" s="327"/>
      <c r="AB53" s="383"/>
      <c r="AC53" s="139"/>
    </row>
    <row r="54" spans="1:29" s="3" customFormat="1" ht="70.5" customHeight="1" x14ac:dyDescent="0.25">
      <c r="A54" s="346"/>
      <c r="B54" s="346"/>
      <c r="C54" s="22" t="s">
        <v>335</v>
      </c>
      <c r="D54" s="22" t="s">
        <v>334</v>
      </c>
      <c r="E54" s="22">
        <v>8</v>
      </c>
      <c r="F54" s="22">
        <v>12</v>
      </c>
      <c r="G54" s="22" t="s">
        <v>333</v>
      </c>
      <c r="H54" s="22" t="s">
        <v>332</v>
      </c>
      <c r="I54" s="22" t="s">
        <v>331</v>
      </c>
      <c r="J54" s="22" t="s">
        <v>331</v>
      </c>
      <c r="K54" s="22" t="s">
        <v>514</v>
      </c>
      <c r="L54" s="22" t="s">
        <v>515</v>
      </c>
      <c r="M54" s="22" t="s">
        <v>653</v>
      </c>
      <c r="N54" s="12" t="s">
        <v>654</v>
      </c>
      <c r="O54" s="149">
        <v>2</v>
      </c>
      <c r="P54" s="150">
        <v>12</v>
      </c>
      <c r="Q54" s="147">
        <f>P54/O54*1</f>
        <v>6</v>
      </c>
      <c r="R54" s="280"/>
      <c r="S54" s="280"/>
      <c r="T54" s="239"/>
      <c r="U54" s="148" t="s">
        <v>971</v>
      </c>
      <c r="V54" s="22">
        <v>10</v>
      </c>
      <c r="W54" s="12">
        <v>10</v>
      </c>
      <c r="X54" s="55">
        <f>W54/V54*1</f>
        <v>1</v>
      </c>
      <c r="Y54" s="135" t="s">
        <v>740</v>
      </c>
      <c r="Z54" s="119">
        <v>10</v>
      </c>
      <c r="AA54" s="121">
        <v>10</v>
      </c>
      <c r="AB54" s="123">
        <v>0.75</v>
      </c>
      <c r="AC54" s="139"/>
    </row>
    <row r="55" spans="1:29" s="3" customFormat="1" ht="78.75" customHeight="1" x14ac:dyDescent="0.25">
      <c r="A55" s="352" t="s">
        <v>153</v>
      </c>
      <c r="B55" s="346" t="s">
        <v>330</v>
      </c>
      <c r="C55" s="295" t="s">
        <v>329</v>
      </c>
      <c r="D55" s="68" t="s">
        <v>328</v>
      </c>
      <c r="E55" s="68">
        <v>20</v>
      </c>
      <c r="F55" s="68">
        <v>54</v>
      </c>
      <c r="G55" s="68" t="s">
        <v>325</v>
      </c>
      <c r="H55" s="70" t="s">
        <v>327</v>
      </c>
      <c r="I55" s="295" t="s">
        <v>285</v>
      </c>
      <c r="J55" s="295" t="s">
        <v>285</v>
      </c>
      <c r="K55" s="22" t="s">
        <v>505</v>
      </c>
      <c r="L55" s="22" t="s">
        <v>506</v>
      </c>
      <c r="M55" s="10">
        <v>73</v>
      </c>
      <c r="N55" s="22" t="s">
        <v>507</v>
      </c>
      <c r="O55" s="170">
        <v>4</v>
      </c>
      <c r="P55" s="165">
        <v>4</v>
      </c>
      <c r="Q55" s="171">
        <f>P55/O55*1</f>
        <v>1</v>
      </c>
      <c r="R55" s="280"/>
      <c r="S55" s="280"/>
      <c r="T55" s="239"/>
      <c r="U55" s="157" t="s">
        <v>972</v>
      </c>
      <c r="V55" s="68" t="s">
        <v>704</v>
      </c>
      <c r="W55" s="72" t="s">
        <v>704</v>
      </c>
      <c r="X55" s="59">
        <v>1</v>
      </c>
      <c r="Y55" s="132" t="s">
        <v>787</v>
      </c>
      <c r="Z55" s="119" t="s">
        <v>704</v>
      </c>
      <c r="AA55" s="121" t="s">
        <v>704</v>
      </c>
      <c r="AB55" s="123">
        <v>0.95</v>
      </c>
      <c r="AC55" s="139" t="s">
        <v>896</v>
      </c>
    </row>
    <row r="56" spans="1:29" s="3" customFormat="1" ht="93.75" customHeight="1" x14ac:dyDescent="0.25">
      <c r="A56" s="353"/>
      <c r="B56" s="346"/>
      <c r="C56" s="295"/>
      <c r="D56" s="68" t="s">
        <v>326</v>
      </c>
      <c r="E56" s="68">
        <v>20</v>
      </c>
      <c r="F56" s="68">
        <v>54</v>
      </c>
      <c r="G56" s="68" t="s">
        <v>325</v>
      </c>
      <c r="H56" s="70" t="s">
        <v>324</v>
      </c>
      <c r="I56" s="295"/>
      <c r="J56" s="295"/>
      <c r="K56" s="22" t="s">
        <v>505</v>
      </c>
      <c r="L56" s="22" t="s">
        <v>506</v>
      </c>
      <c r="M56" s="10">
        <v>73</v>
      </c>
      <c r="N56" s="22" t="s">
        <v>507</v>
      </c>
      <c r="O56" s="170">
        <v>4</v>
      </c>
      <c r="P56" s="149">
        <v>35</v>
      </c>
      <c r="Q56" s="171">
        <f>P56/O56*1</f>
        <v>8.75</v>
      </c>
      <c r="R56" s="280"/>
      <c r="S56" s="280"/>
      <c r="T56" s="239"/>
      <c r="U56" s="168" t="s">
        <v>973</v>
      </c>
      <c r="V56" s="68">
        <v>3</v>
      </c>
      <c r="W56" s="72">
        <v>35</v>
      </c>
      <c r="X56" s="55">
        <f>W56/V56*1</f>
        <v>11.666666666666666</v>
      </c>
      <c r="Y56" s="132" t="s">
        <v>735</v>
      </c>
      <c r="Z56" s="119">
        <v>3</v>
      </c>
      <c r="AA56" s="121">
        <v>35</v>
      </c>
      <c r="AB56" s="123">
        <v>0.85</v>
      </c>
      <c r="AC56" s="139" t="s">
        <v>896</v>
      </c>
    </row>
    <row r="57" spans="1:29" s="3" customFormat="1" ht="84.75" customHeight="1" x14ac:dyDescent="0.25">
      <c r="A57" s="353"/>
      <c r="B57" s="346"/>
      <c r="C57" s="295" t="s">
        <v>323</v>
      </c>
      <c r="D57" s="68" t="s">
        <v>322</v>
      </c>
      <c r="E57" s="68" t="s">
        <v>321</v>
      </c>
      <c r="F57" s="68" t="s">
        <v>320</v>
      </c>
      <c r="G57" s="68" t="s">
        <v>319</v>
      </c>
      <c r="H57" s="10" t="s">
        <v>318</v>
      </c>
      <c r="I57" s="295" t="s">
        <v>294</v>
      </c>
      <c r="J57" s="295" t="s">
        <v>294</v>
      </c>
      <c r="K57" s="22" t="s">
        <v>505</v>
      </c>
      <c r="L57" s="22" t="s">
        <v>506</v>
      </c>
      <c r="M57" s="10">
        <v>73</v>
      </c>
      <c r="N57" s="22" t="s">
        <v>507</v>
      </c>
      <c r="O57" s="149" t="s">
        <v>952</v>
      </c>
      <c r="P57" s="149" t="s">
        <v>38</v>
      </c>
      <c r="Q57" s="172" t="s">
        <v>38</v>
      </c>
      <c r="R57" s="280"/>
      <c r="S57" s="280"/>
      <c r="T57" s="239"/>
      <c r="U57" s="155" t="s">
        <v>974</v>
      </c>
      <c r="V57" s="68">
        <v>5</v>
      </c>
      <c r="W57" s="72" t="s">
        <v>38</v>
      </c>
      <c r="X57" s="60" t="s">
        <v>38</v>
      </c>
      <c r="Y57" s="132" t="s">
        <v>587</v>
      </c>
      <c r="Z57" s="119">
        <v>5</v>
      </c>
      <c r="AA57" s="121" t="s">
        <v>38</v>
      </c>
      <c r="AB57" s="123">
        <v>0.8</v>
      </c>
      <c r="AC57" s="139" t="s">
        <v>897</v>
      </c>
    </row>
    <row r="58" spans="1:29" s="3" customFormat="1" ht="157.5" customHeight="1" x14ac:dyDescent="0.25">
      <c r="A58" s="353"/>
      <c r="B58" s="346"/>
      <c r="C58" s="295"/>
      <c r="D58" s="68" t="s">
        <v>317</v>
      </c>
      <c r="E58" s="68" t="s">
        <v>145</v>
      </c>
      <c r="F58" s="68">
        <v>3</v>
      </c>
      <c r="G58" s="68" t="s">
        <v>316</v>
      </c>
      <c r="H58" s="68" t="s">
        <v>315</v>
      </c>
      <c r="I58" s="295"/>
      <c r="J58" s="295"/>
      <c r="K58" s="22" t="s">
        <v>505</v>
      </c>
      <c r="L58" s="22" t="s">
        <v>506</v>
      </c>
      <c r="M58" s="10">
        <v>73</v>
      </c>
      <c r="N58" s="22" t="s">
        <v>507</v>
      </c>
      <c r="O58" s="149">
        <v>0.5</v>
      </c>
      <c r="P58" s="149">
        <v>0.5</v>
      </c>
      <c r="Q58" s="171">
        <f>P58/O58*1</f>
        <v>1</v>
      </c>
      <c r="R58" s="280"/>
      <c r="S58" s="280"/>
      <c r="T58" s="239"/>
      <c r="U58" s="155" t="s">
        <v>975</v>
      </c>
      <c r="V58" s="68">
        <v>1</v>
      </c>
      <c r="W58" s="72">
        <v>1</v>
      </c>
      <c r="X58" s="55">
        <f>W58/V58*1</f>
        <v>1</v>
      </c>
      <c r="Y58" s="134" t="s">
        <v>730</v>
      </c>
      <c r="Z58" s="119">
        <v>1</v>
      </c>
      <c r="AA58" s="121">
        <v>1</v>
      </c>
      <c r="AB58" s="123">
        <v>0.8</v>
      </c>
      <c r="AC58" s="139" t="s">
        <v>897</v>
      </c>
    </row>
    <row r="59" spans="1:29" s="3" customFormat="1" ht="63.75" customHeight="1" x14ac:dyDescent="0.25">
      <c r="A59" s="353"/>
      <c r="B59" s="346"/>
      <c r="C59" s="295"/>
      <c r="D59" s="295" t="s">
        <v>314</v>
      </c>
      <c r="E59" s="68">
        <v>1</v>
      </c>
      <c r="F59" s="68">
        <v>5</v>
      </c>
      <c r="G59" s="296" t="s">
        <v>313</v>
      </c>
      <c r="H59" s="70" t="s">
        <v>312</v>
      </c>
      <c r="I59" s="295"/>
      <c r="J59" s="295"/>
      <c r="K59" s="22" t="s">
        <v>505</v>
      </c>
      <c r="L59" s="22" t="s">
        <v>506</v>
      </c>
      <c r="M59" s="10">
        <v>73</v>
      </c>
      <c r="N59" s="22" t="s">
        <v>507</v>
      </c>
      <c r="O59" s="241">
        <v>5</v>
      </c>
      <c r="P59" s="241">
        <v>5</v>
      </c>
      <c r="Q59" s="256">
        <f>P59/P59*1</f>
        <v>1</v>
      </c>
      <c r="R59" s="280"/>
      <c r="S59" s="280"/>
      <c r="T59" s="239"/>
      <c r="U59" s="250" t="s">
        <v>976</v>
      </c>
      <c r="V59" s="296">
        <v>1</v>
      </c>
      <c r="W59" s="309">
        <v>4</v>
      </c>
      <c r="X59" s="314">
        <f>W59/V59*1</f>
        <v>4</v>
      </c>
      <c r="Y59" s="347" t="s">
        <v>588</v>
      </c>
      <c r="Z59" s="296">
        <v>1</v>
      </c>
      <c r="AA59" s="309">
        <v>4</v>
      </c>
      <c r="AB59" s="378">
        <v>0.8</v>
      </c>
      <c r="AC59" s="139" t="s">
        <v>897</v>
      </c>
    </row>
    <row r="60" spans="1:29" s="3" customFormat="1" ht="128.25" x14ac:dyDescent="0.25">
      <c r="A60" s="353"/>
      <c r="B60" s="346"/>
      <c r="C60" s="295"/>
      <c r="D60" s="295"/>
      <c r="E60" s="68"/>
      <c r="F60" s="68"/>
      <c r="G60" s="297"/>
      <c r="H60" s="70" t="s">
        <v>311</v>
      </c>
      <c r="I60" s="295"/>
      <c r="J60" s="295"/>
      <c r="K60" s="22" t="s">
        <v>505</v>
      </c>
      <c r="L60" s="22" t="s">
        <v>506</v>
      </c>
      <c r="M60" s="10">
        <v>73</v>
      </c>
      <c r="N60" s="22" t="s">
        <v>507</v>
      </c>
      <c r="O60" s="241"/>
      <c r="P60" s="241"/>
      <c r="Q60" s="256"/>
      <c r="R60" s="280"/>
      <c r="S60" s="280"/>
      <c r="T60" s="239"/>
      <c r="U60" s="251"/>
      <c r="V60" s="297"/>
      <c r="W60" s="310"/>
      <c r="X60" s="316"/>
      <c r="Y60" s="349"/>
      <c r="Z60" s="297"/>
      <c r="AA60" s="310"/>
      <c r="AB60" s="383"/>
      <c r="AC60" s="139" t="s">
        <v>897</v>
      </c>
    </row>
    <row r="61" spans="1:29" s="3" customFormat="1" ht="96" customHeight="1" x14ac:dyDescent="0.25">
      <c r="A61" s="353"/>
      <c r="B61" s="346"/>
      <c r="C61" s="295"/>
      <c r="D61" s="68" t="s">
        <v>310</v>
      </c>
      <c r="E61" s="68">
        <v>1</v>
      </c>
      <c r="F61" s="68">
        <v>1</v>
      </c>
      <c r="G61" s="68" t="s">
        <v>309</v>
      </c>
      <c r="H61" s="70" t="s">
        <v>308</v>
      </c>
      <c r="I61" s="295"/>
      <c r="J61" s="295"/>
      <c r="K61" s="22" t="s">
        <v>505</v>
      </c>
      <c r="L61" s="22" t="s">
        <v>506</v>
      </c>
      <c r="M61" s="10">
        <v>73</v>
      </c>
      <c r="N61" s="22" t="s">
        <v>507</v>
      </c>
      <c r="O61" s="149">
        <v>0.2</v>
      </c>
      <c r="P61" s="149">
        <v>0.1</v>
      </c>
      <c r="Q61" s="173">
        <v>0.1</v>
      </c>
      <c r="R61" s="280"/>
      <c r="S61" s="280"/>
      <c r="T61" s="239"/>
      <c r="U61" s="155" t="s">
        <v>977</v>
      </c>
      <c r="V61" s="68">
        <v>10</v>
      </c>
      <c r="W61" s="72">
        <v>10</v>
      </c>
      <c r="X61" s="55">
        <f>W61/V61*1</f>
        <v>1</v>
      </c>
      <c r="Y61" s="132" t="s">
        <v>733</v>
      </c>
      <c r="Z61" s="119">
        <v>10</v>
      </c>
      <c r="AA61" s="121">
        <v>10</v>
      </c>
      <c r="AB61" s="123">
        <v>0.8</v>
      </c>
      <c r="AC61" s="139" t="s">
        <v>897</v>
      </c>
    </row>
    <row r="62" spans="1:29" s="3" customFormat="1" ht="84.75" customHeight="1" x14ac:dyDescent="0.25">
      <c r="A62" s="353"/>
      <c r="B62" s="346"/>
      <c r="C62" s="295"/>
      <c r="D62" s="68" t="s">
        <v>307</v>
      </c>
      <c r="E62" s="68" t="s">
        <v>145</v>
      </c>
      <c r="F62" s="68">
        <v>3</v>
      </c>
      <c r="G62" s="68" t="s">
        <v>306</v>
      </c>
      <c r="H62" s="70" t="s">
        <v>305</v>
      </c>
      <c r="I62" s="295"/>
      <c r="J62" s="295"/>
      <c r="K62" s="22" t="s">
        <v>505</v>
      </c>
      <c r="L62" s="22" t="s">
        <v>506</v>
      </c>
      <c r="M62" s="10">
        <v>73</v>
      </c>
      <c r="N62" s="22" t="s">
        <v>507</v>
      </c>
      <c r="O62" s="149">
        <v>1</v>
      </c>
      <c r="P62" s="149">
        <v>1</v>
      </c>
      <c r="Q62" s="171">
        <f>P62/O62*1</f>
        <v>1</v>
      </c>
      <c r="R62" s="280"/>
      <c r="S62" s="280"/>
      <c r="T62" s="239"/>
      <c r="U62" s="155" t="s">
        <v>978</v>
      </c>
      <c r="V62" s="68">
        <v>1</v>
      </c>
      <c r="W62" s="72">
        <v>1</v>
      </c>
      <c r="X62" s="55">
        <v>1</v>
      </c>
      <c r="Y62" s="132" t="s">
        <v>589</v>
      </c>
      <c r="Z62" s="119">
        <v>1</v>
      </c>
      <c r="AA62" s="121">
        <v>1</v>
      </c>
      <c r="AB62" s="123">
        <v>0.85</v>
      </c>
      <c r="AC62" s="139" t="s">
        <v>897</v>
      </c>
    </row>
    <row r="63" spans="1:29" s="3" customFormat="1" ht="67.5" customHeight="1" x14ac:dyDescent="0.25">
      <c r="A63" s="353"/>
      <c r="B63" s="346"/>
      <c r="C63" s="295" t="s">
        <v>304</v>
      </c>
      <c r="D63" s="295" t="s">
        <v>303</v>
      </c>
      <c r="E63" s="298">
        <v>0.2</v>
      </c>
      <c r="F63" s="298">
        <v>0.7</v>
      </c>
      <c r="G63" s="299" t="s">
        <v>302</v>
      </c>
      <c r="H63" s="70" t="s">
        <v>301</v>
      </c>
      <c r="I63" s="298" t="s">
        <v>294</v>
      </c>
      <c r="J63" s="298" t="s">
        <v>294</v>
      </c>
      <c r="K63" s="22" t="s">
        <v>532</v>
      </c>
      <c r="L63" s="22" t="s">
        <v>533</v>
      </c>
      <c r="M63" s="10">
        <v>91</v>
      </c>
      <c r="N63" s="22" t="s">
        <v>534</v>
      </c>
      <c r="O63" s="282">
        <v>0.05</v>
      </c>
      <c r="P63" s="282">
        <v>0.01</v>
      </c>
      <c r="Q63" s="283">
        <f>P63/O63*1</f>
        <v>0.19999999999999998</v>
      </c>
      <c r="R63" s="280"/>
      <c r="S63" s="280"/>
      <c r="T63" s="239"/>
      <c r="U63" s="232" t="s">
        <v>979</v>
      </c>
      <c r="V63" s="296">
        <v>10</v>
      </c>
      <c r="W63" s="309">
        <v>10</v>
      </c>
      <c r="X63" s="314">
        <f>W63/V63*1</f>
        <v>1</v>
      </c>
      <c r="Y63" s="347" t="s">
        <v>734</v>
      </c>
      <c r="Z63" s="296">
        <v>10</v>
      </c>
      <c r="AA63" s="309">
        <v>10</v>
      </c>
      <c r="AB63" s="378">
        <v>0.7</v>
      </c>
      <c r="AC63" s="139"/>
    </row>
    <row r="64" spans="1:29" s="3" customFormat="1" ht="85.5" x14ac:dyDescent="0.25">
      <c r="A64" s="353"/>
      <c r="B64" s="346"/>
      <c r="C64" s="295"/>
      <c r="D64" s="295"/>
      <c r="E64" s="298"/>
      <c r="F64" s="298"/>
      <c r="G64" s="301"/>
      <c r="H64" s="68" t="s">
        <v>300</v>
      </c>
      <c r="I64" s="298"/>
      <c r="J64" s="298"/>
      <c r="K64" s="22" t="s">
        <v>532</v>
      </c>
      <c r="L64" s="22" t="s">
        <v>533</v>
      </c>
      <c r="M64" s="10">
        <v>91</v>
      </c>
      <c r="N64" s="22" t="s">
        <v>534</v>
      </c>
      <c r="O64" s="241"/>
      <c r="P64" s="282"/>
      <c r="Q64" s="264"/>
      <c r="R64" s="280"/>
      <c r="S64" s="280"/>
      <c r="T64" s="239"/>
      <c r="U64" s="245"/>
      <c r="V64" s="302"/>
      <c r="W64" s="319"/>
      <c r="X64" s="315"/>
      <c r="Y64" s="348"/>
      <c r="Z64" s="302"/>
      <c r="AA64" s="319"/>
      <c r="AB64" s="382"/>
      <c r="AC64" s="139"/>
    </row>
    <row r="65" spans="1:29" s="3" customFormat="1" ht="85.5" customHeight="1" x14ac:dyDescent="0.25">
      <c r="A65" s="353"/>
      <c r="B65" s="346"/>
      <c r="C65" s="295"/>
      <c r="D65" s="295"/>
      <c r="E65" s="298"/>
      <c r="F65" s="298"/>
      <c r="G65" s="300"/>
      <c r="H65" s="68" t="s">
        <v>299</v>
      </c>
      <c r="I65" s="298"/>
      <c r="J65" s="298"/>
      <c r="K65" s="22" t="s">
        <v>532</v>
      </c>
      <c r="L65" s="22" t="s">
        <v>533</v>
      </c>
      <c r="M65" s="10">
        <v>91</v>
      </c>
      <c r="N65" s="22" t="s">
        <v>534</v>
      </c>
      <c r="O65" s="241"/>
      <c r="P65" s="282"/>
      <c r="Q65" s="264"/>
      <c r="R65" s="280"/>
      <c r="S65" s="280"/>
      <c r="T65" s="239"/>
      <c r="U65" s="233"/>
      <c r="V65" s="297"/>
      <c r="W65" s="310"/>
      <c r="X65" s="316"/>
      <c r="Y65" s="349"/>
      <c r="Z65" s="297"/>
      <c r="AA65" s="310"/>
      <c r="AB65" s="383"/>
      <c r="AC65" s="139"/>
    </row>
    <row r="66" spans="1:29" s="3" customFormat="1" ht="41.25" customHeight="1" x14ac:dyDescent="0.25">
      <c r="A66" s="353"/>
      <c r="B66" s="346"/>
      <c r="C66" s="295" t="s">
        <v>298</v>
      </c>
      <c r="D66" s="295" t="s">
        <v>297</v>
      </c>
      <c r="E66" s="69">
        <v>0.2</v>
      </c>
      <c r="F66" s="69">
        <v>0.6</v>
      </c>
      <c r="G66" s="299" t="s">
        <v>296</v>
      </c>
      <c r="H66" s="68" t="s">
        <v>295</v>
      </c>
      <c r="I66" s="298" t="s">
        <v>294</v>
      </c>
      <c r="J66" s="298" t="s">
        <v>294</v>
      </c>
      <c r="K66" s="22" t="s">
        <v>505</v>
      </c>
      <c r="L66" s="22" t="s">
        <v>506</v>
      </c>
      <c r="M66" s="10">
        <v>73</v>
      </c>
      <c r="N66" s="22" t="s">
        <v>507</v>
      </c>
      <c r="O66" s="282">
        <v>0.05</v>
      </c>
      <c r="P66" s="282">
        <v>0.1</v>
      </c>
      <c r="Q66" s="284">
        <f>P66/O66*1</f>
        <v>2</v>
      </c>
      <c r="R66" s="280"/>
      <c r="S66" s="280"/>
      <c r="T66" s="239"/>
      <c r="U66" s="252" t="s">
        <v>980</v>
      </c>
      <c r="V66" s="296">
        <v>11</v>
      </c>
      <c r="W66" s="309">
        <v>11</v>
      </c>
      <c r="X66" s="314">
        <f>W66/V66*1</f>
        <v>1</v>
      </c>
      <c r="Y66" s="347" t="s">
        <v>590</v>
      </c>
      <c r="Z66" s="296">
        <v>11</v>
      </c>
      <c r="AA66" s="309">
        <v>11</v>
      </c>
      <c r="AB66" s="378">
        <v>0.7</v>
      </c>
      <c r="AC66" s="139" t="s">
        <v>897</v>
      </c>
    </row>
    <row r="67" spans="1:29" s="3" customFormat="1" ht="102" customHeight="1" x14ac:dyDescent="0.25">
      <c r="A67" s="353"/>
      <c r="B67" s="346"/>
      <c r="C67" s="295"/>
      <c r="D67" s="295"/>
      <c r="E67" s="69"/>
      <c r="F67" s="69"/>
      <c r="G67" s="300"/>
      <c r="H67" s="70" t="s">
        <v>293</v>
      </c>
      <c r="I67" s="298"/>
      <c r="J67" s="298"/>
      <c r="K67" s="22" t="s">
        <v>505</v>
      </c>
      <c r="L67" s="22" t="s">
        <v>506</v>
      </c>
      <c r="M67" s="10">
        <v>73</v>
      </c>
      <c r="N67" s="22" t="s">
        <v>507</v>
      </c>
      <c r="O67" s="282"/>
      <c r="P67" s="282"/>
      <c r="Q67" s="285"/>
      <c r="R67" s="280"/>
      <c r="S67" s="280"/>
      <c r="T67" s="239"/>
      <c r="U67" s="253"/>
      <c r="V67" s="297"/>
      <c r="W67" s="310"/>
      <c r="X67" s="316"/>
      <c r="Y67" s="349"/>
      <c r="Z67" s="297"/>
      <c r="AA67" s="310"/>
      <c r="AB67" s="383"/>
      <c r="AC67" s="139" t="s">
        <v>897</v>
      </c>
    </row>
    <row r="68" spans="1:29" s="3" customFormat="1" ht="52.5" customHeight="1" x14ac:dyDescent="0.25">
      <c r="A68" s="353"/>
      <c r="B68" s="346"/>
      <c r="C68" s="295"/>
      <c r="D68" s="68" t="s">
        <v>292</v>
      </c>
      <c r="E68" s="11">
        <v>36</v>
      </c>
      <c r="F68" s="11">
        <v>113</v>
      </c>
      <c r="G68" s="11" t="s">
        <v>291</v>
      </c>
      <c r="H68" s="70" t="s">
        <v>290</v>
      </c>
      <c r="I68" s="298"/>
      <c r="J68" s="298"/>
      <c r="K68" s="22" t="s">
        <v>505</v>
      </c>
      <c r="L68" s="22" t="s">
        <v>506</v>
      </c>
      <c r="M68" s="10">
        <v>73</v>
      </c>
      <c r="N68" s="22" t="s">
        <v>507</v>
      </c>
      <c r="O68" s="149">
        <v>6</v>
      </c>
      <c r="P68" s="149">
        <v>0</v>
      </c>
      <c r="Q68" s="173">
        <f>P68/O68*1</f>
        <v>0</v>
      </c>
      <c r="R68" s="281"/>
      <c r="S68" s="281"/>
      <c r="T68" s="240"/>
      <c r="U68" s="152" t="s">
        <v>981</v>
      </c>
      <c r="V68" s="68">
        <v>0.5</v>
      </c>
      <c r="W68" s="72">
        <v>0.5</v>
      </c>
      <c r="X68" s="55">
        <v>1</v>
      </c>
      <c r="Y68" s="134" t="s">
        <v>591</v>
      </c>
      <c r="Z68" s="119">
        <v>0.5</v>
      </c>
      <c r="AA68" s="121">
        <v>0.5</v>
      </c>
      <c r="AB68" s="123">
        <v>0.7</v>
      </c>
      <c r="AC68" s="139" t="s">
        <v>897</v>
      </c>
    </row>
    <row r="69" spans="1:29" s="3" customFormat="1" ht="51" customHeight="1" x14ac:dyDescent="0.25">
      <c r="A69" s="353"/>
      <c r="B69" s="346"/>
      <c r="C69" s="295" t="s">
        <v>289</v>
      </c>
      <c r="D69" s="295" t="s">
        <v>288</v>
      </c>
      <c r="E69" s="68">
        <v>1</v>
      </c>
      <c r="F69" s="68">
        <v>1</v>
      </c>
      <c r="G69" s="296" t="s">
        <v>287</v>
      </c>
      <c r="H69" s="70" t="s">
        <v>286</v>
      </c>
      <c r="I69" s="295" t="s">
        <v>285</v>
      </c>
      <c r="J69" s="295" t="s">
        <v>285</v>
      </c>
      <c r="K69" s="22" t="s">
        <v>535</v>
      </c>
      <c r="L69" s="22" t="s">
        <v>536</v>
      </c>
      <c r="M69" s="10">
        <v>57</v>
      </c>
      <c r="N69" s="22" t="s">
        <v>537</v>
      </c>
      <c r="O69" s="241">
        <v>1</v>
      </c>
      <c r="P69" s="241">
        <v>1</v>
      </c>
      <c r="Q69" s="256">
        <f>P69/O69*1</f>
        <v>1</v>
      </c>
      <c r="R69" s="235">
        <v>157427880</v>
      </c>
      <c r="S69" s="235">
        <v>124839143</v>
      </c>
      <c r="T69" s="238">
        <f>S69/R69</f>
        <v>0.79299259445023329</v>
      </c>
      <c r="U69" s="229" t="s">
        <v>982</v>
      </c>
      <c r="V69" s="317">
        <v>0.09</v>
      </c>
      <c r="W69" s="317">
        <v>0.09</v>
      </c>
      <c r="X69" s="314">
        <v>1</v>
      </c>
      <c r="Y69" s="347" t="s">
        <v>592</v>
      </c>
      <c r="Z69" s="317">
        <v>0.09</v>
      </c>
      <c r="AA69" s="317">
        <v>0.09</v>
      </c>
      <c r="AB69" s="378">
        <v>0.74</v>
      </c>
      <c r="AC69" s="139" t="s">
        <v>897</v>
      </c>
    </row>
    <row r="70" spans="1:29" s="3" customFormat="1" ht="40.5" customHeight="1" x14ac:dyDescent="0.25">
      <c r="A70" s="353"/>
      <c r="B70" s="346"/>
      <c r="C70" s="295"/>
      <c r="D70" s="295"/>
      <c r="E70" s="68"/>
      <c r="F70" s="68"/>
      <c r="G70" s="297"/>
      <c r="H70" s="68" t="s">
        <v>284</v>
      </c>
      <c r="I70" s="295"/>
      <c r="J70" s="295"/>
      <c r="K70" s="22" t="s">
        <v>535</v>
      </c>
      <c r="L70" s="22" t="s">
        <v>536</v>
      </c>
      <c r="M70" s="10">
        <v>57</v>
      </c>
      <c r="N70" s="22" t="s">
        <v>537</v>
      </c>
      <c r="O70" s="241"/>
      <c r="P70" s="241"/>
      <c r="Q70" s="257"/>
      <c r="R70" s="236"/>
      <c r="S70" s="236"/>
      <c r="T70" s="239"/>
      <c r="U70" s="231"/>
      <c r="V70" s="318"/>
      <c r="W70" s="318"/>
      <c r="X70" s="316"/>
      <c r="Y70" s="349"/>
      <c r="Z70" s="318"/>
      <c r="AA70" s="318"/>
      <c r="AB70" s="383"/>
      <c r="AC70" s="139" t="s">
        <v>897</v>
      </c>
    </row>
    <row r="71" spans="1:29" s="3" customFormat="1" ht="66.75" customHeight="1" x14ac:dyDescent="0.25">
      <c r="A71" s="353"/>
      <c r="B71" s="346" t="s">
        <v>283</v>
      </c>
      <c r="C71" s="295" t="s">
        <v>282</v>
      </c>
      <c r="D71" s="295" t="s">
        <v>281</v>
      </c>
      <c r="E71" s="69"/>
      <c r="F71" s="69"/>
      <c r="G71" s="299" t="s">
        <v>280</v>
      </c>
      <c r="H71" s="68" t="s">
        <v>279</v>
      </c>
      <c r="I71" s="298" t="s">
        <v>251</v>
      </c>
      <c r="J71" s="298" t="s">
        <v>251</v>
      </c>
      <c r="K71" s="17"/>
      <c r="L71" s="22" t="s">
        <v>536</v>
      </c>
      <c r="M71" s="10">
        <v>57</v>
      </c>
      <c r="N71" s="12" t="s">
        <v>513</v>
      </c>
      <c r="O71" s="272">
        <v>950</v>
      </c>
      <c r="P71" s="241">
        <v>0</v>
      </c>
      <c r="Q71" s="263">
        <f>P71/O71*1</f>
        <v>0</v>
      </c>
      <c r="R71" s="236"/>
      <c r="S71" s="236"/>
      <c r="T71" s="239"/>
      <c r="U71" s="232" t="s">
        <v>983</v>
      </c>
      <c r="V71" s="317">
        <v>0.09</v>
      </c>
      <c r="W71" s="317" t="s">
        <v>38</v>
      </c>
      <c r="X71" s="340" t="s">
        <v>38</v>
      </c>
      <c r="Y71" s="347" t="s">
        <v>743</v>
      </c>
      <c r="Z71" s="317">
        <v>0.09</v>
      </c>
      <c r="AA71" s="317" t="s">
        <v>38</v>
      </c>
      <c r="AB71" s="378">
        <v>0.5</v>
      </c>
      <c r="AC71" s="139"/>
    </row>
    <row r="72" spans="1:29" s="3" customFormat="1" ht="31.5" customHeight="1" x14ac:dyDescent="0.25">
      <c r="A72" s="353"/>
      <c r="B72" s="346"/>
      <c r="C72" s="295"/>
      <c r="D72" s="295"/>
      <c r="E72" s="69">
        <v>0.32</v>
      </c>
      <c r="F72" s="69">
        <v>95</v>
      </c>
      <c r="G72" s="301"/>
      <c r="H72" s="68" t="s">
        <v>278</v>
      </c>
      <c r="I72" s="298"/>
      <c r="J72" s="298"/>
      <c r="K72" s="22" t="s">
        <v>511</v>
      </c>
      <c r="L72" s="22" t="s">
        <v>512</v>
      </c>
      <c r="M72" s="22">
        <v>57</v>
      </c>
      <c r="N72" s="12" t="s">
        <v>513</v>
      </c>
      <c r="O72" s="272"/>
      <c r="P72" s="241"/>
      <c r="Q72" s="273"/>
      <c r="R72" s="236"/>
      <c r="S72" s="236"/>
      <c r="T72" s="239"/>
      <c r="U72" s="245"/>
      <c r="V72" s="323"/>
      <c r="W72" s="323"/>
      <c r="X72" s="341"/>
      <c r="Y72" s="348"/>
      <c r="Z72" s="323"/>
      <c r="AA72" s="323"/>
      <c r="AB72" s="382"/>
      <c r="AC72" s="139"/>
    </row>
    <row r="73" spans="1:29" s="3" customFormat="1" ht="99.75" x14ac:dyDescent="0.25">
      <c r="A73" s="353"/>
      <c r="B73" s="346"/>
      <c r="C73" s="295"/>
      <c r="D73" s="295"/>
      <c r="E73" s="69"/>
      <c r="F73" s="69"/>
      <c r="G73" s="300"/>
      <c r="H73" s="68" t="s">
        <v>277</v>
      </c>
      <c r="I73" s="298"/>
      <c r="J73" s="298"/>
      <c r="K73" s="22" t="s">
        <v>511</v>
      </c>
      <c r="L73" s="22" t="s">
        <v>522</v>
      </c>
      <c r="M73" s="22">
        <v>134</v>
      </c>
      <c r="N73" s="22" t="s">
        <v>524</v>
      </c>
      <c r="O73" s="272"/>
      <c r="P73" s="241"/>
      <c r="Q73" s="273"/>
      <c r="R73" s="236"/>
      <c r="S73" s="236"/>
      <c r="T73" s="239"/>
      <c r="U73" s="233"/>
      <c r="V73" s="318"/>
      <c r="W73" s="318"/>
      <c r="X73" s="342"/>
      <c r="Y73" s="349"/>
      <c r="Z73" s="318"/>
      <c r="AA73" s="318"/>
      <c r="AB73" s="383"/>
      <c r="AC73" s="139" t="s">
        <v>867</v>
      </c>
    </row>
    <row r="74" spans="1:29" s="3" customFormat="1" ht="95.25" customHeight="1" x14ac:dyDescent="0.2">
      <c r="A74" s="353"/>
      <c r="B74" s="346"/>
      <c r="C74" s="295"/>
      <c r="D74" s="68" t="s">
        <v>276</v>
      </c>
      <c r="E74" s="68">
        <v>14</v>
      </c>
      <c r="F74" s="68">
        <v>14</v>
      </c>
      <c r="G74" s="68" t="s">
        <v>275</v>
      </c>
      <c r="H74" s="68" t="s">
        <v>274</v>
      </c>
      <c r="I74" s="298"/>
      <c r="J74" s="298"/>
      <c r="K74" s="22" t="s">
        <v>511</v>
      </c>
      <c r="L74" s="22" t="s">
        <v>512</v>
      </c>
      <c r="M74" s="22">
        <v>154</v>
      </c>
      <c r="N74" s="22" t="s">
        <v>569</v>
      </c>
      <c r="O74" s="149">
        <v>14</v>
      </c>
      <c r="P74" s="149">
        <v>0</v>
      </c>
      <c r="Q74" s="174">
        <f>P74/O74*1</f>
        <v>0</v>
      </c>
      <c r="R74" s="236"/>
      <c r="S74" s="236"/>
      <c r="T74" s="239"/>
      <c r="U74" s="175" t="s">
        <v>947</v>
      </c>
      <c r="V74" s="72" t="s">
        <v>705</v>
      </c>
      <c r="W74" s="23" t="s">
        <v>38</v>
      </c>
      <c r="X74" s="62" t="s">
        <v>38</v>
      </c>
      <c r="Y74" s="132" t="s">
        <v>593</v>
      </c>
      <c r="Z74" s="121" t="s">
        <v>705</v>
      </c>
      <c r="AA74" s="23" t="s">
        <v>38</v>
      </c>
      <c r="AB74" s="123">
        <v>0.7</v>
      </c>
      <c r="AC74" s="139" t="s">
        <v>868</v>
      </c>
    </row>
    <row r="75" spans="1:29" s="3" customFormat="1" ht="75.75" customHeight="1" x14ac:dyDescent="0.2">
      <c r="A75" s="353"/>
      <c r="B75" s="346"/>
      <c r="C75" s="295"/>
      <c r="D75" s="68" t="s">
        <v>273</v>
      </c>
      <c r="E75" s="71">
        <v>0.25</v>
      </c>
      <c r="F75" s="71">
        <v>0.7</v>
      </c>
      <c r="G75" s="69" t="s">
        <v>272</v>
      </c>
      <c r="H75" s="68" t="s">
        <v>271</v>
      </c>
      <c r="I75" s="298"/>
      <c r="J75" s="298"/>
      <c r="K75" s="22" t="s">
        <v>511</v>
      </c>
      <c r="L75" s="22" t="s">
        <v>512</v>
      </c>
      <c r="M75" s="22">
        <v>154</v>
      </c>
      <c r="N75" s="22" t="s">
        <v>569</v>
      </c>
      <c r="O75" s="176">
        <v>0.06</v>
      </c>
      <c r="P75" s="149">
        <v>0</v>
      </c>
      <c r="Q75" s="174">
        <f>P75/O75*1</f>
        <v>0</v>
      </c>
      <c r="R75" s="236"/>
      <c r="S75" s="236"/>
      <c r="T75" s="239"/>
      <c r="U75" s="175" t="s">
        <v>947</v>
      </c>
      <c r="V75" s="72">
        <v>1</v>
      </c>
      <c r="W75" s="72">
        <v>1</v>
      </c>
      <c r="X75" s="55">
        <v>1</v>
      </c>
      <c r="Y75" s="133" t="s">
        <v>594</v>
      </c>
      <c r="Z75" s="121">
        <v>1</v>
      </c>
      <c r="AA75" s="121">
        <v>1</v>
      </c>
      <c r="AB75" s="123">
        <v>0.8</v>
      </c>
      <c r="AC75" s="139" t="s">
        <v>869</v>
      </c>
    </row>
    <row r="76" spans="1:29" s="3" customFormat="1" ht="99.75" customHeight="1" x14ac:dyDescent="0.25">
      <c r="A76" s="353"/>
      <c r="B76" s="346"/>
      <c r="C76" s="295" t="s">
        <v>270</v>
      </c>
      <c r="D76" s="68" t="s">
        <v>269</v>
      </c>
      <c r="E76" s="68" t="s">
        <v>268</v>
      </c>
      <c r="F76" s="68" t="s">
        <v>267</v>
      </c>
      <c r="G76" s="68" t="s">
        <v>266</v>
      </c>
      <c r="H76" s="68" t="s">
        <v>265</v>
      </c>
      <c r="I76" s="295" t="s">
        <v>251</v>
      </c>
      <c r="J76" s="295" t="s">
        <v>251</v>
      </c>
      <c r="K76" s="22" t="s">
        <v>511</v>
      </c>
      <c r="L76" s="22" t="s">
        <v>568</v>
      </c>
      <c r="M76" s="22">
        <v>162</v>
      </c>
      <c r="N76" s="22" t="s">
        <v>567</v>
      </c>
      <c r="O76" s="149" t="s">
        <v>984</v>
      </c>
      <c r="P76" s="149">
        <v>0</v>
      </c>
      <c r="Q76" s="174">
        <v>0</v>
      </c>
      <c r="R76" s="236"/>
      <c r="S76" s="236"/>
      <c r="T76" s="239"/>
      <c r="U76" s="177" t="s">
        <v>985</v>
      </c>
      <c r="V76" s="72">
        <v>1</v>
      </c>
      <c r="W76" s="72">
        <v>1</v>
      </c>
      <c r="X76" s="55">
        <v>1</v>
      </c>
      <c r="Y76" s="132" t="s">
        <v>744</v>
      </c>
      <c r="Z76" s="121">
        <v>1</v>
      </c>
      <c r="AA76" s="121">
        <v>1</v>
      </c>
      <c r="AB76" s="123">
        <v>0.8</v>
      </c>
      <c r="AC76" s="139" t="s">
        <v>870</v>
      </c>
    </row>
    <row r="77" spans="1:29" s="3" customFormat="1" ht="73.5" customHeight="1" x14ac:dyDescent="0.25">
      <c r="A77" s="353"/>
      <c r="B77" s="346"/>
      <c r="C77" s="295"/>
      <c r="D77" s="68" t="s">
        <v>264</v>
      </c>
      <c r="E77" s="68">
        <v>1</v>
      </c>
      <c r="F77" s="68">
        <v>1</v>
      </c>
      <c r="G77" s="68" t="s">
        <v>263</v>
      </c>
      <c r="H77" s="68" t="s">
        <v>262</v>
      </c>
      <c r="I77" s="295"/>
      <c r="J77" s="295"/>
      <c r="K77" s="22" t="s">
        <v>566</v>
      </c>
      <c r="L77" s="22" t="s">
        <v>565</v>
      </c>
      <c r="M77" s="22">
        <v>247</v>
      </c>
      <c r="N77" s="22" t="s">
        <v>564</v>
      </c>
      <c r="O77" s="149">
        <v>1</v>
      </c>
      <c r="P77" s="149">
        <v>1</v>
      </c>
      <c r="Q77" s="171">
        <f>P77/O77*1</f>
        <v>1</v>
      </c>
      <c r="R77" s="236"/>
      <c r="S77" s="236"/>
      <c r="T77" s="239"/>
      <c r="U77" s="178" t="s">
        <v>986</v>
      </c>
      <c r="V77" s="72">
        <v>1</v>
      </c>
      <c r="W77" s="72">
        <v>1</v>
      </c>
      <c r="X77" s="55">
        <f>W77/V77*1</f>
        <v>1</v>
      </c>
      <c r="Y77" s="132" t="s">
        <v>595</v>
      </c>
      <c r="Z77" s="121">
        <v>1</v>
      </c>
      <c r="AA77" s="121">
        <v>1</v>
      </c>
      <c r="AB77" s="123">
        <v>0.9</v>
      </c>
      <c r="AC77" s="139" t="s">
        <v>871</v>
      </c>
    </row>
    <row r="78" spans="1:29" s="3" customFormat="1" ht="71.25" x14ac:dyDescent="0.25">
      <c r="A78" s="353"/>
      <c r="B78" s="346"/>
      <c r="C78" s="295"/>
      <c r="D78" s="295" t="s">
        <v>261</v>
      </c>
      <c r="E78" s="68">
        <v>1</v>
      </c>
      <c r="F78" s="68">
        <v>2</v>
      </c>
      <c r="G78" s="296" t="s">
        <v>218</v>
      </c>
      <c r="H78" s="68" t="s">
        <v>260</v>
      </c>
      <c r="I78" s="295"/>
      <c r="J78" s="295"/>
      <c r="K78" s="22" t="s">
        <v>511</v>
      </c>
      <c r="L78" s="22" t="s">
        <v>512</v>
      </c>
      <c r="M78" s="10">
        <v>57</v>
      </c>
      <c r="N78" s="12" t="s">
        <v>513</v>
      </c>
      <c r="O78" s="241">
        <v>1</v>
      </c>
      <c r="P78" s="241">
        <v>0</v>
      </c>
      <c r="Q78" s="263">
        <f>P78/O78*1</f>
        <v>0</v>
      </c>
      <c r="R78" s="236"/>
      <c r="S78" s="236"/>
      <c r="T78" s="239"/>
      <c r="U78" s="229" t="s">
        <v>947</v>
      </c>
      <c r="V78" s="317">
        <v>1</v>
      </c>
      <c r="W78" s="317">
        <v>0.5</v>
      </c>
      <c r="X78" s="339">
        <f>W78/V78</f>
        <v>0.5</v>
      </c>
      <c r="Y78" s="347" t="s">
        <v>596</v>
      </c>
      <c r="Z78" s="317">
        <v>1</v>
      </c>
      <c r="AA78" s="317">
        <v>0.5</v>
      </c>
      <c r="AB78" s="378">
        <v>0.2</v>
      </c>
      <c r="AC78" s="139"/>
    </row>
    <row r="79" spans="1:29" s="3" customFormat="1" ht="85.5" x14ac:dyDescent="0.25">
      <c r="A79" s="353"/>
      <c r="B79" s="346"/>
      <c r="C79" s="295"/>
      <c r="D79" s="295"/>
      <c r="E79" s="68"/>
      <c r="F79" s="68"/>
      <c r="G79" s="297"/>
      <c r="H79" s="68" t="s">
        <v>259</v>
      </c>
      <c r="I79" s="295"/>
      <c r="J79" s="295"/>
      <c r="K79" s="22" t="s">
        <v>511</v>
      </c>
      <c r="L79" s="22" t="s">
        <v>512</v>
      </c>
      <c r="M79" s="22">
        <v>157</v>
      </c>
      <c r="N79" s="12" t="s">
        <v>513</v>
      </c>
      <c r="O79" s="241"/>
      <c r="P79" s="241"/>
      <c r="Q79" s="264"/>
      <c r="R79" s="236"/>
      <c r="S79" s="236"/>
      <c r="T79" s="239"/>
      <c r="U79" s="231"/>
      <c r="V79" s="318"/>
      <c r="W79" s="318"/>
      <c r="X79" s="339"/>
      <c r="Y79" s="349"/>
      <c r="Z79" s="318"/>
      <c r="AA79" s="318"/>
      <c r="AB79" s="383"/>
      <c r="AC79" s="139"/>
    </row>
    <row r="80" spans="1:29" s="3" customFormat="1" ht="114" customHeight="1" x14ac:dyDescent="0.25">
      <c r="A80" s="353"/>
      <c r="B80" s="346"/>
      <c r="C80" s="295"/>
      <c r="D80" s="68" t="s">
        <v>258</v>
      </c>
      <c r="E80" s="69">
        <v>1</v>
      </c>
      <c r="F80" s="69">
        <v>1</v>
      </c>
      <c r="G80" s="68" t="s">
        <v>257</v>
      </c>
      <c r="H80" s="68" t="s">
        <v>256</v>
      </c>
      <c r="I80" s="295"/>
      <c r="J80" s="295"/>
      <c r="K80" s="22" t="s">
        <v>511</v>
      </c>
      <c r="L80" s="22" t="s">
        <v>512</v>
      </c>
      <c r="M80" s="22">
        <v>157</v>
      </c>
      <c r="N80" s="12" t="s">
        <v>513</v>
      </c>
      <c r="O80" s="149">
        <v>100</v>
      </c>
      <c r="P80" s="149">
        <v>0</v>
      </c>
      <c r="Q80" s="174">
        <f>P80/O80*1</f>
        <v>0</v>
      </c>
      <c r="R80" s="236"/>
      <c r="S80" s="236"/>
      <c r="T80" s="239"/>
      <c r="U80" s="179" t="s">
        <v>987</v>
      </c>
      <c r="V80" s="72">
        <v>1</v>
      </c>
      <c r="W80" s="72">
        <v>1</v>
      </c>
      <c r="X80" s="55">
        <f>W80/V80*1</f>
        <v>1</v>
      </c>
      <c r="Y80" s="132" t="s">
        <v>795</v>
      </c>
      <c r="Z80" s="121">
        <v>1</v>
      </c>
      <c r="AA80" s="121">
        <v>1</v>
      </c>
      <c r="AB80" s="123">
        <v>0.8</v>
      </c>
      <c r="AC80" s="139" t="s">
        <v>872</v>
      </c>
    </row>
    <row r="81" spans="1:29" s="3" customFormat="1" ht="38.25" customHeight="1" x14ac:dyDescent="0.25">
      <c r="A81" s="353"/>
      <c r="B81" s="346"/>
      <c r="C81" s="295" t="s">
        <v>255</v>
      </c>
      <c r="D81" s="295" t="s">
        <v>254</v>
      </c>
      <c r="E81" s="10"/>
      <c r="F81" s="10"/>
      <c r="G81" s="296" t="s">
        <v>253</v>
      </c>
      <c r="H81" s="68" t="s">
        <v>252</v>
      </c>
      <c r="I81" s="295" t="s">
        <v>251</v>
      </c>
      <c r="J81" s="295" t="s">
        <v>251</v>
      </c>
      <c r="K81" s="296" t="s">
        <v>538</v>
      </c>
      <c r="L81" s="296" t="s">
        <v>539</v>
      </c>
      <c r="M81" s="296">
        <v>212</v>
      </c>
      <c r="N81" s="296" t="s">
        <v>540</v>
      </c>
      <c r="O81" s="259">
        <v>1</v>
      </c>
      <c r="P81" s="241">
        <v>1</v>
      </c>
      <c r="Q81" s="256">
        <f>P81/O81*1</f>
        <v>1</v>
      </c>
      <c r="R81" s="236"/>
      <c r="S81" s="236"/>
      <c r="T81" s="239"/>
      <c r="U81" s="229" t="s">
        <v>988</v>
      </c>
      <c r="V81" s="309">
        <v>1</v>
      </c>
      <c r="W81" s="309">
        <v>1</v>
      </c>
      <c r="X81" s="343">
        <f>W81/V81</f>
        <v>1</v>
      </c>
      <c r="Y81" s="347" t="s">
        <v>597</v>
      </c>
      <c r="Z81" s="309">
        <v>1</v>
      </c>
      <c r="AA81" s="309">
        <v>1</v>
      </c>
      <c r="AB81" s="378">
        <v>0.65</v>
      </c>
      <c r="AC81" s="139"/>
    </row>
    <row r="82" spans="1:29" s="3" customFormat="1" ht="59.25" customHeight="1" x14ac:dyDescent="0.25">
      <c r="A82" s="353"/>
      <c r="B82" s="346"/>
      <c r="C82" s="295"/>
      <c r="D82" s="295"/>
      <c r="E82" s="10">
        <v>1</v>
      </c>
      <c r="F82" s="10">
        <v>1</v>
      </c>
      <c r="G82" s="302"/>
      <c r="H82" s="68" t="s">
        <v>755</v>
      </c>
      <c r="I82" s="295"/>
      <c r="J82" s="295"/>
      <c r="K82" s="302"/>
      <c r="L82" s="302"/>
      <c r="M82" s="302"/>
      <c r="N82" s="302"/>
      <c r="O82" s="259"/>
      <c r="P82" s="241"/>
      <c r="Q82" s="257"/>
      <c r="R82" s="236"/>
      <c r="S82" s="236"/>
      <c r="T82" s="239"/>
      <c r="U82" s="230"/>
      <c r="V82" s="319"/>
      <c r="W82" s="319"/>
      <c r="X82" s="344"/>
      <c r="Y82" s="348"/>
      <c r="Z82" s="319"/>
      <c r="AA82" s="319"/>
      <c r="AB82" s="382"/>
      <c r="AC82" s="139"/>
    </row>
    <row r="83" spans="1:29" s="3" customFormat="1" ht="85.5" customHeight="1" x14ac:dyDescent="0.25">
      <c r="A83" s="353"/>
      <c r="B83" s="346"/>
      <c r="C83" s="295"/>
      <c r="D83" s="295"/>
      <c r="E83" s="10"/>
      <c r="F83" s="10"/>
      <c r="G83" s="302"/>
      <c r="H83" s="72" t="s">
        <v>250</v>
      </c>
      <c r="I83" s="295"/>
      <c r="J83" s="295"/>
      <c r="K83" s="302"/>
      <c r="L83" s="302"/>
      <c r="M83" s="302"/>
      <c r="N83" s="302"/>
      <c r="O83" s="259"/>
      <c r="P83" s="241"/>
      <c r="Q83" s="257"/>
      <c r="R83" s="236"/>
      <c r="S83" s="236"/>
      <c r="T83" s="239"/>
      <c r="U83" s="230"/>
      <c r="V83" s="319"/>
      <c r="W83" s="319"/>
      <c r="X83" s="344"/>
      <c r="Y83" s="348"/>
      <c r="Z83" s="319"/>
      <c r="AA83" s="319"/>
      <c r="AB83" s="382"/>
      <c r="AC83" s="139"/>
    </row>
    <row r="84" spans="1:29" s="3" customFormat="1" ht="85.5" customHeight="1" x14ac:dyDescent="0.25">
      <c r="A84" s="353"/>
      <c r="B84" s="346"/>
      <c r="C84" s="295"/>
      <c r="D84" s="295"/>
      <c r="E84" s="10"/>
      <c r="F84" s="10"/>
      <c r="G84" s="297"/>
      <c r="H84" s="68" t="s">
        <v>249</v>
      </c>
      <c r="I84" s="295"/>
      <c r="J84" s="295"/>
      <c r="K84" s="297"/>
      <c r="L84" s="297"/>
      <c r="M84" s="297"/>
      <c r="N84" s="297"/>
      <c r="O84" s="259"/>
      <c r="P84" s="241"/>
      <c r="Q84" s="257"/>
      <c r="R84" s="236"/>
      <c r="S84" s="236"/>
      <c r="T84" s="239"/>
      <c r="U84" s="231"/>
      <c r="V84" s="310"/>
      <c r="W84" s="310"/>
      <c r="X84" s="345"/>
      <c r="Y84" s="349"/>
      <c r="Z84" s="310"/>
      <c r="AA84" s="310"/>
      <c r="AB84" s="383"/>
      <c r="AC84" s="139"/>
    </row>
    <row r="85" spans="1:29" s="3" customFormat="1" ht="78" customHeight="1" x14ac:dyDescent="0.25">
      <c r="A85" s="353"/>
      <c r="B85" s="346"/>
      <c r="C85" s="295"/>
      <c r="D85" s="68" t="s">
        <v>248</v>
      </c>
      <c r="E85" s="10">
        <v>1</v>
      </c>
      <c r="F85" s="10">
        <v>1</v>
      </c>
      <c r="G85" s="68" t="s">
        <v>247</v>
      </c>
      <c r="H85" s="68" t="s">
        <v>246</v>
      </c>
      <c r="I85" s="295"/>
      <c r="J85" s="295"/>
      <c r="K85" s="22" t="s">
        <v>511</v>
      </c>
      <c r="L85" s="22" t="s">
        <v>522</v>
      </c>
      <c r="M85" s="10">
        <v>135</v>
      </c>
      <c r="N85" s="22" t="s">
        <v>541</v>
      </c>
      <c r="O85" s="180">
        <v>1</v>
      </c>
      <c r="P85" s="149">
        <v>0.5</v>
      </c>
      <c r="Q85" s="181">
        <f>P85/O85*1</f>
        <v>0.5</v>
      </c>
      <c r="R85" s="236"/>
      <c r="S85" s="236"/>
      <c r="T85" s="239"/>
      <c r="U85" s="155" t="s">
        <v>989</v>
      </c>
      <c r="V85" s="23">
        <v>0.1</v>
      </c>
      <c r="W85" s="72">
        <v>10</v>
      </c>
      <c r="X85" s="55">
        <f>W85*V85</f>
        <v>1</v>
      </c>
      <c r="Y85" s="132" t="s">
        <v>788</v>
      </c>
      <c r="Z85" s="23">
        <v>0.1</v>
      </c>
      <c r="AA85" s="121">
        <v>10</v>
      </c>
      <c r="AB85" s="123">
        <v>0.75</v>
      </c>
      <c r="AC85" s="139"/>
    </row>
    <row r="86" spans="1:29" s="3" customFormat="1" ht="41.25" customHeight="1" x14ac:dyDescent="0.25">
      <c r="A86" s="353"/>
      <c r="B86" s="346"/>
      <c r="C86" s="295" t="s">
        <v>245</v>
      </c>
      <c r="D86" s="295" t="s">
        <v>244</v>
      </c>
      <c r="E86" s="337">
        <v>0.3</v>
      </c>
      <c r="F86" s="337">
        <v>1</v>
      </c>
      <c r="G86" s="299" t="s">
        <v>243</v>
      </c>
      <c r="H86" s="68" t="s">
        <v>242</v>
      </c>
      <c r="I86" s="298" t="s">
        <v>228</v>
      </c>
      <c r="J86" s="298" t="s">
        <v>228</v>
      </c>
      <c r="K86" s="22" t="s">
        <v>511</v>
      </c>
      <c r="L86" s="22" t="s">
        <v>512</v>
      </c>
      <c r="M86" s="22">
        <v>157</v>
      </c>
      <c r="N86" s="12" t="s">
        <v>513</v>
      </c>
      <c r="O86" s="259">
        <v>100</v>
      </c>
      <c r="P86" s="241">
        <v>0</v>
      </c>
      <c r="Q86" s="263">
        <f>P86/O86*1</f>
        <v>0</v>
      </c>
      <c r="R86" s="236"/>
      <c r="S86" s="236"/>
      <c r="T86" s="239"/>
      <c r="U86" s="232" t="s">
        <v>990</v>
      </c>
      <c r="V86" s="317">
        <v>0.3</v>
      </c>
      <c r="W86" s="317">
        <v>0.15</v>
      </c>
      <c r="X86" s="339">
        <f>W86/V86</f>
        <v>0.5</v>
      </c>
      <c r="Y86" s="347" t="s">
        <v>598</v>
      </c>
      <c r="Z86" s="317">
        <v>0.3</v>
      </c>
      <c r="AA86" s="317">
        <v>0.15</v>
      </c>
      <c r="AB86" s="378">
        <v>0.6</v>
      </c>
      <c r="AC86" s="139"/>
    </row>
    <row r="87" spans="1:29" s="3" customFormat="1" ht="85.5" x14ac:dyDescent="0.25">
      <c r="A87" s="353"/>
      <c r="B87" s="346"/>
      <c r="C87" s="295"/>
      <c r="D87" s="295"/>
      <c r="E87" s="338"/>
      <c r="F87" s="338"/>
      <c r="G87" s="300"/>
      <c r="H87" s="68" t="s">
        <v>241</v>
      </c>
      <c r="I87" s="298"/>
      <c r="J87" s="298"/>
      <c r="K87" s="22" t="s">
        <v>538</v>
      </c>
      <c r="L87" s="22" t="s">
        <v>539</v>
      </c>
      <c r="M87" s="22">
        <v>212</v>
      </c>
      <c r="N87" s="22" t="s">
        <v>540</v>
      </c>
      <c r="O87" s="259"/>
      <c r="P87" s="241"/>
      <c r="Q87" s="264"/>
      <c r="R87" s="236"/>
      <c r="S87" s="236"/>
      <c r="T87" s="239"/>
      <c r="U87" s="233"/>
      <c r="V87" s="318"/>
      <c r="W87" s="318"/>
      <c r="X87" s="339"/>
      <c r="Y87" s="349"/>
      <c r="Z87" s="318"/>
      <c r="AA87" s="318"/>
      <c r="AB87" s="383"/>
      <c r="AC87" s="139"/>
    </row>
    <row r="88" spans="1:29" s="3" customFormat="1" ht="75.75" customHeight="1" x14ac:dyDescent="0.25">
      <c r="A88" s="353"/>
      <c r="B88" s="346"/>
      <c r="C88" s="295"/>
      <c r="D88" s="68" t="s">
        <v>240</v>
      </c>
      <c r="E88" s="71">
        <v>0.3</v>
      </c>
      <c r="F88" s="71">
        <v>1</v>
      </c>
      <c r="G88" s="69" t="s">
        <v>239</v>
      </c>
      <c r="H88" s="68" t="s">
        <v>238</v>
      </c>
      <c r="I88" s="298"/>
      <c r="J88" s="298"/>
      <c r="K88" s="22" t="s">
        <v>511</v>
      </c>
      <c r="L88" s="22" t="s">
        <v>542</v>
      </c>
      <c r="M88" s="10">
        <v>149</v>
      </c>
      <c r="N88" s="22" t="s">
        <v>543</v>
      </c>
      <c r="O88" s="180">
        <v>10</v>
      </c>
      <c r="P88" s="149">
        <v>10</v>
      </c>
      <c r="Q88" s="171">
        <f>P88/O88*1</f>
        <v>1</v>
      </c>
      <c r="R88" s="236"/>
      <c r="S88" s="236"/>
      <c r="T88" s="239"/>
      <c r="U88" s="182" t="s">
        <v>988</v>
      </c>
      <c r="V88" s="23">
        <v>0.1</v>
      </c>
      <c r="W88" s="72">
        <v>0</v>
      </c>
      <c r="X88" s="60" t="s">
        <v>38</v>
      </c>
      <c r="Y88" s="134" t="s">
        <v>599</v>
      </c>
      <c r="Z88" s="23">
        <v>0.1</v>
      </c>
      <c r="AA88" s="121">
        <v>0</v>
      </c>
      <c r="AB88" s="123">
        <v>0.64</v>
      </c>
      <c r="AC88" s="139"/>
    </row>
    <row r="89" spans="1:29" s="3" customFormat="1" ht="51.75" customHeight="1" x14ac:dyDescent="0.25">
      <c r="A89" s="353"/>
      <c r="B89" s="346"/>
      <c r="C89" s="295"/>
      <c r="D89" s="295" t="s">
        <v>237</v>
      </c>
      <c r="E89" s="337">
        <v>0.3</v>
      </c>
      <c r="F89" s="337">
        <v>1</v>
      </c>
      <c r="G89" s="299" t="s">
        <v>236</v>
      </c>
      <c r="H89" s="68" t="s">
        <v>235</v>
      </c>
      <c r="I89" s="298"/>
      <c r="J89" s="298"/>
      <c r="K89" s="22" t="s">
        <v>511</v>
      </c>
      <c r="L89" s="22" t="s">
        <v>542</v>
      </c>
      <c r="M89" s="10">
        <v>149</v>
      </c>
      <c r="N89" s="22" t="s">
        <v>543</v>
      </c>
      <c r="O89" s="259">
        <v>10</v>
      </c>
      <c r="P89" s="266">
        <v>10</v>
      </c>
      <c r="Q89" s="274">
        <f>P89/O89*1</f>
        <v>1</v>
      </c>
      <c r="R89" s="237"/>
      <c r="S89" s="237"/>
      <c r="T89" s="240"/>
      <c r="U89" s="252" t="s">
        <v>946</v>
      </c>
      <c r="V89" s="317">
        <v>0.1</v>
      </c>
      <c r="W89" s="317">
        <v>0.1</v>
      </c>
      <c r="X89" s="314">
        <f>W89/V89*1</f>
        <v>1</v>
      </c>
      <c r="Y89" s="347" t="s">
        <v>789</v>
      </c>
      <c r="Z89" s="317">
        <v>0.1</v>
      </c>
      <c r="AA89" s="317">
        <v>0.1</v>
      </c>
      <c r="AB89" s="378">
        <v>0.3</v>
      </c>
      <c r="AC89" s="139"/>
    </row>
    <row r="90" spans="1:29" s="3" customFormat="1" ht="85.5" x14ac:dyDescent="0.25">
      <c r="A90" s="353"/>
      <c r="B90" s="346"/>
      <c r="C90" s="295"/>
      <c r="D90" s="295"/>
      <c r="E90" s="355"/>
      <c r="F90" s="355"/>
      <c r="G90" s="301"/>
      <c r="H90" s="68" t="s">
        <v>234</v>
      </c>
      <c r="I90" s="298"/>
      <c r="J90" s="298"/>
      <c r="K90" s="22" t="s">
        <v>511</v>
      </c>
      <c r="L90" s="22" t="s">
        <v>542</v>
      </c>
      <c r="M90" s="10">
        <v>149</v>
      </c>
      <c r="N90" s="22" t="s">
        <v>543</v>
      </c>
      <c r="O90" s="259"/>
      <c r="P90" s="266"/>
      <c r="Q90" s="275"/>
      <c r="R90" s="235">
        <v>59086880</v>
      </c>
      <c r="S90" s="235">
        <v>59086880</v>
      </c>
      <c r="T90" s="238">
        <f>S90/R90</f>
        <v>1</v>
      </c>
      <c r="U90" s="254"/>
      <c r="V90" s="323"/>
      <c r="W90" s="323"/>
      <c r="X90" s="315"/>
      <c r="Y90" s="348"/>
      <c r="Z90" s="323"/>
      <c r="AA90" s="323"/>
      <c r="AB90" s="382"/>
      <c r="AC90" s="139"/>
    </row>
    <row r="91" spans="1:29" s="3" customFormat="1" ht="30" customHeight="1" x14ac:dyDescent="0.25">
      <c r="A91" s="353"/>
      <c r="B91" s="346"/>
      <c r="C91" s="295"/>
      <c r="D91" s="295"/>
      <c r="E91" s="338"/>
      <c r="F91" s="338"/>
      <c r="G91" s="300"/>
      <c r="H91" s="68" t="s">
        <v>233</v>
      </c>
      <c r="I91" s="298"/>
      <c r="J91" s="298"/>
      <c r="K91" s="22" t="s">
        <v>511</v>
      </c>
      <c r="L91" s="22" t="s">
        <v>542</v>
      </c>
      <c r="M91" s="10">
        <v>149</v>
      </c>
      <c r="N91" s="22" t="s">
        <v>543</v>
      </c>
      <c r="O91" s="259"/>
      <c r="P91" s="266"/>
      <c r="Q91" s="275"/>
      <c r="R91" s="236"/>
      <c r="S91" s="236"/>
      <c r="T91" s="239"/>
      <c r="U91" s="253"/>
      <c r="V91" s="318"/>
      <c r="W91" s="318"/>
      <c r="X91" s="316"/>
      <c r="Y91" s="349"/>
      <c r="Z91" s="318"/>
      <c r="AA91" s="318"/>
      <c r="AB91" s="383"/>
      <c r="AC91" s="139"/>
    </row>
    <row r="92" spans="1:29" s="9" customFormat="1" ht="75" customHeight="1" x14ac:dyDescent="0.25">
      <c r="A92" s="353"/>
      <c r="B92" s="346" t="s">
        <v>212</v>
      </c>
      <c r="C92" s="295" t="s">
        <v>232</v>
      </c>
      <c r="D92" s="350" t="s">
        <v>231</v>
      </c>
      <c r="E92" s="68">
        <v>1</v>
      </c>
      <c r="F92" s="68">
        <v>1</v>
      </c>
      <c r="G92" s="296" t="s">
        <v>230</v>
      </c>
      <c r="H92" s="68" t="s">
        <v>229</v>
      </c>
      <c r="I92" s="295" t="s">
        <v>228</v>
      </c>
      <c r="J92" s="295" t="s">
        <v>228</v>
      </c>
      <c r="K92" s="65" t="s">
        <v>511</v>
      </c>
      <c r="L92" s="65" t="s">
        <v>512</v>
      </c>
      <c r="M92" s="1" t="s">
        <v>811</v>
      </c>
      <c r="N92" s="1" t="s">
        <v>810</v>
      </c>
      <c r="O92" s="266">
        <v>0.2</v>
      </c>
      <c r="P92" s="266">
        <v>0</v>
      </c>
      <c r="Q92" s="267">
        <f>P92/O92*1</f>
        <v>0</v>
      </c>
      <c r="R92" s="236"/>
      <c r="S92" s="236"/>
      <c r="T92" s="239"/>
      <c r="U92" s="229" t="s">
        <v>991</v>
      </c>
      <c r="V92" s="309">
        <v>0.6</v>
      </c>
      <c r="W92" s="309">
        <v>0.6</v>
      </c>
      <c r="X92" s="314">
        <f>W92/V92*1</f>
        <v>1</v>
      </c>
      <c r="Y92" s="347" t="s">
        <v>600</v>
      </c>
      <c r="Z92" s="309">
        <v>0.6</v>
      </c>
      <c r="AA92" s="309">
        <v>0.6</v>
      </c>
      <c r="AB92" s="378">
        <v>0.8</v>
      </c>
      <c r="AC92" s="139" t="s">
        <v>898</v>
      </c>
    </row>
    <row r="93" spans="1:29" s="9" customFormat="1" ht="81.75" customHeight="1" x14ac:dyDescent="0.25">
      <c r="A93" s="353"/>
      <c r="B93" s="346"/>
      <c r="C93" s="295"/>
      <c r="D93" s="350"/>
      <c r="E93" s="68"/>
      <c r="F93" s="68"/>
      <c r="G93" s="297"/>
      <c r="H93" s="68" t="s">
        <v>227</v>
      </c>
      <c r="I93" s="295"/>
      <c r="J93" s="295"/>
      <c r="K93" s="65" t="s">
        <v>511</v>
      </c>
      <c r="L93" s="65" t="s">
        <v>512</v>
      </c>
      <c r="M93" s="1">
        <v>157</v>
      </c>
      <c r="N93" s="1" t="s">
        <v>516</v>
      </c>
      <c r="O93" s="266"/>
      <c r="P93" s="266"/>
      <c r="Q93" s="268"/>
      <c r="R93" s="236"/>
      <c r="S93" s="236"/>
      <c r="T93" s="239"/>
      <c r="U93" s="231"/>
      <c r="V93" s="310"/>
      <c r="W93" s="310"/>
      <c r="X93" s="316"/>
      <c r="Y93" s="349"/>
      <c r="Z93" s="310"/>
      <c r="AA93" s="310"/>
      <c r="AB93" s="383"/>
      <c r="AC93" s="139" t="s">
        <v>899</v>
      </c>
    </row>
    <row r="94" spans="1:29" s="9" customFormat="1" ht="47.25" customHeight="1" x14ac:dyDescent="0.25">
      <c r="A94" s="353"/>
      <c r="B94" s="346"/>
      <c r="C94" s="295" t="s">
        <v>226</v>
      </c>
      <c r="D94" s="350" t="s">
        <v>225</v>
      </c>
      <c r="E94" s="68">
        <v>2</v>
      </c>
      <c r="F94" s="68">
        <v>5</v>
      </c>
      <c r="G94" s="296" t="s">
        <v>224</v>
      </c>
      <c r="H94" s="68" t="s">
        <v>223</v>
      </c>
      <c r="I94" s="295" t="s">
        <v>222</v>
      </c>
      <c r="J94" s="295" t="s">
        <v>222</v>
      </c>
      <c r="K94" s="1" t="s">
        <v>514</v>
      </c>
      <c r="L94" s="1" t="s">
        <v>515</v>
      </c>
      <c r="M94" s="1">
        <v>190</v>
      </c>
      <c r="N94" s="1" t="s">
        <v>516</v>
      </c>
      <c r="O94" s="241">
        <v>0.8</v>
      </c>
      <c r="P94" s="241">
        <v>0</v>
      </c>
      <c r="Q94" s="267">
        <f>P94/O94*1</f>
        <v>0</v>
      </c>
      <c r="R94" s="236"/>
      <c r="S94" s="236"/>
      <c r="T94" s="239"/>
      <c r="U94" s="229" t="s">
        <v>991</v>
      </c>
      <c r="V94" s="309">
        <v>1</v>
      </c>
      <c r="W94" s="309">
        <v>1</v>
      </c>
      <c r="X94" s="314">
        <f>W94*V94*1</f>
        <v>1</v>
      </c>
      <c r="Y94" s="347" t="s">
        <v>748</v>
      </c>
      <c r="Z94" s="309">
        <v>1</v>
      </c>
      <c r="AA94" s="309">
        <v>1</v>
      </c>
      <c r="AB94" s="384">
        <v>75</v>
      </c>
      <c r="AC94" s="139" t="s">
        <v>900</v>
      </c>
    </row>
    <row r="95" spans="1:29" s="9" customFormat="1" ht="42.75" customHeight="1" x14ac:dyDescent="0.25">
      <c r="A95" s="353"/>
      <c r="B95" s="346"/>
      <c r="C95" s="295"/>
      <c r="D95" s="350"/>
      <c r="E95" s="68"/>
      <c r="F95" s="68"/>
      <c r="G95" s="297"/>
      <c r="H95" s="68" t="s">
        <v>221</v>
      </c>
      <c r="I95" s="295"/>
      <c r="J95" s="295"/>
      <c r="K95" s="1" t="s">
        <v>514</v>
      </c>
      <c r="L95" s="1" t="s">
        <v>515</v>
      </c>
      <c r="M95" s="1">
        <v>190</v>
      </c>
      <c r="N95" s="1" t="s">
        <v>516</v>
      </c>
      <c r="O95" s="241"/>
      <c r="P95" s="241"/>
      <c r="Q95" s="268"/>
      <c r="R95" s="236"/>
      <c r="S95" s="236"/>
      <c r="T95" s="239"/>
      <c r="U95" s="231"/>
      <c r="V95" s="310"/>
      <c r="W95" s="310"/>
      <c r="X95" s="316"/>
      <c r="Y95" s="349"/>
      <c r="Z95" s="310"/>
      <c r="AA95" s="310"/>
      <c r="AB95" s="383"/>
      <c r="AC95" s="139" t="s">
        <v>873</v>
      </c>
    </row>
    <row r="96" spans="1:29" s="9" customFormat="1" ht="81.75" customHeight="1" x14ac:dyDescent="0.25">
      <c r="A96" s="353"/>
      <c r="B96" s="346"/>
      <c r="C96" s="68" t="s">
        <v>220</v>
      </c>
      <c r="D96" s="70" t="s">
        <v>219</v>
      </c>
      <c r="E96" s="70" t="s">
        <v>145</v>
      </c>
      <c r="F96" s="70">
        <v>4</v>
      </c>
      <c r="G96" s="70" t="s">
        <v>218</v>
      </c>
      <c r="H96" s="68" t="s">
        <v>217</v>
      </c>
      <c r="I96" s="295"/>
      <c r="J96" s="295"/>
      <c r="K96" s="1" t="s">
        <v>511</v>
      </c>
      <c r="L96" s="1" t="s">
        <v>661</v>
      </c>
      <c r="M96" s="1">
        <v>157</v>
      </c>
      <c r="N96" s="12" t="s">
        <v>513</v>
      </c>
      <c r="O96" s="183">
        <v>1</v>
      </c>
      <c r="P96" s="149">
        <v>0</v>
      </c>
      <c r="Q96" s="174">
        <f t="shared" ref="Q96:Q101" si="4">P96/O96*1</f>
        <v>0</v>
      </c>
      <c r="R96" s="236"/>
      <c r="S96" s="236"/>
      <c r="T96" s="239"/>
      <c r="U96" s="178" t="s">
        <v>991</v>
      </c>
      <c r="V96" s="72">
        <v>12</v>
      </c>
      <c r="W96" s="72">
        <v>0</v>
      </c>
      <c r="X96" s="60" t="s">
        <v>38</v>
      </c>
      <c r="Y96" s="132" t="s">
        <v>601</v>
      </c>
      <c r="Z96" s="121">
        <v>12</v>
      </c>
      <c r="AA96" s="121">
        <v>0</v>
      </c>
      <c r="AB96" s="123">
        <v>0.35</v>
      </c>
      <c r="AC96" s="139"/>
    </row>
    <row r="97" spans="1:110" s="7" customFormat="1" ht="87.75" customHeight="1" x14ac:dyDescent="0.25">
      <c r="A97" s="353"/>
      <c r="B97" s="346"/>
      <c r="C97" s="68" t="s">
        <v>216</v>
      </c>
      <c r="D97" s="72" t="s">
        <v>215</v>
      </c>
      <c r="E97" s="68">
        <v>12</v>
      </c>
      <c r="F97" s="68">
        <v>12</v>
      </c>
      <c r="G97" s="68" t="s">
        <v>214</v>
      </c>
      <c r="H97" s="68" t="s">
        <v>213</v>
      </c>
      <c r="I97" s="295"/>
      <c r="J97" s="295"/>
      <c r="K97" s="1" t="s">
        <v>511</v>
      </c>
      <c r="L97" s="1" t="s">
        <v>579</v>
      </c>
      <c r="M97" s="1">
        <v>139</v>
      </c>
      <c r="N97" s="1" t="s">
        <v>578</v>
      </c>
      <c r="O97" s="149">
        <v>12</v>
      </c>
      <c r="P97" s="149">
        <v>0</v>
      </c>
      <c r="Q97" s="174">
        <f t="shared" si="4"/>
        <v>0</v>
      </c>
      <c r="R97" s="236"/>
      <c r="S97" s="236"/>
      <c r="T97" s="239"/>
      <c r="U97" s="184" t="s">
        <v>992</v>
      </c>
      <c r="V97" s="72">
        <v>12</v>
      </c>
      <c r="W97" s="72">
        <v>11</v>
      </c>
      <c r="X97" s="55">
        <f>W97/V97*1</f>
        <v>0.91666666666666663</v>
      </c>
      <c r="Y97" s="132" t="s">
        <v>728</v>
      </c>
      <c r="Z97" s="121">
        <v>12</v>
      </c>
      <c r="AA97" s="121">
        <v>11</v>
      </c>
      <c r="AB97" s="125">
        <v>0.78</v>
      </c>
      <c r="AC97" s="139" t="s">
        <v>901</v>
      </c>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row>
    <row r="98" spans="1:110" s="9" customFormat="1" ht="45" customHeight="1" x14ac:dyDescent="0.25">
      <c r="A98" s="353"/>
      <c r="B98" s="346"/>
      <c r="C98" s="68" t="s">
        <v>211</v>
      </c>
      <c r="D98" s="70" t="s">
        <v>210</v>
      </c>
      <c r="E98" s="68">
        <v>12</v>
      </c>
      <c r="F98" s="68">
        <v>12</v>
      </c>
      <c r="G98" s="68" t="s">
        <v>209</v>
      </c>
      <c r="H98" s="68" t="s">
        <v>662</v>
      </c>
      <c r="I98" s="295"/>
      <c r="J98" s="295"/>
      <c r="K98" s="1" t="s">
        <v>514</v>
      </c>
      <c r="L98" s="1" t="s">
        <v>658</v>
      </c>
      <c r="M98" s="1" t="s">
        <v>655</v>
      </c>
      <c r="N98" s="1" t="s">
        <v>656</v>
      </c>
      <c r="O98" s="185">
        <v>12</v>
      </c>
      <c r="P98" s="186">
        <v>0</v>
      </c>
      <c r="Q98" s="174">
        <f t="shared" si="4"/>
        <v>0</v>
      </c>
      <c r="R98" s="236"/>
      <c r="S98" s="236"/>
      <c r="T98" s="239"/>
      <c r="U98" s="187" t="s">
        <v>993</v>
      </c>
      <c r="V98" s="72">
        <v>12</v>
      </c>
      <c r="W98" s="72">
        <v>11</v>
      </c>
      <c r="X98" s="55">
        <f>W98/V98*1</f>
        <v>0.91666666666666663</v>
      </c>
      <c r="Y98" s="132" t="s">
        <v>750</v>
      </c>
      <c r="Z98" s="121">
        <v>12</v>
      </c>
      <c r="AA98" s="121">
        <v>11</v>
      </c>
      <c r="AB98" s="123">
        <v>0.8</v>
      </c>
      <c r="AC98" s="139" t="s">
        <v>874</v>
      </c>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row>
    <row r="99" spans="1:110" s="9" customFormat="1" ht="47.25" customHeight="1" x14ac:dyDescent="0.25">
      <c r="A99" s="353"/>
      <c r="B99" s="346"/>
      <c r="C99" s="295" t="s">
        <v>211</v>
      </c>
      <c r="D99" s="70" t="s">
        <v>210</v>
      </c>
      <c r="E99" s="68">
        <v>12</v>
      </c>
      <c r="F99" s="68">
        <v>12</v>
      </c>
      <c r="G99" s="68" t="s">
        <v>209</v>
      </c>
      <c r="H99" s="68" t="s">
        <v>208</v>
      </c>
      <c r="I99" s="295"/>
      <c r="J99" s="295"/>
      <c r="K99" s="1" t="s">
        <v>660</v>
      </c>
      <c r="L99" s="1" t="s">
        <v>659</v>
      </c>
      <c r="M99" s="1" t="s">
        <v>657</v>
      </c>
      <c r="N99" s="1" t="s">
        <v>656</v>
      </c>
      <c r="O99" s="185">
        <v>12</v>
      </c>
      <c r="P99" s="186">
        <v>0</v>
      </c>
      <c r="Q99" s="188">
        <f t="shared" si="4"/>
        <v>0</v>
      </c>
      <c r="R99" s="236"/>
      <c r="S99" s="236"/>
      <c r="T99" s="239"/>
      <c r="U99" s="187" t="s">
        <v>993</v>
      </c>
      <c r="V99" s="72">
        <v>12</v>
      </c>
      <c r="W99" s="72">
        <v>11</v>
      </c>
      <c r="X99" s="55">
        <f t="shared" ref="X99" si="5">W99/V99*1</f>
        <v>0.91666666666666663</v>
      </c>
      <c r="Y99" s="132" t="s">
        <v>663</v>
      </c>
      <c r="Z99" s="121">
        <v>12</v>
      </c>
      <c r="AA99" s="121">
        <v>11</v>
      </c>
      <c r="AB99" s="123">
        <v>0.8</v>
      </c>
      <c r="AC99" s="139" t="s">
        <v>902</v>
      </c>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row>
    <row r="100" spans="1:110" s="9" customFormat="1" ht="69.75" customHeight="1" x14ac:dyDescent="0.25">
      <c r="A100" s="353"/>
      <c r="B100" s="346"/>
      <c r="C100" s="295"/>
      <c r="D100" s="70" t="s">
        <v>207</v>
      </c>
      <c r="E100" s="68">
        <v>12</v>
      </c>
      <c r="F100" s="68">
        <v>12</v>
      </c>
      <c r="G100" s="68" t="s">
        <v>206</v>
      </c>
      <c r="H100" s="68" t="s">
        <v>205</v>
      </c>
      <c r="I100" s="295"/>
      <c r="J100" s="295"/>
      <c r="K100" s="1" t="s">
        <v>774</v>
      </c>
      <c r="L100" s="1" t="s">
        <v>775</v>
      </c>
      <c r="M100" s="1" t="s">
        <v>664</v>
      </c>
      <c r="N100" s="1" t="s">
        <v>776</v>
      </c>
      <c r="O100" s="189">
        <v>12</v>
      </c>
      <c r="P100" s="186">
        <v>1</v>
      </c>
      <c r="Q100" s="190">
        <f t="shared" si="4"/>
        <v>8.3333333333333329E-2</v>
      </c>
      <c r="R100" s="236"/>
      <c r="S100" s="236"/>
      <c r="T100" s="239"/>
      <c r="U100" s="191" t="s">
        <v>994</v>
      </c>
      <c r="V100" s="72">
        <v>1</v>
      </c>
      <c r="W100" s="72" t="s">
        <v>38</v>
      </c>
      <c r="X100" s="62" t="s">
        <v>38</v>
      </c>
      <c r="Y100" s="132" t="s">
        <v>602</v>
      </c>
      <c r="Z100" s="121">
        <v>1</v>
      </c>
      <c r="AA100" s="121" t="s">
        <v>38</v>
      </c>
      <c r="AB100" s="123">
        <v>0.8</v>
      </c>
      <c r="AC100" s="139" t="s">
        <v>875</v>
      </c>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row>
    <row r="101" spans="1:110" s="9" customFormat="1" ht="216.75" x14ac:dyDescent="0.25">
      <c r="A101" s="353"/>
      <c r="B101" s="346"/>
      <c r="C101" s="295" t="s">
        <v>204</v>
      </c>
      <c r="D101" s="295" t="s">
        <v>203</v>
      </c>
      <c r="E101" s="295">
        <v>1</v>
      </c>
      <c r="F101" s="295">
        <v>1</v>
      </c>
      <c r="G101" s="296" t="s">
        <v>202</v>
      </c>
      <c r="H101" s="68" t="s">
        <v>201</v>
      </c>
      <c r="I101" s="295" t="s">
        <v>200</v>
      </c>
      <c r="J101" s="295" t="s">
        <v>200</v>
      </c>
      <c r="K101" s="1" t="s">
        <v>665</v>
      </c>
      <c r="L101" s="1" t="s">
        <v>668</v>
      </c>
      <c r="M101" s="1" t="s">
        <v>667</v>
      </c>
      <c r="N101" s="1" t="s">
        <v>666</v>
      </c>
      <c r="O101" s="269">
        <v>1</v>
      </c>
      <c r="P101" s="269">
        <v>0</v>
      </c>
      <c r="Q101" s="270">
        <f t="shared" si="4"/>
        <v>0</v>
      </c>
      <c r="R101" s="237"/>
      <c r="S101" s="237"/>
      <c r="T101" s="240"/>
      <c r="U101" s="229" t="s">
        <v>993</v>
      </c>
      <c r="V101" s="309">
        <v>1</v>
      </c>
      <c r="W101" s="309">
        <v>1</v>
      </c>
      <c r="X101" s="314">
        <f>W101*V101*1</f>
        <v>1</v>
      </c>
      <c r="Y101" s="347" t="s">
        <v>749</v>
      </c>
      <c r="Z101" s="309">
        <v>1</v>
      </c>
      <c r="AA101" s="309">
        <v>1</v>
      </c>
      <c r="AB101" s="378">
        <v>0.65</v>
      </c>
      <c r="AC101" s="139" t="s">
        <v>903</v>
      </c>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row>
    <row r="102" spans="1:110" s="9" customFormat="1" ht="128.25" x14ac:dyDescent="0.25">
      <c r="A102" s="353"/>
      <c r="B102" s="346"/>
      <c r="C102" s="295"/>
      <c r="D102" s="295"/>
      <c r="E102" s="295"/>
      <c r="F102" s="295"/>
      <c r="G102" s="302"/>
      <c r="H102" s="68" t="s">
        <v>199</v>
      </c>
      <c r="I102" s="295"/>
      <c r="J102" s="295"/>
      <c r="K102" s="1" t="s">
        <v>628</v>
      </c>
      <c r="L102" s="1" t="s">
        <v>636</v>
      </c>
      <c r="M102" s="1" t="s">
        <v>626</v>
      </c>
      <c r="N102" s="1" t="s">
        <v>670</v>
      </c>
      <c r="O102" s="269"/>
      <c r="P102" s="269"/>
      <c r="Q102" s="271"/>
      <c r="R102" s="235">
        <v>26747400</v>
      </c>
      <c r="S102" s="235">
        <v>26740740</v>
      </c>
      <c r="T102" s="238">
        <f>S102/R102</f>
        <v>0.99975100383588689</v>
      </c>
      <c r="U102" s="230"/>
      <c r="V102" s="319"/>
      <c r="W102" s="319"/>
      <c r="X102" s="315"/>
      <c r="Y102" s="348"/>
      <c r="Z102" s="319"/>
      <c r="AA102" s="319"/>
      <c r="AB102" s="382"/>
      <c r="AC102" s="139"/>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row>
    <row r="103" spans="1:110" s="9" customFormat="1" ht="81" customHeight="1" x14ac:dyDescent="0.25">
      <c r="A103" s="353"/>
      <c r="B103" s="346"/>
      <c r="C103" s="295"/>
      <c r="D103" s="295"/>
      <c r="E103" s="295"/>
      <c r="F103" s="295"/>
      <c r="G103" s="297"/>
      <c r="H103" s="68" t="s">
        <v>198</v>
      </c>
      <c r="I103" s="295"/>
      <c r="J103" s="295"/>
      <c r="K103" s="1" t="s">
        <v>628</v>
      </c>
      <c r="L103" s="1" t="s">
        <v>636</v>
      </c>
      <c r="M103" s="1" t="s">
        <v>626</v>
      </c>
      <c r="N103" s="1" t="s">
        <v>669</v>
      </c>
      <c r="O103" s="269"/>
      <c r="P103" s="269"/>
      <c r="Q103" s="271"/>
      <c r="R103" s="236"/>
      <c r="S103" s="236"/>
      <c r="T103" s="239"/>
      <c r="U103" s="231"/>
      <c r="V103" s="310"/>
      <c r="W103" s="310"/>
      <c r="X103" s="316"/>
      <c r="Y103" s="349"/>
      <c r="Z103" s="310"/>
      <c r="AA103" s="310"/>
      <c r="AB103" s="383"/>
      <c r="AC103" s="139"/>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row>
    <row r="104" spans="1:110" s="13" customFormat="1" ht="63" customHeight="1" x14ac:dyDescent="0.25">
      <c r="A104" s="353"/>
      <c r="B104" s="346" t="s">
        <v>197</v>
      </c>
      <c r="C104" s="295" t="s">
        <v>196</v>
      </c>
      <c r="D104" s="295" t="s">
        <v>195</v>
      </c>
      <c r="E104" s="68">
        <v>12</v>
      </c>
      <c r="F104" s="68">
        <v>12</v>
      </c>
      <c r="G104" s="296" t="s">
        <v>194</v>
      </c>
      <c r="H104" s="68" t="s">
        <v>193</v>
      </c>
      <c r="I104" s="295" t="s">
        <v>169</v>
      </c>
      <c r="J104" s="295" t="s">
        <v>169</v>
      </c>
      <c r="K104" s="1" t="s">
        <v>544</v>
      </c>
      <c r="L104" s="1" t="s">
        <v>545</v>
      </c>
      <c r="M104" s="1">
        <v>43</v>
      </c>
      <c r="N104" s="1" t="s">
        <v>574</v>
      </c>
      <c r="O104" s="241">
        <v>3</v>
      </c>
      <c r="P104" s="241">
        <v>3</v>
      </c>
      <c r="Q104" s="256">
        <f>P104/O104*1</f>
        <v>1</v>
      </c>
      <c r="R104" s="236"/>
      <c r="S104" s="236"/>
      <c r="T104" s="239"/>
      <c r="U104" s="229" t="s">
        <v>995</v>
      </c>
      <c r="V104" s="309">
        <v>12</v>
      </c>
      <c r="W104" s="309">
        <v>6</v>
      </c>
      <c r="X104" s="311">
        <f>W104/V104</f>
        <v>0.5</v>
      </c>
      <c r="Y104" s="347" t="s">
        <v>742</v>
      </c>
      <c r="Z104" s="309">
        <v>12</v>
      </c>
      <c r="AA104" s="309">
        <v>6</v>
      </c>
      <c r="AB104" s="378">
        <v>0.7</v>
      </c>
      <c r="AC104" s="139" t="s">
        <v>904</v>
      </c>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row>
    <row r="105" spans="1:110" s="13" customFormat="1" ht="114.75" x14ac:dyDescent="0.25">
      <c r="A105" s="353"/>
      <c r="B105" s="346"/>
      <c r="C105" s="295"/>
      <c r="D105" s="295"/>
      <c r="E105" s="68"/>
      <c r="F105" s="68"/>
      <c r="G105" s="297"/>
      <c r="H105" s="68" t="s">
        <v>192</v>
      </c>
      <c r="I105" s="295"/>
      <c r="J105" s="295"/>
      <c r="K105" s="1" t="s">
        <v>572</v>
      </c>
      <c r="L105" s="1" t="s">
        <v>571</v>
      </c>
      <c r="M105" s="1">
        <v>180</v>
      </c>
      <c r="N105" s="1" t="s">
        <v>570</v>
      </c>
      <c r="O105" s="241"/>
      <c r="P105" s="241"/>
      <c r="Q105" s="257"/>
      <c r="R105" s="236"/>
      <c r="S105" s="236"/>
      <c r="T105" s="239"/>
      <c r="U105" s="231"/>
      <c r="V105" s="310"/>
      <c r="W105" s="310"/>
      <c r="X105" s="311"/>
      <c r="Y105" s="349"/>
      <c r="Z105" s="310"/>
      <c r="AA105" s="310"/>
      <c r="AB105" s="383"/>
      <c r="AC105" s="139" t="s">
        <v>905</v>
      </c>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row>
    <row r="106" spans="1:110" s="13" customFormat="1" ht="132" customHeight="1" x14ac:dyDescent="0.25">
      <c r="A106" s="353"/>
      <c r="B106" s="346"/>
      <c r="C106" s="295"/>
      <c r="D106" s="68" t="s">
        <v>191</v>
      </c>
      <c r="E106" s="68">
        <v>25</v>
      </c>
      <c r="F106" s="68">
        <v>50</v>
      </c>
      <c r="G106" s="68" t="s">
        <v>190</v>
      </c>
      <c r="H106" s="68" t="s">
        <v>189</v>
      </c>
      <c r="I106" s="295"/>
      <c r="J106" s="295"/>
      <c r="K106" s="1" t="s">
        <v>544</v>
      </c>
      <c r="L106" s="1" t="s">
        <v>545</v>
      </c>
      <c r="M106" s="10">
        <v>45</v>
      </c>
      <c r="N106" s="1" t="s">
        <v>546</v>
      </c>
      <c r="O106" s="149">
        <v>5</v>
      </c>
      <c r="P106" s="149">
        <v>1</v>
      </c>
      <c r="Q106" s="173">
        <f>P106/O106*1</f>
        <v>0.2</v>
      </c>
      <c r="R106" s="236"/>
      <c r="S106" s="236"/>
      <c r="T106" s="239"/>
      <c r="U106" s="155" t="s">
        <v>996</v>
      </c>
      <c r="V106" s="72">
        <v>5</v>
      </c>
      <c r="W106" s="72">
        <v>5</v>
      </c>
      <c r="X106" s="48">
        <f>W106/V106</f>
        <v>1</v>
      </c>
      <c r="Y106" s="132" t="s">
        <v>737</v>
      </c>
      <c r="Z106" s="121">
        <v>5</v>
      </c>
      <c r="AA106" s="121">
        <v>5</v>
      </c>
      <c r="AB106" s="123">
        <v>0.7</v>
      </c>
      <c r="AC106" s="139" t="s">
        <v>906</v>
      </c>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row>
    <row r="107" spans="1:110" s="13" customFormat="1" ht="40.5" customHeight="1" x14ac:dyDescent="0.25">
      <c r="A107" s="353"/>
      <c r="B107" s="346"/>
      <c r="C107" s="295"/>
      <c r="D107" s="68" t="s">
        <v>188</v>
      </c>
      <c r="E107" s="68">
        <v>40</v>
      </c>
      <c r="F107" s="68">
        <v>100</v>
      </c>
      <c r="G107" s="68" t="s">
        <v>187</v>
      </c>
      <c r="H107" s="68" t="s">
        <v>186</v>
      </c>
      <c r="I107" s="295"/>
      <c r="J107" s="295"/>
      <c r="K107" s="1" t="s">
        <v>544</v>
      </c>
      <c r="L107" s="1" t="s">
        <v>545</v>
      </c>
      <c r="M107" s="10">
        <v>45</v>
      </c>
      <c r="N107" s="1" t="s">
        <v>546</v>
      </c>
      <c r="O107" s="149">
        <v>10</v>
      </c>
      <c r="P107" s="149">
        <v>0</v>
      </c>
      <c r="Q107" s="174">
        <f>P107/O107*1</f>
        <v>0</v>
      </c>
      <c r="R107" s="236"/>
      <c r="S107" s="236"/>
      <c r="T107" s="239"/>
      <c r="U107" s="155" t="s">
        <v>997</v>
      </c>
      <c r="V107" s="72">
        <v>1</v>
      </c>
      <c r="W107" s="72">
        <v>1</v>
      </c>
      <c r="X107" s="55">
        <f>W107/V107*1</f>
        <v>1</v>
      </c>
      <c r="Y107" s="132" t="s">
        <v>736</v>
      </c>
      <c r="Z107" s="121">
        <v>1</v>
      </c>
      <c r="AA107" s="121">
        <v>1</v>
      </c>
      <c r="AB107" s="123">
        <v>0.65</v>
      </c>
      <c r="AC107" s="139"/>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row>
    <row r="108" spans="1:110" s="13" customFormat="1" ht="42.75" customHeight="1" x14ac:dyDescent="0.25">
      <c r="A108" s="353"/>
      <c r="B108" s="346"/>
      <c r="C108" s="295"/>
      <c r="D108" s="68" t="s">
        <v>185</v>
      </c>
      <c r="E108" s="68">
        <v>20</v>
      </c>
      <c r="F108" s="68">
        <v>35</v>
      </c>
      <c r="G108" s="68" t="s">
        <v>184</v>
      </c>
      <c r="H108" s="68" t="s">
        <v>183</v>
      </c>
      <c r="I108" s="295"/>
      <c r="J108" s="295"/>
      <c r="K108" s="1" t="s">
        <v>544</v>
      </c>
      <c r="L108" s="1" t="s">
        <v>545</v>
      </c>
      <c r="M108" s="10">
        <v>45</v>
      </c>
      <c r="N108" s="1" t="s">
        <v>546</v>
      </c>
      <c r="O108" s="149">
        <v>5</v>
      </c>
      <c r="P108" s="149">
        <v>2</v>
      </c>
      <c r="Q108" s="181">
        <f>P108/O108*1</f>
        <v>0.4</v>
      </c>
      <c r="R108" s="236"/>
      <c r="S108" s="236"/>
      <c r="T108" s="239"/>
      <c r="U108" s="155" t="s">
        <v>998</v>
      </c>
      <c r="V108" s="72">
        <v>1</v>
      </c>
      <c r="W108" s="72">
        <v>1</v>
      </c>
      <c r="X108" s="55">
        <f>W108/V108*1</f>
        <v>1</v>
      </c>
      <c r="Y108" s="132" t="s">
        <v>725</v>
      </c>
      <c r="Z108" s="121">
        <v>1</v>
      </c>
      <c r="AA108" s="121">
        <v>1</v>
      </c>
      <c r="AB108" s="123">
        <v>0.6</v>
      </c>
      <c r="AC108" s="139" t="s">
        <v>907</v>
      </c>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row>
    <row r="109" spans="1:110" s="13" customFormat="1" ht="65.25" customHeight="1" x14ac:dyDescent="0.25">
      <c r="A109" s="353"/>
      <c r="B109" s="346"/>
      <c r="C109" s="295"/>
      <c r="D109" s="295" t="s">
        <v>182</v>
      </c>
      <c r="E109" s="295">
        <v>1</v>
      </c>
      <c r="F109" s="295">
        <v>1</v>
      </c>
      <c r="G109" s="296" t="s">
        <v>181</v>
      </c>
      <c r="H109" s="68" t="s">
        <v>180</v>
      </c>
      <c r="I109" s="295"/>
      <c r="J109" s="295"/>
      <c r="K109" s="1" t="s">
        <v>674</v>
      </c>
      <c r="L109" s="1" t="s">
        <v>673</v>
      </c>
      <c r="M109" s="1" t="s">
        <v>671</v>
      </c>
      <c r="N109" s="1" t="s">
        <v>672</v>
      </c>
      <c r="O109" s="241">
        <v>1</v>
      </c>
      <c r="P109" s="241">
        <v>0</v>
      </c>
      <c r="Q109" s="258">
        <f>P109/O109*1</f>
        <v>0</v>
      </c>
      <c r="R109" s="236"/>
      <c r="S109" s="236"/>
      <c r="T109" s="239"/>
      <c r="U109" s="229" t="s">
        <v>999</v>
      </c>
      <c r="V109" s="309">
        <v>1</v>
      </c>
      <c r="W109" s="309" t="s">
        <v>38</v>
      </c>
      <c r="X109" s="312" t="s">
        <v>38</v>
      </c>
      <c r="Y109" s="347" t="s">
        <v>648</v>
      </c>
      <c r="Z109" s="309">
        <v>1</v>
      </c>
      <c r="AA109" s="309" t="s">
        <v>38</v>
      </c>
      <c r="AB109" s="378">
        <v>0.5</v>
      </c>
      <c r="AC109" s="139"/>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row>
    <row r="110" spans="1:110" s="13" customFormat="1" ht="98.25" customHeight="1" x14ac:dyDescent="0.25">
      <c r="A110" s="353"/>
      <c r="B110" s="346"/>
      <c r="C110" s="295"/>
      <c r="D110" s="295"/>
      <c r="E110" s="295"/>
      <c r="F110" s="295"/>
      <c r="G110" s="297"/>
      <c r="H110" s="68" t="s">
        <v>179</v>
      </c>
      <c r="I110" s="295"/>
      <c r="J110" s="295"/>
      <c r="K110" s="1" t="s">
        <v>678</v>
      </c>
      <c r="L110" s="1" t="s">
        <v>677</v>
      </c>
      <c r="M110" s="1" t="s">
        <v>676</v>
      </c>
      <c r="N110" s="1" t="s">
        <v>675</v>
      </c>
      <c r="O110" s="241"/>
      <c r="P110" s="241"/>
      <c r="Q110" s="257"/>
      <c r="R110" s="236"/>
      <c r="S110" s="236"/>
      <c r="T110" s="239"/>
      <c r="U110" s="231"/>
      <c r="V110" s="310"/>
      <c r="W110" s="310"/>
      <c r="X110" s="313"/>
      <c r="Y110" s="349"/>
      <c r="Z110" s="310"/>
      <c r="AA110" s="310"/>
      <c r="AB110" s="383"/>
      <c r="AC110" s="139"/>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row>
    <row r="111" spans="1:110" s="13" customFormat="1" ht="99.75" customHeight="1" x14ac:dyDescent="0.25">
      <c r="A111" s="353"/>
      <c r="B111" s="346"/>
      <c r="C111" s="295"/>
      <c r="D111" s="68" t="s">
        <v>178</v>
      </c>
      <c r="E111" s="68">
        <v>1</v>
      </c>
      <c r="F111" s="68">
        <v>1</v>
      </c>
      <c r="G111" s="68" t="s">
        <v>177</v>
      </c>
      <c r="H111" s="68" t="s">
        <v>176</v>
      </c>
      <c r="I111" s="295"/>
      <c r="J111" s="295"/>
      <c r="K111" s="1" t="s">
        <v>678</v>
      </c>
      <c r="L111" s="1" t="s">
        <v>681</v>
      </c>
      <c r="M111" s="1" t="s">
        <v>680</v>
      </c>
      <c r="N111" s="1" t="s">
        <v>679</v>
      </c>
      <c r="O111" s="149">
        <v>0.3</v>
      </c>
      <c r="P111" s="149">
        <v>0.3</v>
      </c>
      <c r="Q111" s="171">
        <f>P111/O111*1</f>
        <v>1</v>
      </c>
      <c r="R111" s="236"/>
      <c r="S111" s="236"/>
      <c r="T111" s="239"/>
      <c r="U111" s="155" t="s">
        <v>1000</v>
      </c>
      <c r="V111" s="72">
        <v>1</v>
      </c>
      <c r="W111" s="72">
        <v>1</v>
      </c>
      <c r="X111" s="55">
        <v>1</v>
      </c>
      <c r="Y111" s="132" t="s">
        <v>746</v>
      </c>
      <c r="Z111" s="121">
        <v>1</v>
      </c>
      <c r="AA111" s="121">
        <v>1</v>
      </c>
      <c r="AB111" s="123">
        <v>0.9</v>
      </c>
      <c r="AC111" s="139" t="s">
        <v>908</v>
      </c>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row>
    <row r="112" spans="1:110" s="13" customFormat="1" ht="119.25" customHeight="1" x14ac:dyDescent="0.25">
      <c r="A112" s="353"/>
      <c r="B112" s="346"/>
      <c r="C112" s="295"/>
      <c r="D112" s="68" t="s">
        <v>175</v>
      </c>
      <c r="E112" s="68">
        <v>20</v>
      </c>
      <c r="F112" s="68">
        <v>35</v>
      </c>
      <c r="G112" s="68" t="s">
        <v>174</v>
      </c>
      <c r="H112" s="68" t="s">
        <v>173</v>
      </c>
      <c r="I112" s="295"/>
      <c r="J112" s="295"/>
      <c r="K112" s="1" t="s">
        <v>678</v>
      </c>
      <c r="L112" s="1" t="s">
        <v>683</v>
      </c>
      <c r="M112" s="1" t="s">
        <v>684</v>
      </c>
      <c r="N112" s="1" t="s">
        <v>682</v>
      </c>
      <c r="O112" s="149">
        <v>5</v>
      </c>
      <c r="P112" s="149">
        <v>0</v>
      </c>
      <c r="Q112" s="173">
        <f>P112/O112*1</f>
        <v>0</v>
      </c>
      <c r="R112" s="236"/>
      <c r="S112" s="236"/>
      <c r="T112" s="239"/>
      <c r="U112" s="155" t="s">
        <v>1001</v>
      </c>
      <c r="V112" s="23">
        <v>0.05</v>
      </c>
      <c r="W112" s="23">
        <v>0.04</v>
      </c>
      <c r="X112" s="55">
        <f>W112/V112*1</f>
        <v>0.79999999999999993</v>
      </c>
      <c r="Y112" s="132" t="s">
        <v>796</v>
      </c>
      <c r="Z112" s="23">
        <v>0.05</v>
      </c>
      <c r="AA112" s="23">
        <v>0.04</v>
      </c>
      <c r="AB112" s="123">
        <v>0.6</v>
      </c>
      <c r="AC112" s="139" t="s">
        <v>909</v>
      </c>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row>
    <row r="113" spans="1:110" s="13" customFormat="1" ht="76.5" customHeight="1" x14ac:dyDescent="0.25">
      <c r="A113" s="353"/>
      <c r="B113" s="346"/>
      <c r="C113" s="295" t="s">
        <v>172</v>
      </c>
      <c r="D113" s="68" t="s">
        <v>171</v>
      </c>
      <c r="E113" s="10">
        <v>3</v>
      </c>
      <c r="F113" s="10">
        <v>10</v>
      </c>
      <c r="G113" s="68" t="s">
        <v>96</v>
      </c>
      <c r="H113" s="68" t="s">
        <v>170</v>
      </c>
      <c r="I113" s="295" t="s">
        <v>169</v>
      </c>
      <c r="J113" s="295" t="s">
        <v>169</v>
      </c>
      <c r="K113" s="1" t="s">
        <v>514</v>
      </c>
      <c r="L113" s="1" t="s">
        <v>515</v>
      </c>
      <c r="M113" s="1">
        <v>190</v>
      </c>
      <c r="N113" s="1" t="s">
        <v>516</v>
      </c>
      <c r="O113" s="180">
        <v>1</v>
      </c>
      <c r="P113" s="149">
        <v>0</v>
      </c>
      <c r="Q113" s="173">
        <f>P113/O113*1</f>
        <v>0</v>
      </c>
      <c r="R113" s="236"/>
      <c r="S113" s="236"/>
      <c r="T113" s="239"/>
      <c r="U113" s="155" t="s">
        <v>612</v>
      </c>
      <c r="V113" s="23">
        <v>0.05</v>
      </c>
      <c r="W113" s="23">
        <v>0.03</v>
      </c>
      <c r="X113" s="32">
        <f>W113/V113*1</f>
        <v>0.6</v>
      </c>
      <c r="Y113" s="132" t="s">
        <v>603</v>
      </c>
      <c r="Z113" s="23">
        <v>0.05</v>
      </c>
      <c r="AA113" s="23">
        <v>0.03</v>
      </c>
      <c r="AB113" s="123">
        <v>0.7</v>
      </c>
      <c r="AC113" s="139" t="s">
        <v>910</v>
      </c>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row>
    <row r="114" spans="1:110" s="13" customFormat="1" ht="45.75" customHeight="1" x14ac:dyDescent="0.25">
      <c r="A114" s="353"/>
      <c r="B114" s="346"/>
      <c r="C114" s="295"/>
      <c r="D114" s="295" t="s">
        <v>168</v>
      </c>
      <c r="E114" s="351">
        <v>0.3</v>
      </c>
      <c r="F114" s="351">
        <v>0.9</v>
      </c>
      <c r="G114" s="299" t="s">
        <v>167</v>
      </c>
      <c r="H114" s="68" t="s">
        <v>166</v>
      </c>
      <c r="I114" s="295"/>
      <c r="J114" s="295"/>
      <c r="K114" s="1" t="s">
        <v>514</v>
      </c>
      <c r="L114" s="1" t="s">
        <v>573</v>
      </c>
      <c r="M114" s="10">
        <v>186</v>
      </c>
      <c r="N114" s="1" t="s">
        <v>526</v>
      </c>
      <c r="O114" s="259">
        <v>5</v>
      </c>
      <c r="P114" s="241">
        <v>5</v>
      </c>
      <c r="Q114" s="256">
        <f>P114/O114*1</f>
        <v>1</v>
      </c>
      <c r="R114" s="237"/>
      <c r="S114" s="237"/>
      <c r="T114" s="240"/>
      <c r="U114" s="232" t="s">
        <v>1002</v>
      </c>
      <c r="V114" s="309">
        <v>1</v>
      </c>
      <c r="W114" s="309">
        <v>1</v>
      </c>
      <c r="X114" s="314">
        <f>W114/V114*1</f>
        <v>1</v>
      </c>
      <c r="Y114" s="347" t="s">
        <v>685</v>
      </c>
      <c r="Z114" s="309">
        <v>1</v>
      </c>
      <c r="AA114" s="309">
        <v>1</v>
      </c>
      <c r="AB114" s="378">
        <v>0.5</v>
      </c>
      <c r="AC114" s="139"/>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row>
    <row r="115" spans="1:110" s="13" customFormat="1" ht="33.75" customHeight="1" x14ac:dyDescent="0.25">
      <c r="A115" s="353"/>
      <c r="B115" s="346"/>
      <c r="C115" s="295"/>
      <c r="D115" s="295"/>
      <c r="E115" s="351"/>
      <c r="F115" s="351"/>
      <c r="G115" s="300"/>
      <c r="H115" s="68" t="s">
        <v>165</v>
      </c>
      <c r="I115" s="295"/>
      <c r="J115" s="295"/>
      <c r="K115" s="1" t="s">
        <v>514</v>
      </c>
      <c r="L115" s="1" t="s">
        <v>573</v>
      </c>
      <c r="M115" s="10">
        <v>187</v>
      </c>
      <c r="N115" s="1" t="s">
        <v>526</v>
      </c>
      <c r="O115" s="259"/>
      <c r="P115" s="241"/>
      <c r="Q115" s="257"/>
      <c r="R115" s="235">
        <v>0</v>
      </c>
      <c r="S115" s="260">
        <v>0</v>
      </c>
      <c r="T115" s="238">
        <v>0</v>
      </c>
      <c r="U115" s="233"/>
      <c r="V115" s="310"/>
      <c r="W115" s="310"/>
      <c r="X115" s="316"/>
      <c r="Y115" s="349"/>
      <c r="Z115" s="310"/>
      <c r="AA115" s="310"/>
      <c r="AB115" s="383"/>
      <c r="AC115" s="139"/>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row>
    <row r="116" spans="1:110" s="13" customFormat="1" ht="84.75" customHeight="1" x14ac:dyDescent="0.25">
      <c r="A116" s="353"/>
      <c r="B116" s="346"/>
      <c r="C116" s="295"/>
      <c r="D116" s="68" t="s">
        <v>164</v>
      </c>
      <c r="E116" s="68">
        <v>1</v>
      </c>
      <c r="F116" s="68">
        <v>1</v>
      </c>
      <c r="G116" s="68" t="s">
        <v>163</v>
      </c>
      <c r="H116" s="68" t="s">
        <v>162</v>
      </c>
      <c r="I116" s="295"/>
      <c r="J116" s="295"/>
      <c r="K116" s="1" t="s">
        <v>514</v>
      </c>
      <c r="L116" s="1" t="s">
        <v>515</v>
      </c>
      <c r="M116" s="1">
        <v>190</v>
      </c>
      <c r="N116" s="1" t="s">
        <v>516</v>
      </c>
      <c r="O116" s="149">
        <v>1</v>
      </c>
      <c r="P116" s="149">
        <v>0</v>
      </c>
      <c r="Q116" s="174">
        <f>P116/O116*1</f>
        <v>0</v>
      </c>
      <c r="R116" s="236"/>
      <c r="S116" s="261"/>
      <c r="T116" s="239"/>
      <c r="U116" s="192" t="s">
        <v>1003</v>
      </c>
      <c r="V116" s="72">
        <v>0.5</v>
      </c>
      <c r="W116" s="72">
        <v>0.3</v>
      </c>
      <c r="X116" s="32">
        <f>W116/V116*1</f>
        <v>0.6</v>
      </c>
      <c r="Y116" s="132" t="s">
        <v>738</v>
      </c>
      <c r="Z116" s="121">
        <v>0.5</v>
      </c>
      <c r="AA116" s="121">
        <v>0.3</v>
      </c>
      <c r="AB116" s="123">
        <v>0.4</v>
      </c>
      <c r="AC116" s="139"/>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row>
    <row r="117" spans="1:110" s="13" customFormat="1" ht="51.75" customHeight="1" x14ac:dyDescent="0.25">
      <c r="A117" s="353"/>
      <c r="B117" s="346" t="s">
        <v>161</v>
      </c>
      <c r="C117" s="295" t="s">
        <v>160</v>
      </c>
      <c r="D117" s="295" t="s">
        <v>159</v>
      </c>
      <c r="E117" s="295">
        <v>1</v>
      </c>
      <c r="F117" s="295">
        <v>1</v>
      </c>
      <c r="G117" s="296" t="s">
        <v>158</v>
      </c>
      <c r="H117" s="68" t="s">
        <v>157</v>
      </c>
      <c r="I117" s="295" t="s">
        <v>156</v>
      </c>
      <c r="J117" s="295" t="s">
        <v>156</v>
      </c>
      <c r="K117" s="1" t="s">
        <v>812</v>
      </c>
      <c r="L117" s="1" t="s">
        <v>813</v>
      </c>
      <c r="M117" s="1" t="s">
        <v>814</v>
      </c>
      <c r="N117" s="1" t="s">
        <v>815</v>
      </c>
      <c r="O117" s="241">
        <v>1</v>
      </c>
      <c r="P117" s="241">
        <v>0</v>
      </c>
      <c r="Q117" s="263">
        <f>P117/O117*1</f>
        <v>0</v>
      </c>
      <c r="R117" s="237"/>
      <c r="S117" s="262"/>
      <c r="T117" s="240"/>
      <c r="U117" s="234" t="s">
        <v>999</v>
      </c>
      <c r="V117" s="309">
        <v>0.5</v>
      </c>
      <c r="W117" s="309">
        <v>0.3</v>
      </c>
      <c r="X117" s="320">
        <f>W117/V117*1</f>
        <v>0.6</v>
      </c>
      <c r="Y117" s="347" t="s">
        <v>688</v>
      </c>
      <c r="Z117" s="309">
        <v>0.5</v>
      </c>
      <c r="AA117" s="309">
        <v>0.3</v>
      </c>
      <c r="AB117" s="378">
        <v>0.64</v>
      </c>
      <c r="AC117" s="139"/>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row>
    <row r="118" spans="1:110" s="13" customFormat="1" ht="33" customHeight="1" x14ac:dyDescent="0.25">
      <c r="A118" s="353"/>
      <c r="B118" s="346"/>
      <c r="C118" s="295"/>
      <c r="D118" s="295"/>
      <c r="E118" s="295"/>
      <c r="F118" s="295"/>
      <c r="G118" s="302"/>
      <c r="H118" s="68" t="s">
        <v>155</v>
      </c>
      <c r="I118" s="295"/>
      <c r="J118" s="295"/>
      <c r="K118" s="1" t="s">
        <v>577</v>
      </c>
      <c r="L118" s="1" t="s">
        <v>576</v>
      </c>
      <c r="M118" s="1">
        <v>52</v>
      </c>
      <c r="N118" s="1" t="s">
        <v>575</v>
      </c>
      <c r="O118" s="241"/>
      <c r="P118" s="241"/>
      <c r="Q118" s="264"/>
      <c r="R118" s="235">
        <v>359761807</v>
      </c>
      <c r="S118" s="235">
        <v>359761807</v>
      </c>
      <c r="T118" s="238">
        <f>S118/R118</f>
        <v>1</v>
      </c>
      <c r="U118" s="230"/>
      <c r="V118" s="319"/>
      <c r="W118" s="319"/>
      <c r="X118" s="321"/>
      <c r="Y118" s="348"/>
      <c r="Z118" s="319"/>
      <c r="AA118" s="319"/>
      <c r="AB118" s="382"/>
      <c r="AC118" s="139"/>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row>
    <row r="119" spans="1:110" s="13" customFormat="1" ht="40.5" customHeight="1" x14ac:dyDescent="0.25">
      <c r="A119" s="353"/>
      <c r="B119" s="346"/>
      <c r="C119" s="295"/>
      <c r="D119" s="295"/>
      <c r="E119" s="295"/>
      <c r="F119" s="295"/>
      <c r="G119" s="297"/>
      <c r="H119" s="68" t="s">
        <v>154</v>
      </c>
      <c r="I119" s="295"/>
      <c r="J119" s="295"/>
      <c r="K119" s="10"/>
      <c r="L119" s="10"/>
      <c r="M119" s="10"/>
      <c r="N119" s="10"/>
      <c r="O119" s="241"/>
      <c r="P119" s="241"/>
      <c r="Q119" s="264"/>
      <c r="R119" s="236"/>
      <c r="S119" s="236"/>
      <c r="T119" s="239"/>
      <c r="U119" s="231"/>
      <c r="V119" s="310"/>
      <c r="W119" s="310"/>
      <c r="X119" s="322"/>
      <c r="Y119" s="349"/>
      <c r="Z119" s="310"/>
      <c r="AA119" s="310"/>
      <c r="AB119" s="383"/>
      <c r="AC119" s="139"/>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row>
    <row r="120" spans="1:110" s="9" customFormat="1" ht="69.75" customHeight="1" x14ac:dyDescent="0.25">
      <c r="A120" s="353"/>
      <c r="B120" s="346" t="s">
        <v>152</v>
      </c>
      <c r="C120" s="68" t="s">
        <v>151</v>
      </c>
      <c r="D120" s="68" t="s">
        <v>150</v>
      </c>
      <c r="E120" s="68">
        <v>150</v>
      </c>
      <c r="F120" s="68">
        <v>500</v>
      </c>
      <c r="G120" s="68" t="s">
        <v>149</v>
      </c>
      <c r="H120" s="70" t="s">
        <v>148</v>
      </c>
      <c r="I120" s="68" t="s">
        <v>129</v>
      </c>
      <c r="J120" s="68" t="s">
        <v>129</v>
      </c>
      <c r="K120" s="1" t="s">
        <v>538</v>
      </c>
      <c r="L120" s="1" t="s">
        <v>539</v>
      </c>
      <c r="M120" s="10">
        <v>212</v>
      </c>
      <c r="N120" s="1" t="s">
        <v>540</v>
      </c>
      <c r="O120" s="149">
        <v>50</v>
      </c>
      <c r="P120" s="149">
        <v>0</v>
      </c>
      <c r="Q120" s="174">
        <f>P120/O120*1</f>
        <v>0</v>
      </c>
      <c r="R120" s="236"/>
      <c r="S120" s="236"/>
      <c r="T120" s="239"/>
      <c r="U120" s="155" t="s">
        <v>1004</v>
      </c>
      <c r="V120" s="23">
        <v>0.1</v>
      </c>
      <c r="W120" s="23">
        <v>0</v>
      </c>
      <c r="X120" s="54">
        <f>W120/V120*1</f>
        <v>0</v>
      </c>
      <c r="Y120" s="133" t="s">
        <v>686</v>
      </c>
      <c r="Z120" s="23">
        <v>0.1</v>
      </c>
      <c r="AA120" s="23">
        <v>0</v>
      </c>
      <c r="AB120" s="123">
        <v>0.7</v>
      </c>
      <c r="AC120" s="139" t="s">
        <v>911</v>
      </c>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row>
    <row r="121" spans="1:110" s="9" customFormat="1" ht="88.5" customHeight="1" x14ac:dyDescent="0.25">
      <c r="A121" s="353"/>
      <c r="B121" s="346"/>
      <c r="C121" s="295" t="s">
        <v>147</v>
      </c>
      <c r="D121" s="295" t="s">
        <v>146</v>
      </c>
      <c r="E121" s="295" t="s">
        <v>145</v>
      </c>
      <c r="F121" s="295">
        <v>5</v>
      </c>
      <c r="G121" s="296" t="s">
        <v>144</v>
      </c>
      <c r="H121" s="70" t="s">
        <v>143</v>
      </c>
      <c r="I121" s="68" t="s">
        <v>129</v>
      </c>
      <c r="J121" s="68" t="s">
        <v>129</v>
      </c>
      <c r="K121" s="1" t="s">
        <v>547</v>
      </c>
      <c r="L121" s="1" t="s">
        <v>548</v>
      </c>
      <c r="M121" s="1">
        <v>202</v>
      </c>
      <c r="N121" s="1" t="s">
        <v>549</v>
      </c>
      <c r="O121" s="241">
        <v>5</v>
      </c>
      <c r="P121" s="241">
        <v>2</v>
      </c>
      <c r="Q121" s="265">
        <f>P121/O121*1</f>
        <v>0.4</v>
      </c>
      <c r="R121" s="236"/>
      <c r="S121" s="236"/>
      <c r="T121" s="239"/>
      <c r="U121" s="229" t="s">
        <v>1005</v>
      </c>
      <c r="V121" s="309">
        <v>18</v>
      </c>
      <c r="W121" s="309">
        <v>8</v>
      </c>
      <c r="X121" s="311">
        <f>W121/V121</f>
        <v>0.44444444444444442</v>
      </c>
      <c r="Y121" s="376" t="s">
        <v>710</v>
      </c>
      <c r="Z121" s="309">
        <v>18</v>
      </c>
      <c r="AA121" s="309">
        <v>8</v>
      </c>
      <c r="AB121" s="378">
        <v>0.7</v>
      </c>
      <c r="AC121" s="139" t="s">
        <v>912</v>
      </c>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row>
    <row r="122" spans="1:110" s="9" customFormat="1" ht="128.25" x14ac:dyDescent="0.25">
      <c r="A122" s="353"/>
      <c r="B122" s="346"/>
      <c r="C122" s="295"/>
      <c r="D122" s="295"/>
      <c r="E122" s="295"/>
      <c r="F122" s="295"/>
      <c r="G122" s="297"/>
      <c r="H122" s="68" t="s">
        <v>142</v>
      </c>
      <c r="I122" s="68" t="s">
        <v>129</v>
      </c>
      <c r="J122" s="68" t="s">
        <v>129</v>
      </c>
      <c r="K122" s="1" t="s">
        <v>547</v>
      </c>
      <c r="L122" s="1" t="s">
        <v>548</v>
      </c>
      <c r="M122" s="1" t="s">
        <v>713</v>
      </c>
      <c r="N122" s="1" t="s">
        <v>549</v>
      </c>
      <c r="O122" s="241"/>
      <c r="P122" s="241"/>
      <c r="Q122" s="264"/>
      <c r="R122" s="236"/>
      <c r="S122" s="236"/>
      <c r="T122" s="239"/>
      <c r="U122" s="231"/>
      <c r="V122" s="310"/>
      <c r="W122" s="310"/>
      <c r="X122" s="311"/>
      <c r="Y122" s="377"/>
      <c r="Z122" s="310"/>
      <c r="AA122" s="310"/>
      <c r="AB122" s="383"/>
      <c r="AC122" s="139" t="s">
        <v>913</v>
      </c>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row>
    <row r="123" spans="1:110" s="9" customFormat="1" ht="55.5" customHeight="1" x14ac:dyDescent="0.25">
      <c r="A123" s="353"/>
      <c r="B123" s="346"/>
      <c r="C123" s="295" t="s">
        <v>141</v>
      </c>
      <c r="D123" s="295" t="s">
        <v>711</v>
      </c>
      <c r="E123" s="295">
        <v>75</v>
      </c>
      <c r="F123" s="295">
        <v>200</v>
      </c>
      <c r="G123" s="296" t="s">
        <v>140</v>
      </c>
      <c r="H123" s="70" t="s">
        <v>139</v>
      </c>
      <c r="I123" s="68" t="s">
        <v>129</v>
      </c>
      <c r="J123" s="68" t="s">
        <v>129</v>
      </c>
      <c r="K123" s="1" t="s">
        <v>547</v>
      </c>
      <c r="L123" s="1" t="s">
        <v>548</v>
      </c>
      <c r="M123" s="10">
        <v>203</v>
      </c>
      <c r="N123" s="1" t="s">
        <v>550</v>
      </c>
      <c r="O123" s="241">
        <v>17</v>
      </c>
      <c r="P123" s="241">
        <v>10</v>
      </c>
      <c r="Q123" s="265">
        <f>P123/O123*1</f>
        <v>0.58823529411764708</v>
      </c>
      <c r="R123" s="236"/>
      <c r="S123" s="236"/>
      <c r="T123" s="239"/>
      <c r="U123" s="229" t="s">
        <v>1006</v>
      </c>
      <c r="V123" s="309">
        <v>11</v>
      </c>
      <c r="W123" s="309">
        <v>4</v>
      </c>
      <c r="X123" s="306">
        <f t="shared" ref="X123" si="6">W123/V123*1</f>
        <v>0.36363636363636365</v>
      </c>
      <c r="Y123" s="376" t="s">
        <v>712</v>
      </c>
      <c r="Z123" s="309">
        <v>11</v>
      </c>
      <c r="AA123" s="309">
        <v>4</v>
      </c>
      <c r="AB123" s="378">
        <v>0.8</v>
      </c>
      <c r="AC123" s="139" t="s">
        <v>914</v>
      </c>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row>
    <row r="124" spans="1:110" s="9" customFormat="1" ht="50.25" customHeight="1" thickBot="1" x14ac:dyDescent="0.3">
      <c r="A124" s="353"/>
      <c r="B124" s="346"/>
      <c r="C124" s="295"/>
      <c r="D124" s="295"/>
      <c r="E124" s="295"/>
      <c r="F124" s="295"/>
      <c r="G124" s="297"/>
      <c r="H124" s="70" t="s">
        <v>138</v>
      </c>
      <c r="I124" s="68" t="s">
        <v>129</v>
      </c>
      <c r="J124" s="68" t="s">
        <v>129</v>
      </c>
      <c r="K124" s="1" t="s">
        <v>547</v>
      </c>
      <c r="L124" s="1" t="s">
        <v>548</v>
      </c>
      <c r="M124" s="10">
        <v>203</v>
      </c>
      <c r="N124" s="1" t="s">
        <v>550</v>
      </c>
      <c r="O124" s="241"/>
      <c r="P124" s="241"/>
      <c r="Q124" s="257"/>
      <c r="R124" s="236"/>
      <c r="S124" s="236"/>
      <c r="T124" s="239"/>
      <c r="U124" s="231"/>
      <c r="V124" s="310"/>
      <c r="W124" s="310"/>
      <c r="X124" s="308"/>
      <c r="Y124" s="377"/>
      <c r="Z124" s="310"/>
      <c r="AA124" s="310"/>
      <c r="AB124" s="383"/>
      <c r="AC124" s="139"/>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row>
    <row r="125" spans="1:110" s="9" customFormat="1" ht="59.25" customHeight="1" thickBot="1" x14ac:dyDescent="0.3">
      <c r="A125" s="353"/>
      <c r="B125" s="346"/>
      <c r="C125" s="68" t="s">
        <v>137</v>
      </c>
      <c r="D125" s="68" t="s">
        <v>136</v>
      </c>
      <c r="E125" s="68">
        <v>17</v>
      </c>
      <c r="F125" s="68">
        <v>17</v>
      </c>
      <c r="G125" s="68" t="s">
        <v>135</v>
      </c>
      <c r="H125" s="70" t="s">
        <v>134</v>
      </c>
      <c r="I125" s="68" t="s">
        <v>129</v>
      </c>
      <c r="J125" s="68" t="s">
        <v>129</v>
      </c>
      <c r="K125" s="1" t="s">
        <v>714</v>
      </c>
      <c r="L125" s="1" t="s">
        <v>715</v>
      </c>
      <c r="M125" s="10">
        <v>205</v>
      </c>
      <c r="N125" s="1" t="s">
        <v>716</v>
      </c>
      <c r="O125" s="149">
        <v>8</v>
      </c>
      <c r="P125" s="149">
        <v>12</v>
      </c>
      <c r="Q125" s="171">
        <f>P125/O125*1</f>
        <v>1.5</v>
      </c>
      <c r="R125" s="236"/>
      <c r="S125" s="236"/>
      <c r="T125" s="239"/>
      <c r="U125" s="193" t="s">
        <v>1007</v>
      </c>
      <c r="V125" s="4">
        <v>17</v>
      </c>
      <c r="W125" s="72">
        <v>17</v>
      </c>
      <c r="X125" s="55">
        <f>W125/V125*1</f>
        <v>1</v>
      </c>
      <c r="Y125" s="133" t="s">
        <v>799</v>
      </c>
      <c r="Z125" s="4">
        <v>17</v>
      </c>
      <c r="AA125" s="121">
        <v>17</v>
      </c>
      <c r="AB125" s="123">
        <v>0.8</v>
      </c>
      <c r="AC125" s="139" t="s">
        <v>915</v>
      </c>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row>
    <row r="126" spans="1:110" s="9" customFormat="1" ht="30.75" customHeight="1" x14ac:dyDescent="0.25">
      <c r="A126" s="353"/>
      <c r="B126" s="346"/>
      <c r="C126" s="295" t="s">
        <v>133</v>
      </c>
      <c r="D126" s="295" t="s">
        <v>132</v>
      </c>
      <c r="E126" s="299">
        <v>0.35</v>
      </c>
      <c r="F126" s="299">
        <v>0.92</v>
      </c>
      <c r="G126" s="296" t="s">
        <v>131</v>
      </c>
      <c r="H126" s="70" t="s">
        <v>130</v>
      </c>
      <c r="I126" s="295" t="s">
        <v>129</v>
      </c>
      <c r="J126" s="295" t="s">
        <v>129</v>
      </c>
      <c r="K126" s="1" t="s">
        <v>717</v>
      </c>
      <c r="L126" s="1" t="s">
        <v>718</v>
      </c>
      <c r="M126" s="1">
        <v>213</v>
      </c>
      <c r="N126" s="1" t="s">
        <v>719</v>
      </c>
      <c r="O126" s="241">
        <v>5</v>
      </c>
      <c r="P126" s="241">
        <v>5</v>
      </c>
      <c r="Q126" s="256">
        <f>P126/O126*1</f>
        <v>1</v>
      </c>
      <c r="R126" s="236"/>
      <c r="S126" s="236"/>
      <c r="T126" s="239"/>
      <c r="U126" s="222" t="s">
        <v>1008</v>
      </c>
      <c r="V126" s="296">
        <v>35</v>
      </c>
      <c r="W126" s="317">
        <v>0.35</v>
      </c>
      <c r="X126" s="314">
        <v>1</v>
      </c>
      <c r="Y126" s="347" t="s">
        <v>649</v>
      </c>
      <c r="Z126" s="296">
        <v>35</v>
      </c>
      <c r="AA126" s="317">
        <v>0.35</v>
      </c>
      <c r="AB126" s="378">
        <v>0.75</v>
      </c>
      <c r="AC126" s="139" t="s">
        <v>876</v>
      </c>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row>
    <row r="127" spans="1:110" s="9" customFormat="1" ht="31.5" customHeight="1" thickBot="1" x14ac:dyDescent="0.3">
      <c r="A127" s="353"/>
      <c r="B127" s="346"/>
      <c r="C127" s="295"/>
      <c r="D127" s="295"/>
      <c r="E127" s="300"/>
      <c r="F127" s="300"/>
      <c r="G127" s="297"/>
      <c r="H127" s="68" t="s">
        <v>128</v>
      </c>
      <c r="I127" s="295"/>
      <c r="J127" s="295"/>
      <c r="K127" s="1" t="s">
        <v>717</v>
      </c>
      <c r="L127" s="1" t="s">
        <v>718</v>
      </c>
      <c r="M127" s="1">
        <v>213</v>
      </c>
      <c r="N127" s="1" t="s">
        <v>719</v>
      </c>
      <c r="O127" s="241"/>
      <c r="P127" s="241"/>
      <c r="Q127" s="257"/>
      <c r="R127" s="237"/>
      <c r="S127" s="237"/>
      <c r="T127" s="240"/>
      <c r="U127" s="224"/>
      <c r="V127" s="297"/>
      <c r="W127" s="318"/>
      <c r="X127" s="316"/>
      <c r="Y127" s="349"/>
      <c r="Z127" s="297"/>
      <c r="AA127" s="318"/>
      <c r="AB127" s="383"/>
      <c r="AC127" s="139" t="s">
        <v>916</v>
      </c>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row>
    <row r="128" spans="1:110" s="9" customFormat="1" ht="69" customHeight="1" x14ac:dyDescent="0.25">
      <c r="A128" s="353"/>
      <c r="B128" s="346"/>
      <c r="C128" s="68" t="s">
        <v>127</v>
      </c>
      <c r="D128" s="68" t="s">
        <v>126</v>
      </c>
      <c r="E128" s="68">
        <v>9</v>
      </c>
      <c r="F128" s="68">
        <v>27</v>
      </c>
      <c r="G128" s="68" t="s">
        <v>125</v>
      </c>
      <c r="H128" s="70" t="s">
        <v>124</v>
      </c>
      <c r="I128" s="68" t="s">
        <v>119</v>
      </c>
      <c r="J128" s="68" t="s">
        <v>119</v>
      </c>
      <c r="K128" s="1" t="s">
        <v>535</v>
      </c>
      <c r="L128" s="1" t="s">
        <v>536</v>
      </c>
      <c r="M128" s="10">
        <v>59</v>
      </c>
      <c r="N128" s="1" t="s">
        <v>551</v>
      </c>
      <c r="O128" s="149">
        <v>15</v>
      </c>
      <c r="P128" s="149">
        <v>0</v>
      </c>
      <c r="Q128" s="174">
        <f t="shared" ref="Q128:Q137" si="7">P128/O128*1</f>
        <v>0</v>
      </c>
      <c r="R128" s="235">
        <v>20000000</v>
      </c>
      <c r="S128" s="276">
        <v>20000000</v>
      </c>
      <c r="T128" s="238">
        <f>S128/R128</f>
        <v>1</v>
      </c>
      <c r="U128" s="194" t="s">
        <v>1009</v>
      </c>
      <c r="V128" s="68">
        <v>9</v>
      </c>
      <c r="W128" s="72">
        <v>6</v>
      </c>
      <c r="X128" s="32">
        <f>W128/V128*1</f>
        <v>0.66666666666666663</v>
      </c>
      <c r="Y128" s="132" t="s">
        <v>650</v>
      </c>
      <c r="Z128" s="119">
        <v>9</v>
      </c>
      <c r="AA128" s="121">
        <v>6</v>
      </c>
      <c r="AB128" s="123">
        <v>0.7</v>
      </c>
      <c r="AC128" s="139" t="s">
        <v>917</v>
      </c>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row>
    <row r="129" spans="1:110" s="9" customFormat="1" ht="79.5" customHeight="1" x14ac:dyDescent="0.25">
      <c r="A129" s="353"/>
      <c r="B129" s="346"/>
      <c r="C129" s="68" t="s">
        <v>123</v>
      </c>
      <c r="D129" s="68" t="s">
        <v>122</v>
      </c>
      <c r="E129" s="69">
        <v>0.3</v>
      </c>
      <c r="F129" s="69">
        <v>0.9</v>
      </c>
      <c r="G129" s="69" t="s">
        <v>121</v>
      </c>
      <c r="H129" s="68" t="s">
        <v>120</v>
      </c>
      <c r="I129" s="68" t="s">
        <v>119</v>
      </c>
      <c r="J129" s="68" t="s">
        <v>119</v>
      </c>
      <c r="K129" s="1" t="s">
        <v>723</v>
      </c>
      <c r="L129" s="1" t="s">
        <v>722</v>
      </c>
      <c r="M129" s="1" t="s">
        <v>720</v>
      </c>
      <c r="N129" s="1" t="s">
        <v>721</v>
      </c>
      <c r="O129" s="149">
        <v>10</v>
      </c>
      <c r="P129" s="149">
        <v>0</v>
      </c>
      <c r="Q129" s="174">
        <f t="shared" si="7"/>
        <v>0</v>
      </c>
      <c r="R129" s="236"/>
      <c r="S129" s="276"/>
      <c r="T129" s="239"/>
      <c r="U129" s="195" t="s">
        <v>612</v>
      </c>
      <c r="V129" s="68">
        <v>30</v>
      </c>
      <c r="W129" s="72">
        <v>30</v>
      </c>
      <c r="X129" s="55">
        <f>W129/V129*1</f>
        <v>1</v>
      </c>
      <c r="Y129" s="133" t="s">
        <v>800</v>
      </c>
      <c r="Z129" s="119">
        <v>30</v>
      </c>
      <c r="AA129" s="121">
        <v>30</v>
      </c>
      <c r="AB129" s="123">
        <v>0.75</v>
      </c>
      <c r="AC129" s="139" t="s">
        <v>918</v>
      </c>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row>
    <row r="130" spans="1:110" s="14" customFormat="1" ht="44.25" customHeight="1" thickBot="1" x14ac:dyDescent="0.3">
      <c r="A130" s="353"/>
      <c r="B130" s="346" t="s">
        <v>118</v>
      </c>
      <c r="C130" s="295" t="s">
        <v>117</v>
      </c>
      <c r="D130" s="68" t="s">
        <v>116</v>
      </c>
      <c r="E130" s="68">
        <v>12</v>
      </c>
      <c r="F130" s="68">
        <v>30</v>
      </c>
      <c r="G130" s="68" t="s">
        <v>115</v>
      </c>
      <c r="H130" s="70" t="s">
        <v>114</v>
      </c>
      <c r="I130" s="68" t="s">
        <v>113</v>
      </c>
      <c r="J130" s="68" t="s">
        <v>113</v>
      </c>
      <c r="K130" s="1" t="s">
        <v>552</v>
      </c>
      <c r="L130" s="1" t="s">
        <v>553</v>
      </c>
      <c r="M130" s="1">
        <v>114</v>
      </c>
      <c r="N130" s="1" t="s">
        <v>554</v>
      </c>
      <c r="O130" s="149">
        <v>2</v>
      </c>
      <c r="P130" s="149">
        <v>5</v>
      </c>
      <c r="Q130" s="171">
        <f t="shared" si="7"/>
        <v>2.5</v>
      </c>
      <c r="R130" s="236"/>
      <c r="S130" s="276"/>
      <c r="T130" s="239"/>
      <c r="U130" s="196" t="s">
        <v>1010</v>
      </c>
      <c r="V130" s="68">
        <v>2</v>
      </c>
      <c r="W130" s="72">
        <v>1</v>
      </c>
      <c r="X130" s="63">
        <f>W130/V130*1</f>
        <v>0.5</v>
      </c>
      <c r="Y130" s="133" t="s">
        <v>727</v>
      </c>
      <c r="Z130" s="119">
        <v>2</v>
      </c>
      <c r="AA130" s="121">
        <v>1</v>
      </c>
      <c r="AB130" s="123">
        <v>0.35</v>
      </c>
      <c r="AC130" s="139"/>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row>
    <row r="131" spans="1:110" s="14" customFormat="1" ht="84.75" customHeight="1" thickBot="1" x14ac:dyDescent="0.3">
      <c r="A131" s="353"/>
      <c r="B131" s="346"/>
      <c r="C131" s="295"/>
      <c r="D131" s="68" t="s">
        <v>112</v>
      </c>
      <c r="E131" s="70">
        <v>1</v>
      </c>
      <c r="F131" s="70">
        <v>1</v>
      </c>
      <c r="G131" s="70" t="s">
        <v>111</v>
      </c>
      <c r="H131" s="70" t="s">
        <v>110</v>
      </c>
      <c r="I131" s="295" t="s">
        <v>101</v>
      </c>
      <c r="J131" s="295" t="s">
        <v>101</v>
      </c>
      <c r="K131" s="1" t="s">
        <v>552</v>
      </c>
      <c r="L131" s="1" t="s">
        <v>553</v>
      </c>
      <c r="M131" s="1">
        <v>114</v>
      </c>
      <c r="N131" s="1" t="s">
        <v>554</v>
      </c>
      <c r="O131" s="183">
        <v>0.5</v>
      </c>
      <c r="P131" s="149">
        <v>0</v>
      </c>
      <c r="Q131" s="174">
        <f t="shared" si="7"/>
        <v>0</v>
      </c>
      <c r="R131" s="236"/>
      <c r="S131" s="276"/>
      <c r="T131" s="239"/>
      <c r="U131" s="197" t="s">
        <v>1011</v>
      </c>
      <c r="V131" s="68">
        <v>1</v>
      </c>
      <c r="W131" s="72">
        <v>1</v>
      </c>
      <c r="X131" s="55">
        <f>W131/V131*1</f>
        <v>1</v>
      </c>
      <c r="Y131" s="132" t="s">
        <v>604</v>
      </c>
      <c r="Z131" s="119">
        <v>1</v>
      </c>
      <c r="AA131" s="121">
        <v>1</v>
      </c>
      <c r="AB131" s="123">
        <v>0.7</v>
      </c>
      <c r="AC131" s="139" t="s">
        <v>919</v>
      </c>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row>
    <row r="132" spans="1:110" s="14" customFormat="1" ht="60.75" customHeight="1" thickBot="1" x14ac:dyDescent="0.3">
      <c r="A132" s="353"/>
      <c r="B132" s="346"/>
      <c r="C132" s="68" t="s">
        <v>109</v>
      </c>
      <c r="D132" s="68" t="s">
        <v>108</v>
      </c>
      <c r="E132" s="68">
        <v>8</v>
      </c>
      <c r="F132" s="68">
        <v>20</v>
      </c>
      <c r="G132" s="68" t="s">
        <v>107</v>
      </c>
      <c r="H132" s="70" t="s">
        <v>106</v>
      </c>
      <c r="I132" s="295"/>
      <c r="J132" s="295"/>
      <c r="K132" s="1" t="s">
        <v>552</v>
      </c>
      <c r="L132" s="1" t="s">
        <v>553</v>
      </c>
      <c r="M132" s="1">
        <v>114</v>
      </c>
      <c r="N132" s="1" t="s">
        <v>554</v>
      </c>
      <c r="O132" s="149">
        <v>1</v>
      </c>
      <c r="P132" s="149">
        <v>5</v>
      </c>
      <c r="Q132" s="171">
        <f t="shared" si="7"/>
        <v>5</v>
      </c>
      <c r="R132" s="237"/>
      <c r="S132" s="276"/>
      <c r="T132" s="240"/>
      <c r="U132" s="197" t="s">
        <v>1012</v>
      </c>
      <c r="V132" s="68">
        <v>8</v>
      </c>
      <c r="W132" s="72">
        <v>10</v>
      </c>
      <c r="X132" s="55">
        <f>W132/V132*1</f>
        <v>1.25</v>
      </c>
      <c r="Y132" s="132" t="s">
        <v>801</v>
      </c>
      <c r="Z132" s="119">
        <v>8</v>
      </c>
      <c r="AA132" s="121">
        <v>10</v>
      </c>
      <c r="AB132" s="126">
        <v>0.7</v>
      </c>
      <c r="AC132" s="132" t="s">
        <v>920</v>
      </c>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row>
    <row r="133" spans="1:110" s="14" customFormat="1" ht="61.5" customHeight="1" x14ac:dyDescent="0.25">
      <c r="A133" s="353"/>
      <c r="B133" s="346"/>
      <c r="C133" s="295" t="s">
        <v>105</v>
      </c>
      <c r="D133" s="68" t="s">
        <v>104</v>
      </c>
      <c r="E133" s="10">
        <v>20</v>
      </c>
      <c r="F133" s="10">
        <v>50</v>
      </c>
      <c r="G133" s="68" t="s">
        <v>103</v>
      </c>
      <c r="H133" s="70" t="s">
        <v>102</v>
      </c>
      <c r="I133" s="295" t="s">
        <v>101</v>
      </c>
      <c r="J133" s="295" t="s">
        <v>101</v>
      </c>
      <c r="K133" s="1" t="s">
        <v>552</v>
      </c>
      <c r="L133" s="1" t="s">
        <v>553</v>
      </c>
      <c r="M133" s="10">
        <v>115</v>
      </c>
      <c r="N133" s="1" t="s">
        <v>555</v>
      </c>
      <c r="O133" s="180">
        <v>4</v>
      </c>
      <c r="P133" s="149">
        <v>2</v>
      </c>
      <c r="Q133" s="181">
        <f t="shared" si="7"/>
        <v>0.5</v>
      </c>
      <c r="R133" s="235">
        <v>81246143</v>
      </c>
      <c r="S133" s="235">
        <v>81195773</v>
      </c>
      <c r="T133" s="238">
        <f>S133/R133</f>
        <v>0.99938003210810877</v>
      </c>
      <c r="U133" s="194" t="s">
        <v>1013</v>
      </c>
      <c r="V133" s="10">
        <v>20</v>
      </c>
      <c r="W133" s="41">
        <v>15</v>
      </c>
      <c r="X133" s="61">
        <f t="shared" ref="X133:X137" si="8">W133/V133*1</f>
        <v>0.75</v>
      </c>
      <c r="Y133" s="132" t="s">
        <v>605</v>
      </c>
      <c r="Z133" s="10">
        <v>20</v>
      </c>
      <c r="AA133" s="41">
        <v>15</v>
      </c>
      <c r="AB133" s="123">
        <v>0.8</v>
      </c>
      <c r="AC133" s="144" t="s">
        <v>877</v>
      </c>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row>
    <row r="134" spans="1:110" s="14" customFormat="1" ht="71.25" customHeight="1" thickBot="1" x14ac:dyDescent="0.3">
      <c r="A134" s="354"/>
      <c r="B134" s="346"/>
      <c r="C134" s="295"/>
      <c r="D134" s="68" t="s">
        <v>100</v>
      </c>
      <c r="E134" s="69">
        <v>0.3</v>
      </c>
      <c r="F134" s="69">
        <v>1</v>
      </c>
      <c r="G134" s="69" t="s">
        <v>99</v>
      </c>
      <c r="H134" s="70" t="s">
        <v>802</v>
      </c>
      <c r="I134" s="295"/>
      <c r="J134" s="295"/>
      <c r="K134" s="1" t="s">
        <v>514</v>
      </c>
      <c r="L134" s="1" t="s">
        <v>515</v>
      </c>
      <c r="M134" s="1">
        <v>190</v>
      </c>
      <c r="N134" s="1" t="s">
        <v>516</v>
      </c>
      <c r="O134" s="149">
        <v>10</v>
      </c>
      <c r="P134" s="149">
        <v>0</v>
      </c>
      <c r="Q134" s="174">
        <f t="shared" si="7"/>
        <v>0</v>
      </c>
      <c r="R134" s="236"/>
      <c r="S134" s="236"/>
      <c r="T134" s="239"/>
      <c r="U134" s="197" t="s">
        <v>1014</v>
      </c>
      <c r="V134" s="69">
        <v>0.3</v>
      </c>
      <c r="W134" s="37" t="s">
        <v>38</v>
      </c>
      <c r="X134" s="60" t="s">
        <v>38</v>
      </c>
      <c r="Y134" s="136" t="s">
        <v>606</v>
      </c>
      <c r="Z134" s="120">
        <v>0.3</v>
      </c>
      <c r="AA134" s="37" t="s">
        <v>38</v>
      </c>
      <c r="AB134" s="123">
        <v>0.5</v>
      </c>
      <c r="AC134" s="139" t="s">
        <v>921</v>
      </c>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row>
    <row r="135" spans="1:110" s="14" customFormat="1" ht="72" customHeight="1" thickBot="1" x14ac:dyDescent="0.3">
      <c r="A135" s="346" t="s">
        <v>9</v>
      </c>
      <c r="B135" s="346" t="s">
        <v>81</v>
      </c>
      <c r="C135" s="295" t="s">
        <v>98</v>
      </c>
      <c r="D135" s="1" t="s">
        <v>97</v>
      </c>
      <c r="E135" s="1">
        <v>4</v>
      </c>
      <c r="F135" s="1">
        <v>10</v>
      </c>
      <c r="G135" s="1" t="s">
        <v>96</v>
      </c>
      <c r="H135" s="1" t="s">
        <v>95</v>
      </c>
      <c r="I135" s="295" t="s">
        <v>94</v>
      </c>
      <c r="J135" s="295" t="s">
        <v>94</v>
      </c>
      <c r="K135" s="1" t="s">
        <v>514</v>
      </c>
      <c r="L135" s="1" t="s">
        <v>515</v>
      </c>
      <c r="M135" s="1">
        <v>190</v>
      </c>
      <c r="N135" s="1" t="s">
        <v>516</v>
      </c>
      <c r="O135" s="145">
        <v>0.1</v>
      </c>
      <c r="P135" s="150">
        <v>0.5</v>
      </c>
      <c r="Q135" s="147">
        <f t="shared" si="7"/>
        <v>5</v>
      </c>
      <c r="R135" s="236"/>
      <c r="S135" s="236"/>
      <c r="T135" s="239"/>
      <c r="U135" s="196" t="s">
        <v>1015</v>
      </c>
      <c r="V135" s="22">
        <v>4</v>
      </c>
      <c r="W135" s="34">
        <v>3</v>
      </c>
      <c r="X135" s="61">
        <f t="shared" si="8"/>
        <v>0.75</v>
      </c>
      <c r="Y135" s="132" t="s">
        <v>816</v>
      </c>
      <c r="Z135" s="119">
        <v>4</v>
      </c>
      <c r="AA135" s="34">
        <v>3</v>
      </c>
      <c r="AB135" s="123">
        <v>0.7</v>
      </c>
      <c r="AC135" s="139" t="s">
        <v>922</v>
      </c>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row>
    <row r="136" spans="1:110" s="14" customFormat="1" ht="78" customHeight="1" thickBot="1" x14ac:dyDescent="0.3">
      <c r="A136" s="346"/>
      <c r="B136" s="346"/>
      <c r="C136" s="295"/>
      <c r="D136" s="1" t="s">
        <v>93</v>
      </c>
      <c r="E136" s="1">
        <v>8</v>
      </c>
      <c r="F136" s="1">
        <v>20</v>
      </c>
      <c r="G136" s="1" t="s">
        <v>92</v>
      </c>
      <c r="H136" s="1" t="s">
        <v>91</v>
      </c>
      <c r="I136" s="295"/>
      <c r="J136" s="295"/>
      <c r="K136" s="1" t="s">
        <v>514</v>
      </c>
      <c r="L136" s="1" t="s">
        <v>515</v>
      </c>
      <c r="M136" s="1">
        <v>190</v>
      </c>
      <c r="N136" s="1" t="s">
        <v>516</v>
      </c>
      <c r="O136" s="149">
        <v>1</v>
      </c>
      <c r="P136" s="150">
        <v>0</v>
      </c>
      <c r="Q136" s="169">
        <f t="shared" si="7"/>
        <v>0</v>
      </c>
      <c r="R136" s="236"/>
      <c r="S136" s="236"/>
      <c r="T136" s="239"/>
      <c r="U136" s="196" t="s">
        <v>1016</v>
      </c>
      <c r="V136" s="22">
        <v>8</v>
      </c>
      <c r="W136" s="34">
        <v>8</v>
      </c>
      <c r="X136" s="55">
        <f t="shared" si="8"/>
        <v>1</v>
      </c>
      <c r="Y136" s="132" t="s">
        <v>739</v>
      </c>
      <c r="Z136" s="119">
        <v>8</v>
      </c>
      <c r="AA136" s="34">
        <v>8</v>
      </c>
      <c r="AB136" s="123">
        <v>0.55000000000000004</v>
      </c>
      <c r="AC136" s="139" t="s">
        <v>923</v>
      </c>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row>
    <row r="137" spans="1:110" s="14" customFormat="1" ht="107.25" customHeight="1" thickBot="1" x14ac:dyDescent="0.3">
      <c r="A137" s="346"/>
      <c r="B137" s="346"/>
      <c r="C137" s="29" t="s">
        <v>90</v>
      </c>
      <c r="D137" s="29" t="s">
        <v>89</v>
      </c>
      <c r="E137" s="29">
        <v>8</v>
      </c>
      <c r="F137" s="29">
        <v>20</v>
      </c>
      <c r="G137" s="29" t="s">
        <v>88</v>
      </c>
      <c r="H137" s="31" t="s">
        <v>87</v>
      </c>
      <c r="I137" s="295"/>
      <c r="J137" s="295"/>
      <c r="K137" s="1" t="s">
        <v>552</v>
      </c>
      <c r="L137" s="1" t="s">
        <v>553</v>
      </c>
      <c r="M137" s="1">
        <v>114</v>
      </c>
      <c r="N137" s="1" t="s">
        <v>554</v>
      </c>
      <c r="O137" s="149">
        <v>4</v>
      </c>
      <c r="P137" s="150">
        <v>4</v>
      </c>
      <c r="Q137" s="147">
        <f t="shared" si="7"/>
        <v>1</v>
      </c>
      <c r="R137" s="236"/>
      <c r="S137" s="236"/>
      <c r="T137" s="239"/>
      <c r="U137" s="197" t="s">
        <v>1017</v>
      </c>
      <c r="V137" s="22">
        <v>8</v>
      </c>
      <c r="W137" s="34">
        <v>6</v>
      </c>
      <c r="X137" s="61">
        <f t="shared" si="8"/>
        <v>0.75</v>
      </c>
      <c r="Y137" s="132" t="s">
        <v>607</v>
      </c>
      <c r="Z137" s="119">
        <v>8</v>
      </c>
      <c r="AA137" s="34">
        <v>6</v>
      </c>
      <c r="AB137" s="123">
        <v>0.75</v>
      </c>
      <c r="AC137" s="139" t="s">
        <v>924</v>
      </c>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row>
    <row r="138" spans="1:110" s="9" customFormat="1" ht="38.25" customHeight="1" x14ac:dyDescent="0.25">
      <c r="A138" s="346"/>
      <c r="B138" s="346"/>
      <c r="C138" s="295" t="s">
        <v>86</v>
      </c>
      <c r="D138" s="295" t="s">
        <v>85</v>
      </c>
      <c r="E138" s="298">
        <v>0.7</v>
      </c>
      <c r="F138" s="298">
        <v>1</v>
      </c>
      <c r="G138" s="299" t="s">
        <v>84</v>
      </c>
      <c r="H138" s="1" t="s">
        <v>83</v>
      </c>
      <c r="I138" s="298" t="s">
        <v>48</v>
      </c>
      <c r="J138" s="298" t="s">
        <v>48</v>
      </c>
      <c r="K138" s="1" t="s">
        <v>514</v>
      </c>
      <c r="L138" s="1" t="s">
        <v>515</v>
      </c>
      <c r="M138" s="1">
        <v>190</v>
      </c>
      <c r="N138" s="1" t="s">
        <v>516</v>
      </c>
      <c r="O138" s="241">
        <v>4</v>
      </c>
      <c r="P138" s="242">
        <v>2</v>
      </c>
      <c r="Q138" s="243">
        <v>0.5</v>
      </c>
      <c r="R138" s="236"/>
      <c r="S138" s="236"/>
      <c r="T138" s="239"/>
      <c r="U138" s="222" t="s">
        <v>1018</v>
      </c>
      <c r="V138" s="299">
        <v>0.7</v>
      </c>
      <c r="W138" s="309" t="s">
        <v>38</v>
      </c>
      <c r="X138" s="312" t="s">
        <v>38</v>
      </c>
      <c r="Y138" s="347" t="s">
        <v>608</v>
      </c>
      <c r="Z138" s="299">
        <v>0.7</v>
      </c>
      <c r="AA138" s="309" t="s">
        <v>38</v>
      </c>
      <c r="AB138" s="378">
        <v>0.73</v>
      </c>
      <c r="AC138" s="139"/>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row>
    <row r="139" spans="1:110" s="9" customFormat="1" ht="39" customHeight="1" thickBot="1" x14ac:dyDescent="0.3">
      <c r="A139" s="346"/>
      <c r="B139" s="346"/>
      <c r="C139" s="295"/>
      <c r="D139" s="295"/>
      <c r="E139" s="298"/>
      <c r="F139" s="298"/>
      <c r="G139" s="300"/>
      <c r="H139" s="1" t="s">
        <v>82</v>
      </c>
      <c r="I139" s="298"/>
      <c r="J139" s="298"/>
      <c r="K139" s="1" t="s">
        <v>514</v>
      </c>
      <c r="L139" s="1" t="s">
        <v>515</v>
      </c>
      <c r="M139" s="1">
        <v>190</v>
      </c>
      <c r="N139" s="1" t="s">
        <v>516</v>
      </c>
      <c r="O139" s="241"/>
      <c r="P139" s="242"/>
      <c r="Q139" s="244"/>
      <c r="R139" s="236"/>
      <c r="S139" s="236"/>
      <c r="T139" s="239"/>
      <c r="U139" s="224"/>
      <c r="V139" s="300"/>
      <c r="W139" s="310"/>
      <c r="X139" s="313"/>
      <c r="Y139" s="349"/>
      <c r="Z139" s="300"/>
      <c r="AA139" s="310"/>
      <c r="AB139" s="383"/>
      <c r="AC139" s="139"/>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row>
    <row r="140" spans="1:110" s="9" customFormat="1" ht="57.75" customHeight="1" thickBot="1" x14ac:dyDescent="0.3">
      <c r="A140" s="346"/>
      <c r="B140" s="346" t="s">
        <v>81</v>
      </c>
      <c r="C140" s="1" t="s">
        <v>80</v>
      </c>
      <c r="D140" s="1" t="s">
        <v>79</v>
      </c>
      <c r="E140" s="1" t="s">
        <v>78</v>
      </c>
      <c r="F140" s="1">
        <v>1</v>
      </c>
      <c r="G140" s="1" t="s">
        <v>77</v>
      </c>
      <c r="H140" s="1" t="s">
        <v>76</v>
      </c>
      <c r="I140" s="298"/>
      <c r="J140" s="298"/>
      <c r="K140" s="1" t="s">
        <v>514</v>
      </c>
      <c r="L140" s="1" t="s">
        <v>515</v>
      </c>
      <c r="M140" s="1">
        <v>190</v>
      </c>
      <c r="N140" s="1" t="s">
        <v>516</v>
      </c>
      <c r="O140" s="149">
        <v>0.2</v>
      </c>
      <c r="P140" s="150">
        <v>0</v>
      </c>
      <c r="Q140" s="151">
        <f>P140/O140*1</f>
        <v>0</v>
      </c>
      <c r="R140" s="236"/>
      <c r="S140" s="236"/>
      <c r="T140" s="239"/>
      <c r="U140" s="197" t="s">
        <v>612</v>
      </c>
      <c r="V140" s="22" t="s">
        <v>78</v>
      </c>
      <c r="W140" s="34" t="s">
        <v>38</v>
      </c>
      <c r="X140" s="60" t="s">
        <v>38</v>
      </c>
      <c r="Y140" s="132" t="s">
        <v>609</v>
      </c>
      <c r="Z140" s="119" t="s">
        <v>78</v>
      </c>
      <c r="AA140" s="34" t="s">
        <v>38</v>
      </c>
      <c r="AB140" s="123">
        <v>0.35</v>
      </c>
      <c r="AC140" s="139"/>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row>
    <row r="141" spans="1:110" s="9" customFormat="1" ht="69.75" customHeight="1" thickBot="1" x14ac:dyDescent="0.3">
      <c r="A141" s="346"/>
      <c r="B141" s="346"/>
      <c r="C141" s="1" t="s">
        <v>75</v>
      </c>
      <c r="D141" s="1" t="s">
        <v>74</v>
      </c>
      <c r="E141" s="6">
        <v>0.3</v>
      </c>
      <c r="F141" s="6">
        <v>0.8</v>
      </c>
      <c r="G141" s="6" t="s">
        <v>73</v>
      </c>
      <c r="H141" s="1" t="s">
        <v>72</v>
      </c>
      <c r="I141" s="298"/>
      <c r="J141" s="298"/>
      <c r="K141" s="1" t="s">
        <v>511</v>
      </c>
      <c r="L141" s="1" t="s">
        <v>512</v>
      </c>
      <c r="M141" s="1">
        <v>157</v>
      </c>
      <c r="N141" s="12" t="s">
        <v>513</v>
      </c>
      <c r="O141" s="149">
        <v>10</v>
      </c>
      <c r="P141" s="150">
        <v>4</v>
      </c>
      <c r="Q141" s="166">
        <f>P141/O141*1</f>
        <v>0.4</v>
      </c>
      <c r="R141" s="236"/>
      <c r="S141" s="236"/>
      <c r="T141" s="239"/>
      <c r="U141" s="197" t="s">
        <v>1019</v>
      </c>
      <c r="V141" s="25">
        <v>0.3</v>
      </c>
      <c r="W141" s="42">
        <v>20</v>
      </c>
      <c r="X141" s="64">
        <f>W141/V141*1</f>
        <v>66.666666666666671</v>
      </c>
      <c r="Y141" s="132" t="s">
        <v>610</v>
      </c>
      <c r="Z141" s="120">
        <v>0.3</v>
      </c>
      <c r="AA141" s="42">
        <v>20</v>
      </c>
      <c r="AB141" s="123">
        <v>0.65</v>
      </c>
      <c r="AC141" s="139" t="s">
        <v>925</v>
      </c>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row>
    <row r="142" spans="1:110" s="9" customFormat="1" ht="87" customHeight="1" thickBot="1" x14ac:dyDescent="0.3">
      <c r="A142" s="346"/>
      <c r="B142" s="346"/>
      <c r="C142" s="1" t="s">
        <v>71</v>
      </c>
      <c r="D142" s="1" t="s">
        <v>70</v>
      </c>
      <c r="E142" s="6">
        <v>0.2</v>
      </c>
      <c r="F142" s="6">
        <v>0.8</v>
      </c>
      <c r="G142" s="6" t="s">
        <v>69</v>
      </c>
      <c r="H142" s="1" t="s">
        <v>68</v>
      </c>
      <c r="I142" s="298"/>
      <c r="J142" s="298"/>
      <c r="K142" s="1" t="s">
        <v>777</v>
      </c>
      <c r="L142" s="1" t="s">
        <v>778</v>
      </c>
      <c r="M142" s="1">
        <v>157</v>
      </c>
      <c r="N142" s="12" t="s">
        <v>779</v>
      </c>
      <c r="O142" s="149">
        <v>10</v>
      </c>
      <c r="P142" s="150">
        <v>0</v>
      </c>
      <c r="Q142" s="151">
        <f>P142/O142*1</f>
        <v>0</v>
      </c>
      <c r="R142" s="236"/>
      <c r="S142" s="236"/>
      <c r="T142" s="239"/>
      <c r="U142" s="197" t="s">
        <v>612</v>
      </c>
      <c r="V142" s="25">
        <v>0.2</v>
      </c>
      <c r="W142" s="43">
        <v>0.12</v>
      </c>
      <c r="X142" s="32">
        <f>W142/V142*1</f>
        <v>0.6</v>
      </c>
      <c r="Y142" s="132" t="s">
        <v>611</v>
      </c>
      <c r="Z142" s="120">
        <v>0.2</v>
      </c>
      <c r="AA142" s="43">
        <v>0.12</v>
      </c>
      <c r="AB142" s="123">
        <v>0.7</v>
      </c>
      <c r="AC142" s="139" t="s">
        <v>926</v>
      </c>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row>
    <row r="143" spans="1:110" s="9" customFormat="1" ht="104.25" customHeight="1" x14ac:dyDescent="0.25">
      <c r="A143" s="346"/>
      <c r="B143" s="346"/>
      <c r="C143" s="295" t="s">
        <v>67</v>
      </c>
      <c r="D143" s="295" t="s">
        <v>66</v>
      </c>
      <c r="E143" s="295">
        <v>4</v>
      </c>
      <c r="F143" s="295">
        <v>10</v>
      </c>
      <c r="G143" s="296" t="s">
        <v>65</v>
      </c>
      <c r="H143" s="1" t="s">
        <v>64</v>
      </c>
      <c r="I143" s="295" t="s">
        <v>63</v>
      </c>
      <c r="J143" s="295" t="s">
        <v>63</v>
      </c>
      <c r="K143" s="1" t="s">
        <v>628</v>
      </c>
      <c r="L143" s="1" t="s">
        <v>636</v>
      </c>
      <c r="M143" s="1" t="s">
        <v>626</v>
      </c>
      <c r="N143" s="12" t="s">
        <v>625</v>
      </c>
      <c r="O143" s="241">
        <v>4</v>
      </c>
      <c r="P143" s="242">
        <v>2</v>
      </c>
      <c r="Q143" s="243">
        <f>P143/O143*1</f>
        <v>0.5</v>
      </c>
      <c r="R143" s="236"/>
      <c r="S143" s="236"/>
      <c r="T143" s="239"/>
      <c r="U143" s="222" t="s">
        <v>1020</v>
      </c>
      <c r="V143" s="296">
        <v>4</v>
      </c>
      <c r="W143" s="309">
        <v>2</v>
      </c>
      <c r="X143" s="311">
        <f>W143/V143</f>
        <v>0.5</v>
      </c>
      <c r="Y143" s="347" t="s">
        <v>780</v>
      </c>
      <c r="Z143" s="296">
        <v>4</v>
      </c>
      <c r="AA143" s="309">
        <v>2</v>
      </c>
      <c r="AB143" s="378">
        <v>0.25</v>
      </c>
      <c r="AC143" s="139"/>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row>
    <row r="144" spans="1:110" s="9" customFormat="1" ht="114" x14ac:dyDescent="0.25">
      <c r="A144" s="346"/>
      <c r="B144" s="346"/>
      <c r="C144" s="295"/>
      <c r="D144" s="295"/>
      <c r="E144" s="295"/>
      <c r="F144" s="295"/>
      <c r="G144" s="297"/>
      <c r="H144" s="8" t="s">
        <v>62</v>
      </c>
      <c r="I144" s="295"/>
      <c r="J144" s="295"/>
      <c r="K144" s="1" t="s">
        <v>514</v>
      </c>
      <c r="L144" s="1" t="s">
        <v>515</v>
      </c>
      <c r="M144" s="1">
        <v>190</v>
      </c>
      <c r="N144" s="1" t="s">
        <v>516</v>
      </c>
      <c r="O144" s="241"/>
      <c r="P144" s="242"/>
      <c r="Q144" s="244"/>
      <c r="R144" s="236"/>
      <c r="S144" s="236"/>
      <c r="T144" s="239"/>
      <c r="U144" s="223"/>
      <c r="V144" s="297"/>
      <c r="W144" s="310"/>
      <c r="X144" s="311"/>
      <c r="Y144" s="349"/>
      <c r="Z144" s="297"/>
      <c r="AA144" s="310"/>
      <c r="AB144" s="383"/>
      <c r="AC144" s="139"/>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row>
    <row r="145" spans="1:110" s="9" customFormat="1" ht="90" customHeight="1" x14ac:dyDescent="0.25">
      <c r="A145" s="346"/>
      <c r="B145" s="346"/>
      <c r="C145" s="295" t="s">
        <v>61</v>
      </c>
      <c r="D145" s="1" t="s">
        <v>60</v>
      </c>
      <c r="E145" s="1">
        <v>1</v>
      </c>
      <c r="F145" s="1">
        <v>1</v>
      </c>
      <c r="G145" s="1" t="s">
        <v>59</v>
      </c>
      <c r="H145" s="8" t="s">
        <v>58</v>
      </c>
      <c r="I145" s="295" t="s">
        <v>48</v>
      </c>
      <c r="J145" s="295" t="s">
        <v>48</v>
      </c>
      <c r="K145" s="1" t="s">
        <v>556</v>
      </c>
      <c r="L145" s="1" t="s">
        <v>557</v>
      </c>
      <c r="M145" s="10">
        <v>197</v>
      </c>
      <c r="N145" s="1" t="s">
        <v>558</v>
      </c>
      <c r="O145" s="149">
        <v>1</v>
      </c>
      <c r="P145" s="150">
        <v>1</v>
      </c>
      <c r="Q145" s="147">
        <f>P145/O145*1</f>
        <v>1</v>
      </c>
      <c r="R145" s="236"/>
      <c r="S145" s="236"/>
      <c r="T145" s="239"/>
      <c r="U145" s="198" t="s">
        <v>1021</v>
      </c>
      <c r="V145" s="22">
        <v>1</v>
      </c>
      <c r="W145" s="34">
        <v>1</v>
      </c>
      <c r="X145" s="55">
        <f>W145/V145*1</f>
        <v>1</v>
      </c>
      <c r="Y145" s="137" t="s">
        <v>612</v>
      </c>
      <c r="Z145" s="119">
        <v>1</v>
      </c>
      <c r="AA145" s="34">
        <v>1</v>
      </c>
      <c r="AB145" s="123">
        <v>0.38</v>
      </c>
      <c r="AC145" s="139"/>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row>
    <row r="146" spans="1:110" s="9" customFormat="1" ht="61.5" customHeight="1" thickBot="1" x14ac:dyDescent="0.3">
      <c r="A146" s="346"/>
      <c r="B146" s="346"/>
      <c r="C146" s="295"/>
      <c r="D146" s="1" t="s">
        <v>57</v>
      </c>
      <c r="E146" s="1">
        <v>8</v>
      </c>
      <c r="F146" s="1">
        <v>20</v>
      </c>
      <c r="G146" s="1" t="s">
        <v>54</v>
      </c>
      <c r="H146" s="8" t="s">
        <v>56</v>
      </c>
      <c r="I146" s="295"/>
      <c r="J146" s="295"/>
      <c r="K146" s="1" t="s">
        <v>514</v>
      </c>
      <c r="L146" s="1" t="s">
        <v>525</v>
      </c>
      <c r="M146" s="1">
        <v>186</v>
      </c>
      <c r="N146" s="1" t="s">
        <v>526</v>
      </c>
      <c r="O146" s="149">
        <v>2</v>
      </c>
      <c r="P146" s="150">
        <v>1</v>
      </c>
      <c r="Q146" s="166">
        <f>P146/O146*1</f>
        <v>0.5</v>
      </c>
      <c r="R146" s="236"/>
      <c r="S146" s="236"/>
      <c r="T146" s="239"/>
      <c r="U146" s="199" t="s">
        <v>1022</v>
      </c>
      <c r="V146" s="22">
        <v>8</v>
      </c>
      <c r="W146" s="44">
        <v>2</v>
      </c>
      <c r="X146" s="54">
        <f>W146/V146*1</f>
        <v>0.25</v>
      </c>
      <c r="Y146" s="133" t="s">
        <v>803</v>
      </c>
      <c r="Z146" s="119">
        <v>8</v>
      </c>
      <c r="AA146" s="44">
        <v>2</v>
      </c>
      <c r="AB146" s="123">
        <v>0.7</v>
      </c>
      <c r="AC146" s="139" t="s">
        <v>878</v>
      </c>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row>
    <row r="147" spans="1:110" s="9" customFormat="1" ht="122.25" customHeight="1" thickBot="1" x14ac:dyDescent="0.3">
      <c r="A147" s="346"/>
      <c r="B147" s="346"/>
      <c r="C147" s="295"/>
      <c r="D147" s="1" t="s">
        <v>55</v>
      </c>
      <c r="E147" s="1">
        <v>4</v>
      </c>
      <c r="F147" s="1">
        <v>10</v>
      </c>
      <c r="G147" s="1" t="s">
        <v>54</v>
      </c>
      <c r="H147" s="8" t="s">
        <v>53</v>
      </c>
      <c r="I147" s="295"/>
      <c r="J147" s="295"/>
      <c r="K147" s="1" t="s">
        <v>514</v>
      </c>
      <c r="L147" s="1" t="s">
        <v>525</v>
      </c>
      <c r="M147" s="1">
        <v>186</v>
      </c>
      <c r="N147" s="1" t="s">
        <v>526</v>
      </c>
      <c r="O147" s="149">
        <v>1</v>
      </c>
      <c r="P147" s="150">
        <v>1</v>
      </c>
      <c r="Q147" s="147">
        <f>P147/O147*1</f>
        <v>1</v>
      </c>
      <c r="R147" s="236"/>
      <c r="S147" s="236"/>
      <c r="T147" s="239"/>
      <c r="U147" s="200" t="s">
        <v>1023</v>
      </c>
      <c r="V147" s="19">
        <v>4</v>
      </c>
      <c r="W147" s="37" t="s">
        <v>38</v>
      </c>
      <c r="X147" s="60" t="s">
        <v>38</v>
      </c>
      <c r="Y147" s="133" t="s">
        <v>613</v>
      </c>
      <c r="Z147" s="19">
        <v>4</v>
      </c>
      <c r="AA147" s="37" t="s">
        <v>38</v>
      </c>
      <c r="AB147" s="123">
        <v>0.57999999999999996</v>
      </c>
      <c r="AC147" s="139"/>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row>
    <row r="148" spans="1:110" s="9" customFormat="1" ht="75.75" customHeight="1" x14ac:dyDescent="0.25">
      <c r="A148" s="346"/>
      <c r="B148" s="346"/>
      <c r="C148" s="350" t="s">
        <v>52</v>
      </c>
      <c r="D148" s="295" t="s">
        <v>51</v>
      </c>
      <c r="E148" s="298">
        <v>0.3</v>
      </c>
      <c r="F148" s="298">
        <v>1</v>
      </c>
      <c r="G148" s="299" t="s">
        <v>50</v>
      </c>
      <c r="H148" s="8" t="s">
        <v>49</v>
      </c>
      <c r="I148" s="298" t="s">
        <v>48</v>
      </c>
      <c r="J148" s="298" t="s">
        <v>48</v>
      </c>
      <c r="K148" s="1" t="s">
        <v>514</v>
      </c>
      <c r="L148" s="1" t="s">
        <v>515</v>
      </c>
      <c r="M148" s="1">
        <v>190</v>
      </c>
      <c r="N148" s="1" t="s">
        <v>516</v>
      </c>
      <c r="O148" s="241">
        <v>10</v>
      </c>
      <c r="P148" s="242">
        <v>10</v>
      </c>
      <c r="Q148" s="255">
        <f>P148/O148*1</f>
        <v>1</v>
      </c>
      <c r="R148" s="237"/>
      <c r="S148" s="237"/>
      <c r="T148" s="240"/>
      <c r="U148" s="222" t="s">
        <v>1024</v>
      </c>
      <c r="V148" s="299">
        <v>0.3</v>
      </c>
      <c r="W148" s="303">
        <v>0.3</v>
      </c>
      <c r="X148" s="314">
        <f>W148/V148*1</f>
        <v>1</v>
      </c>
      <c r="Y148" s="347" t="s">
        <v>687</v>
      </c>
      <c r="Z148" s="299">
        <v>0.3</v>
      </c>
      <c r="AA148" s="303">
        <v>0.3</v>
      </c>
      <c r="AB148" s="378">
        <v>0.78</v>
      </c>
      <c r="AC148" s="139" t="s">
        <v>927</v>
      </c>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row>
    <row r="149" spans="1:110" s="9" customFormat="1" ht="142.5" x14ac:dyDescent="0.25">
      <c r="A149" s="346"/>
      <c r="B149" s="346"/>
      <c r="C149" s="350"/>
      <c r="D149" s="295"/>
      <c r="E149" s="298"/>
      <c r="F149" s="298"/>
      <c r="G149" s="301"/>
      <c r="H149" s="8" t="s">
        <v>47</v>
      </c>
      <c r="I149" s="298"/>
      <c r="J149" s="298"/>
      <c r="K149" s="1" t="s">
        <v>628</v>
      </c>
      <c r="L149" s="1" t="s">
        <v>636</v>
      </c>
      <c r="M149" s="1" t="s">
        <v>626</v>
      </c>
      <c r="N149" s="12" t="s">
        <v>625</v>
      </c>
      <c r="O149" s="241"/>
      <c r="P149" s="242"/>
      <c r="Q149" s="244"/>
      <c r="R149" s="235">
        <v>0</v>
      </c>
      <c r="S149" s="235">
        <v>0</v>
      </c>
      <c r="T149" s="238">
        <v>0</v>
      </c>
      <c r="U149" s="223"/>
      <c r="V149" s="301"/>
      <c r="W149" s="304"/>
      <c r="X149" s="315"/>
      <c r="Y149" s="348"/>
      <c r="Z149" s="301"/>
      <c r="AA149" s="304"/>
      <c r="AB149" s="382"/>
      <c r="AC149" s="139" t="s">
        <v>928</v>
      </c>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row>
    <row r="150" spans="1:110" s="9" customFormat="1" ht="72" thickBot="1" x14ac:dyDescent="0.3">
      <c r="A150" s="346"/>
      <c r="B150" s="346"/>
      <c r="C150" s="350"/>
      <c r="D150" s="295"/>
      <c r="E150" s="298"/>
      <c r="F150" s="298"/>
      <c r="G150" s="300"/>
      <c r="H150" s="8" t="s">
        <v>46</v>
      </c>
      <c r="I150" s="298"/>
      <c r="J150" s="298"/>
      <c r="K150" s="1" t="s">
        <v>514</v>
      </c>
      <c r="L150" s="1" t="s">
        <v>515</v>
      </c>
      <c r="M150" s="1">
        <v>190</v>
      </c>
      <c r="N150" s="1" t="s">
        <v>516</v>
      </c>
      <c r="O150" s="241"/>
      <c r="P150" s="242"/>
      <c r="Q150" s="244"/>
      <c r="R150" s="236"/>
      <c r="S150" s="236"/>
      <c r="T150" s="239"/>
      <c r="U150" s="224"/>
      <c r="V150" s="300"/>
      <c r="W150" s="305"/>
      <c r="X150" s="316"/>
      <c r="Y150" s="349"/>
      <c r="Z150" s="300"/>
      <c r="AA150" s="305"/>
      <c r="AB150" s="383"/>
      <c r="AC150" s="139"/>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row>
    <row r="151" spans="1:110" s="15" customFormat="1" ht="51" customHeight="1" thickBot="1" x14ac:dyDescent="0.3">
      <c r="A151" s="346"/>
      <c r="B151" s="346" t="s">
        <v>45</v>
      </c>
      <c r="C151" s="1" t="s">
        <v>44</v>
      </c>
      <c r="D151" s="1" t="s">
        <v>43</v>
      </c>
      <c r="E151" s="6">
        <v>0.12</v>
      </c>
      <c r="F151" s="6">
        <v>0.3</v>
      </c>
      <c r="G151" s="6" t="s">
        <v>42</v>
      </c>
      <c r="H151" s="1" t="s">
        <v>41</v>
      </c>
      <c r="I151" s="6" t="s">
        <v>22</v>
      </c>
      <c r="J151" s="6" t="s">
        <v>22</v>
      </c>
      <c r="K151" s="1" t="s">
        <v>535</v>
      </c>
      <c r="L151" s="1" t="s">
        <v>559</v>
      </c>
      <c r="M151" s="10">
        <v>57</v>
      </c>
      <c r="N151" s="1" t="s">
        <v>560</v>
      </c>
      <c r="O151" s="149">
        <v>3</v>
      </c>
      <c r="P151" s="150">
        <v>3</v>
      </c>
      <c r="Q151" s="147">
        <f>P151/O151*1</f>
        <v>1</v>
      </c>
      <c r="R151" s="236"/>
      <c r="S151" s="236"/>
      <c r="T151" s="239"/>
      <c r="U151" s="197" t="s">
        <v>1025</v>
      </c>
      <c r="V151" s="25">
        <v>0.12</v>
      </c>
      <c r="W151" s="43">
        <v>7.0000000000000007E-2</v>
      </c>
      <c r="X151" s="24">
        <f>W151/V151</f>
        <v>0.58333333333333337</v>
      </c>
      <c r="Y151" s="132" t="s">
        <v>614</v>
      </c>
      <c r="Z151" s="120">
        <v>0.12</v>
      </c>
      <c r="AA151" s="43">
        <v>7.0000000000000007E-2</v>
      </c>
      <c r="AB151" s="123">
        <v>0.67</v>
      </c>
      <c r="AC151" s="144" t="s">
        <v>879</v>
      </c>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row>
    <row r="152" spans="1:110" s="9" customFormat="1" ht="26.25" customHeight="1" x14ac:dyDescent="0.25">
      <c r="A152" s="346"/>
      <c r="B152" s="346"/>
      <c r="C152" s="295" t="s">
        <v>40</v>
      </c>
      <c r="D152" s="295" t="s">
        <v>39</v>
      </c>
      <c r="E152" s="295" t="s">
        <v>38</v>
      </c>
      <c r="F152" s="295" t="s">
        <v>38</v>
      </c>
      <c r="G152" s="296" t="s">
        <v>37</v>
      </c>
      <c r="H152" s="1" t="s">
        <v>36</v>
      </c>
      <c r="I152" s="295" t="s">
        <v>35</v>
      </c>
      <c r="J152" s="295" t="s">
        <v>35</v>
      </c>
      <c r="K152" s="1" t="s">
        <v>535</v>
      </c>
      <c r="L152" s="1" t="s">
        <v>559</v>
      </c>
      <c r="M152" s="10">
        <v>57</v>
      </c>
      <c r="N152" s="1" t="s">
        <v>560</v>
      </c>
      <c r="O152" s="241">
        <v>5</v>
      </c>
      <c r="P152" s="242">
        <v>5</v>
      </c>
      <c r="Q152" s="255">
        <f>P152/O152*1</f>
        <v>1</v>
      </c>
      <c r="R152" s="236"/>
      <c r="S152" s="236"/>
      <c r="T152" s="239"/>
      <c r="U152" s="222" t="s">
        <v>1026</v>
      </c>
      <c r="V152" s="296" t="s">
        <v>38</v>
      </c>
      <c r="W152" s="303" t="s">
        <v>38</v>
      </c>
      <c r="X152" s="306">
        <v>0.3</v>
      </c>
      <c r="Y152" s="347" t="s">
        <v>745</v>
      </c>
      <c r="Z152" s="296" t="s">
        <v>38</v>
      </c>
      <c r="AA152" s="303" t="s">
        <v>38</v>
      </c>
      <c r="AB152" s="378">
        <v>0.7</v>
      </c>
      <c r="AC152" s="385" t="s">
        <v>880</v>
      </c>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row>
    <row r="153" spans="1:110" s="9" customFormat="1" ht="142.5" x14ac:dyDescent="0.25">
      <c r="A153" s="346"/>
      <c r="B153" s="346"/>
      <c r="C153" s="295"/>
      <c r="D153" s="295"/>
      <c r="E153" s="295"/>
      <c r="F153" s="295"/>
      <c r="G153" s="302"/>
      <c r="H153" s="1" t="s">
        <v>34</v>
      </c>
      <c r="I153" s="295"/>
      <c r="J153" s="295"/>
      <c r="K153" s="18" t="s">
        <v>629</v>
      </c>
      <c r="L153" s="1" t="s">
        <v>559</v>
      </c>
      <c r="M153" s="10">
        <v>57</v>
      </c>
      <c r="N153" s="1" t="s">
        <v>560</v>
      </c>
      <c r="O153" s="241"/>
      <c r="P153" s="242"/>
      <c r="Q153" s="244"/>
      <c r="R153" s="236"/>
      <c r="S153" s="236"/>
      <c r="T153" s="239"/>
      <c r="U153" s="223"/>
      <c r="V153" s="302"/>
      <c r="W153" s="304"/>
      <c r="X153" s="307"/>
      <c r="Y153" s="348"/>
      <c r="Z153" s="302"/>
      <c r="AA153" s="304"/>
      <c r="AB153" s="382"/>
      <c r="AC153" s="386"/>
    </row>
    <row r="154" spans="1:110" s="9" customFormat="1" ht="49.5" customHeight="1" thickBot="1" x14ac:dyDescent="0.3">
      <c r="A154" s="346"/>
      <c r="B154" s="346"/>
      <c r="C154" s="295"/>
      <c r="D154" s="295"/>
      <c r="E154" s="295"/>
      <c r="F154" s="295"/>
      <c r="G154" s="297"/>
      <c r="H154" s="1" t="s">
        <v>33</v>
      </c>
      <c r="I154" s="295"/>
      <c r="J154" s="295"/>
      <c r="K154" s="1" t="s">
        <v>535</v>
      </c>
      <c r="L154" s="1" t="s">
        <v>559</v>
      </c>
      <c r="M154" s="10">
        <v>57</v>
      </c>
      <c r="N154" s="1" t="s">
        <v>560</v>
      </c>
      <c r="O154" s="241"/>
      <c r="P154" s="242"/>
      <c r="Q154" s="244"/>
      <c r="R154" s="237"/>
      <c r="S154" s="237"/>
      <c r="T154" s="240"/>
      <c r="U154" s="224"/>
      <c r="V154" s="297"/>
      <c r="W154" s="305"/>
      <c r="X154" s="308"/>
      <c r="Y154" s="349"/>
      <c r="Z154" s="297"/>
      <c r="AA154" s="305"/>
      <c r="AB154" s="383"/>
      <c r="AC154" s="387"/>
    </row>
    <row r="155" spans="1:110" s="9" customFormat="1" ht="81.75" customHeight="1" thickBot="1" x14ac:dyDescent="0.3">
      <c r="A155" s="346"/>
      <c r="B155" s="346"/>
      <c r="C155" s="295"/>
      <c r="D155" s="1" t="s">
        <v>32</v>
      </c>
      <c r="E155" s="6">
        <v>0.3</v>
      </c>
      <c r="F155" s="6">
        <v>1</v>
      </c>
      <c r="G155" s="6" t="s">
        <v>31</v>
      </c>
      <c r="H155" s="1" t="s">
        <v>30</v>
      </c>
      <c r="I155" s="295"/>
      <c r="J155" s="295"/>
      <c r="K155" s="1" t="s">
        <v>535</v>
      </c>
      <c r="L155" s="1" t="s">
        <v>559</v>
      </c>
      <c r="M155" s="10">
        <v>57</v>
      </c>
      <c r="N155" s="1" t="s">
        <v>560</v>
      </c>
      <c r="O155" s="149">
        <v>10</v>
      </c>
      <c r="P155" s="150">
        <v>10</v>
      </c>
      <c r="Q155" s="147">
        <f t="shared" ref="Q155:Q162" si="9">P155/O155*1</f>
        <v>1</v>
      </c>
      <c r="R155" s="235">
        <v>118672500</v>
      </c>
      <c r="S155" s="235">
        <v>111200000</v>
      </c>
      <c r="T155" s="238">
        <f>S155/R155</f>
        <v>0.93703258969011349</v>
      </c>
      <c r="U155" s="197" t="s">
        <v>1027</v>
      </c>
      <c r="V155" s="25">
        <v>0.3</v>
      </c>
      <c r="W155" s="45">
        <v>0.25</v>
      </c>
      <c r="X155" s="55">
        <f>W155/V155*1</f>
        <v>0.83333333333333337</v>
      </c>
      <c r="Y155" s="132" t="s">
        <v>726</v>
      </c>
      <c r="Z155" s="120">
        <v>0.3</v>
      </c>
      <c r="AA155" s="45">
        <v>0.25</v>
      </c>
      <c r="AB155" s="123">
        <v>0.7</v>
      </c>
      <c r="AC155" s="139" t="s">
        <v>881</v>
      </c>
    </row>
    <row r="156" spans="1:110" s="9" customFormat="1" ht="92.25" customHeight="1" thickBot="1" x14ac:dyDescent="0.3">
      <c r="A156" s="346"/>
      <c r="B156" s="346"/>
      <c r="C156" s="295"/>
      <c r="D156" s="1" t="s">
        <v>29</v>
      </c>
      <c r="E156" s="6">
        <v>0.16</v>
      </c>
      <c r="F156" s="6">
        <v>0.7</v>
      </c>
      <c r="G156" s="6" t="s">
        <v>28</v>
      </c>
      <c r="H156" s="1" t="s">
        <v>27</v>
      </c>
      <c r="I156" s="295"/>
      <c r="J156" s="295"/>
      <c r="K156" s="1" t="s">
        <v>535</v>
      </c>
      <c r="L156" s="1" t="s">
        <v>559</v>
      </c>
      <c r="M156" s="10">
        <v>57</v>
      </c>
      <c r="N156" s="1" t="s">
        <v>560</v>
      </c>
      <c r="O156" s="149">
        <v>6</v>
      </c>
      <c r="P156" s="150">
        <v>0</v>
      </c>
      <c r="Q156" s="169">
        <f t="shared" si="9"/>
        <v>0</v>
      </c>
      <c r="R156" s="236"/>
      <c r="S156" s="236"/>
      <c r="T156" s="239"/>
      <c r="U156" s="197" t="s">
        <v>612</v>
      </c>
      <c r="V156" s="25">
        <v>0.16</v>
      </c>
      <c r="W156" s="23">
        <v>0.1</v>
      </c>
      <c r="X156" s="32">
        <f>W156/V156*1</f>
        <v>0.625</v>
      </c>
      <c r="Y156" s="132" t="s">
        <v>731</v>
      </c>
      <c r="Z156" s="120">
        <v>0.16</v>
      </c>
      <c r="AA156" s="23">
        <v>0.1</v>
      </c>
      <c r="AB156" s="123">
        <v>0.2</v>
      </c>
      <c r="AC156" s="139"/>
    </row>
    <row r="157" spans="1:110" s="5" customFormat="1" ht="107.25" customHeight="1" thickBot="1" x14ac:dyDescent="0.3">
      <c r="A157" s="346"/>
      <c r="B157" s="346" t="s">
        <v>8</v>
      </c>
      <c r="C157" s="1" t="s">
        <v>26</v>
      </c>
      <c r="D157" s="1" t="s">
        <v>25</v>
      </c>
      <c r="E157" s="6">
        <v>0.06</v>
      </c>
      <c r="F157" s="6">
        <v>0.2</v>
      </c>
      <c r="G157" s="6" t="s">
        <v>24</v>
      </c>
      <c r="H157" s="1" t="s">
        <v>23</v>
      </c>
      <c r="I157" s="6" t="s">
        <v>22</v>
      </c>
      <c r="J157" s="6" t="s">
        <v>22</v>
      </c>
      <c r="K157" s="1" t="s">
        <v>535</v>
      </c>
      <c r="L157" s="1" t="s">
        <v>559</v>
      </c>
      <c r="M157" s="10">
        <v>63</v>
      </c>
      <c r="N157" s="1" t="s">
        <v>561</v>
      </c>
      <c r="O157" s="149">
        <v>2</v>
      </c>
      <c r="P157" s="150">
        <v>2</v>
      </c>
      <c r="Q157" s="147">
        <f t="shared" si="9"/>
        <v>1</v>
      </c>
      <c r="R157" s="236"/>
      <c r="S157" s="236"/>
      <c r="T157" s="239"/>
      <c r="U157" s="197" t="s">
        <v>1028</v>
      </c>
      <c r="V157" s="25">
        <v>0.06</v>
      </c>
      <c r="W157" s="37">
        <v>0.06</v>
      </c>
      <c r="X157" s="55">
        <f>W157/V157</f>
        <v>1</v>
      </c>
      <c r="Y157" s="132" t="s">
        <v>732</v>
      </c>
      <c r="Z157" s="120">
        <v>0.06</v>
      </c>
      <c r="AA157" s="37">
        <v>0.06</v>
      </c>
      <c r="AB157" s="123">
        <v>0.65</v>
      </c>
      <c r="AC157" s="139" t="s">
        <v>929</v>
      </c>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row>
    <row r="158" spans="1:110" s="5" customFormat="1" ht="84.75" customHeight="1" thickBot="1" x14ac:dyDescent="0.3">
      <c r="A158" s="346"/>
      <c r="B158" s="346"/>
      <c r="C158" s="1" t="s">
        <v>21</v>
      </c>
      <c r="D158" s="1" t="s">
        <v>20</v>
      </c>
      <c r="E158" s="6">
        <v>1</v>
      </c>
      <c r="F158" s="6">
        <v>1</v>
      </c>
      <c r="G158" s="6" t="s">
        <v>19</v>
      </c>
      <c r="H158" s="1" t="s">
        <v>18</v>
      </c>
      <c r="I158" s="6" t="s">
        <v>17</v>
      </c>
      <c r="J158" s="6" t="s">
        <v>17</v>
      </c>
      <c r="K158" s="1" t="s">
        <v>517</v>
      </c>
      <c r="L158" s="1" t="s">
        <v>518</v>
      </c>
      <c r="M158" s="10">
        <v>259</v>
      </c>
      <c r="N158" s="1" t="s">
        <v>562</v>
      </c>
      <c r="O158" s="149">
        <v>100</v>
      </c>
      <c r="P158" s="150">
        <v>100</v>
      </c>
      <c r="Q158" s="147">
        <f t="shared" si="9"/>
        <v>1</v>
      </c>
      <c r="R158" s="236"/>
      <c r="S158" s="236"/>
      <c r="T158" s="239"/>
      <c r="U158" s="197" t="s">
        <v>1029</v>
      </c>
      <c r="V158" s="25">
        <v>1</v>
      </c>
      <c r="W158" s="43">
        <v>0.5</v>
      </c>
      <c r="X158" s="24">
        <f>W158/V158</f>
        <v>0.5</v>
      </c>
      <c r="Y158" s="132" t="s">
        <v>747</v>
      </c>
      <c r="Z158" s="120">
        <v>1</v>
      </c>
      <c r="AA158" s="43">
        <v>0.5</v>
      </c>
      <c r="AB158" s="123">
        <v>0.71</v>
      </c>
      <c r="AC158" s="139"/>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row>
    <row r="159" spans="1:110" s="5" customFormat="1" ht="38.25" customHeight="1" thickBot="1" x14ac:dyDescent="0.3">
      <c r="A159" s="346"/>
      <c r="B159" s="346"/>
      <c r="C159" s="346" t="s">
        <v>8</v>
      </c>
      <c r="D159" s="1" t="s">
        <v>16</v>
      </c>
      <c r="E159" s="1">
        <v>1</v>
      </c>
      <c r="F159" s="1">
        <v>1</v>
      </c>
      <c r="G159" s="1" t="s">
        <v>15</v>
      </c>
      <c r="H159" s="1" t="s">
        <v>14</v>
      </c>
      <c r="I159" s="298" t="s">
        <v>13</v>
      </c>
      <c r="J159" s="298" t="s">
        <v>13</v>
      </c>
      <c r="K159" s="1" t="s">
        <v>517</v>
      </c>
      <c r="L159" s="1" t="s">
        <v>520</v>
      </c>
      <c r="M159" s="10">
        <v>284</v>
      </c>
      <c r="N159" s="1" t="s">
        <v>563</v>
      </c>
      <c r="O159" s="149">
        <v>1</v>
      </c>
      <c r="P159" s="150">
        <v>1</v>
      </c>
      <c r="Q159" s="147">
        <f t="shared" si="9"/>
        <v>1</v>
      </c>
      <c r="R159" s="236"/>
      <c r="S159" s="236"/>
      <c r="T159" s="239"/>
      <c r="U159" s="197" t="s">
        <v>1030</v>
      </c>
      <c r="V159" s="22">
        <v>1</v>
      </c>
      <c r="W159" s="34">
        <v>1</v>
      </c>
      <c r="X159" s="55">
        <v>1</v>
      </c>
      <c r="Y159" s="132" t="s">
        <v>615</v>
      </c>
      <c r="Z159" s="119">
        <v>1</v>
      </c>
      <c r="AA159" s="34">
        <v>1</v>
      </c>
      <c r="AB159" s="123">
        <v>0.7</v>
      </c>
      <c r="AC159" s="139"/>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row>
    <row r="160" spans="1:110" s="5" customFormat="1" ht="96.75" customHeight="1" thickBot="1" x14ac:dyDescent="0.3">
      <c r="A160" s="346"/>
      <c r="B160" s="346"/>
      <c r="C160" s="295"/>
      <c r="D160" s="1" t="s">
        <v>12</v>
      </c>
      <c r="E160" s="1">
        <v>6</v>
      </c>
      <c r="F160" s="1">
        <v>13</v>
      </c>
      <c r="G160" s="1" t="s">
        <v>11</v>
      </c>
      <c r="H160" s="1" t="s">
        <v>10</v>
      </c>
      <c r="I160" s="298"/>
      <c r="J160" s="298"/>
      <c r="K160" s="1" t="s">
        <v>517</v>
      </c>
      <c r="L160" s="1" t="s">
        <v>520</v>
      </c>
      <c r="M160" s="10">
        <v>284</v>
      </c>
      <c r="N160" s="1" t="s">
        <v>563</v>
      </c>
      <c r="O160" s="149">
        <v>2</v>
      </c>
      <c r="P160" s="150">
        <v>2</v>
      </c>
      <c r="Q160" s="147">
        <f t="shared" si="9"/>
        <v>1</v>
      </c>
      <c r="R160" s="237"/>
      <c r="S160" s="237"/>
      <c r="T160" s="240"/>
      <c r="U160" s="197" t="s">
        <v>1031</v>
      </c>
      <c r="V160" s="22">
        <v>6</v>
      </c>
      <c r="W160" s="34">
        <v>1</v>
      </c>
      <c r="X160" s="54">
        <f>W160/V160*1</f>
        <v>0.16666666666666666</v>
      </c>
      <c r="Y160" s="133" t="s">
        <v>793</v>
      </c>
      <c r="Z160" s="119">
        <v>6</v>
      </c>
      <c r="AA160" s="34">
        <v>1</v>
      </c>
      <c r="AB160" s="123">
        <v>0.5</v>
      </c>
      <c r="AC160" s="139" t="s">
        <v>930</v>
      </c>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row>
    <row r="161" spans="1:357" s="5" customFormat="1" ht="73.900000000000006" customHeight="1" thickBot="1" x14ac:dyDescent="0.3">
      <c r="A161" s="346"/>
      <c r="B161" s="346" t="s">
        <v>8</v>
      </c>
      <c r="C161" s="295"/>
      <c r="D161" s="1" t="s">
        <v>7</v>
      </c>
      <c r="E161" s="1">
        <v>1</v>
      </c>
      <c r="F161" s="1">
        <v>1</v>
      </c>
      <c r="G161" s="1" t="s">
        <v>6</v>
      </c>
      <c r="H161" s="1" t="s">
        <v>5</v>
      </c>
      <c r="I161" s="298"/>
      <c r="J161" s="298"/>
      <c r="K161" s="1" t="s">
        <v>517</v>
      </c>
      <c r="L161" s="1" t="s">
        <v>518</v>
      </c>
      <c r="M161" s="1">
        <v>262</v>
      </c>
      <c r="N161" s="1" t="s">
        <v>580</v>
      </c>
      <c r="O161" s="149">
        <v>1</v>
      </c>
      <c r="P161" s="150">
        <v>1</v>
      </c>
      <c r="Q161" s="147">
        <f t="shared" si="9"/>
        <v>1</v>
      </c>
      <c r="R161" s="201"/>
      <c r="S161" s="201"/>
      <c r="T161" s="202"/>
      <c r="U161" s="197" t="s">
        <v>1032</v>
      </c>
      <c r="V161" s="22">
        <v>1</v>
      </c>
      <c r="W161" s="46" t="s">
        <v>706</v>
      </c>
      <c r="X161" s="24">
        <v>0.5</v>
      </c>
      <c r="Y161" s="132" t="s">
        <v>616</v>
      </c>
      <c r="Z161" s="119">
        <v>1</v>
      </c>
      <c r="AA161" s="46" t="s">
        <v>706</v>
      </c>
      <c r="AB161" s="123">
        <v>0.39</v>
      </c>
      <c r="AC161" s="139"/>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row>
    <row r="162" spans="1:357" s="5" customFormat="1" ht="79.5" customHeight="1" thickBot="1" x14ac:dyDescent="0.3">
      <c r="A162" s="346"/>
      <c r="B162" s="346"/>
      <c r="C162" s="1" t="s">
        <v>4</v>
      </c>
      <c r="D162" s="1" t="s">
        <v>3</v>
      </c>
      <c r="E162" s="1">
        <v>1</v>
      </c>
      <c r="F162" s="1">
        <v>1</v>
      </c>
      <c r="G162" s="1" t="s">
        <v>2</v>
      </c>
      <c r="H162" s="1" t="s">
        <v>1</v>
      </c>
      <c r="I162" s="1" t="s">
        <v>0</v>
      </c>
      <c r="J162" s="20" t="s">
        <v>0</v>
      </c>
      <c r="K162" s="1" t="s">
        <v>514</v>
      </c>
      <c r="L162" s="1" t="s">
        <v>515</v>
      </c>
      <c r="M162" s="1">
        <v>190</v>
      </c>
      <c r="N162" s="1" t="s">
        <v>516</v>
      </c>
      <c r="O162" s="149">
        <v>1</v>
      </c>
      <c r="P162" s="150">
        <v>0</v>
      </c>
      <c r="Q162" s="169">
        <f t="shared" si="9"/>
        <v>0</v>
      </c>
      <c r="R162" s="203"/>
      <c r="S162" s="203"/>
      <c r="T162" s="204"/>
      <c r="U162" s="197" t="s">
        <v>612</v>
      </c>
      <c r="V162" s="22">
        <v>1</v>
      </c>
      <c r="W162" s="47">
        <v>0.5</v>
      </c>
      <c r="X162" s="60" t="s">
        <v>38</v>
      </c>
      <c r="Y162" s="138" t="s">
        <v>617</v>
      </c>
      <c r="Z162" s="119">
        <v>1</v>
      </c>
      <c r="AA162" s="47">
        <v>0.5</v>
      </c>
      <c r="AB162" s="123">
        <v>0.5</v>
      </c>
      <c r="AC162" s="139" t="s">
        <v>931</v>
      </c>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row>
    <row r="163" spans="1:357" s="9" customFormat="1" x14ac:dyDescent="0.25">
      <c r="C163" s="2"/>
      <c r="D163" s="2"/>
      <c r="E163" s="2"/>
      <c r="F163" s="2"/>
      <c r="G163" s="2"/>
      <c r="H163" s="2"/>
      <c r="I163" s="2"/>
      <c r="J163" s="2"/>
      <c r="K163" s="2"/>
      <c r="L163" s="2"/>
      <c r="M163" s="2"/>
      <c r="N163" s="2"/>
      <c r="O163" s="3"/>
      <c r="P163" s="3"/>
      <c r="Q163" s="3"/>
      <c r="R163" s="3"/>
      <c r="S163" s="3"/>
      <c r="T163" s="3"/>
      <c r="U163" s="3"/>
      <c r="V163" s="2"/>
      <c r="W163" s="2"/>
      <c r="X163" s="2"/>
      <c r="Y163" s="127"/>
      <c r="Z163" s="2"/>
      <c r="AA163" s="2"/>
      <c r="AB163" s="2"/>
      <c r="AC163" s="127"/>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2"/>
      <c r="KB163" s="2"/>
      <c r="KC163" s="2"/>
      <c r="KD163" s="2"/>
      <c r="KE163" s="2"/>
      <c r="KF163" s="2"/>
      <c r="KG163" s="2"/>
      <c r="KH163" s="2"/>
      <c r="KI163" s="2"/>
      <c r="KJ163" s="2"/>
      <c r="KK163" s="2"/>
      <c r="KL163" s="2"/>
      <c r="KM163" s="2"/>
      <c r="KN163" s="2"/>
      <c r="KO163" s="2"/>
      <c r="KP163" s="2"/>
      <c r="KQ163" s="2"/>
      <c r="KR163" s="2"/>
      <c r="KS163" s="2"/>
      <c r="KT163" s="2"/>
      <c r="KU163" s="2"/>
      <c r="KV163" s="2"/>
      <c r="KW163" s="2"/>
      <c r="KX163" s="2"/>
      <c r="KY163" s="2"/>
      <c r="KZ163" s="2"/>
      <c r="LA163" s="2"/>
      <c r="LB163" s="2"/>
      <c r="LC163" s="2"/>
      <c r="LD163" s="2"/>
      <c r="LE163" s="2"/>
      <c r="LF163" s="2"/>
      <c r="LG163" s="2"/>
      <c r="LH163" s="2"/>
      <c r="LI163" s="2"/>
      <c r="LJ163" s="2"/>
      <c r="LK163" s="2"/>
      <c r="LL163" s="2"/>
      <c r="LM163" s="2"/>
      <c r="LN163" s="2"/>
      <c r="LO163" s="2"/>
      <c r="LP163" s="2"/>
      <c r="LQ163" s="2"/>
      <c r="LR163" s="2"/>
      <c r="LS163" s="2"/>
      <c r="LT163" s="2"/>
      <c r="LU163" s="2"/>
      <c r="LV163" s="2"/>
      <c r="LW163" s="2"/>
      <c r="LX163" s="2"/>
      <c r="LY163" s="2"/>
      <c r="LZ163" s="2"/>
      <c r="MA163" s="2"/>
      <c r="MB163" s="2"/>
      <c r="MC163" s="2"/>
      <c r="MD163" s="2"/>
      <c r="ME163" s="2"/>
      <c r="MF163" s="2"/>
      <c r="MG163" s="2"/>
      <c r="MH163" s="2"/>
      <c r="MI163" s="2"/>
      <c r="MJ163" s="2"/>
      <c r="MK163" s="2"/>
      <c r="ML163" s="2"/>
      <c r="MM163" s="2"/>
      <c r="MN163" s="2"/>
      <c r="MO163" s="2"/>
      <c r="MP163" s="2"/>
      <c r="MQ163" s="2"/>
      <c r="MR163" s="2"/>
      <c r="MS163" s="2"/>
    </row>
    <row r="164" spans="1:357" s="9" customFormat="1" x14ac:dyDescent="0.25">
      <c r="C164" s="2"/>
      <c r="D164" s="2"/>
      <c r="E164" s="2"/>
      <c r="F164" s="2"/>
      <c r="G164" s="2"/>
      <c r="H164" s="2"/>
      <c r="I164" s="2"/>
      <c r="J164" s="2"/>
      <c r="K164" s="2"/>
      <c r="L164" s="2"/>
      <c r="M164" s="2"/>
      <c r="N164" s="2"/>
      <c r="O164" s="3"/>
      <c r="P164" s="3"/>
      <c r="Q164" s="3"/>
      <c r="R164" s="3"/>
      <c r="S164" s="3"/>
      <c r="T164" s="3"/>
      <c r="U164" s="3"/>
      <c r="V164" s="2"/>
      <c r="W164" s="2"/>
      <c r="X164" s="2"/>
      <c r="Y164" s="127"/>
      <c r="Z164" s="2"/>
      <c r="AA164" s="2"/>
      <c r="AB164" s="2"/>
      <c r="AC164" s="127"/>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
      <c r="KR164" s="2"/>
      <c r="KS164" s="2"/>
      <c r="KT164" s="2"/>
      <c r="KU164" s="2"/>
      <c r="KV164" s="2"/>
      <c r="KW164" s="2"/>
      <c r="KX164" s="2"/>
      <c r="KY164" s="2"/>
      <c r="KZ164" s="2"/>
      <c r="LA164" s="2"/>
      <c r="LB164" s="2"/>
      <c r="LC164" s="2"/>
      <c r="LD164" s="2"/>
      <c r="LE164" s="2"/>
      <c r="LF164" s="2"/>
      <c r="LG164" s="2"/>
      <c r="LH164" s="2"/>
      <c r="LI164" s="2"/>
      <c r="LJ164" s="2"/>
      <c r="LK164" s="2"/>
      <c r="LL164" s="2"/>
      <c r="LM164" s="2"/>
      <c r="LN164" s="2"/>
      <c r="LO164" s="2"/>
      <c r="LP164" s="2"/>
      <c r="LQ164" s="2"/>
      <c r="LR164" s="2"/>
      <c r="LS164" s="2"/>
      <c r="LT164" s="2"/>
      <c r="LU164" s="2"/>
      <c r="LV164" s="2"/>
      <c r="LW164" s="2"/>
      <c r="LX164" s="2"/>
      <c r="LY164" s="2"/>
      <c r="LZ164" s="2"/>
      <c r="MA164" s="2"/>
      <c r="MB164" s="2"/>
      <c r="MC164" s="2"/>
      <c r="MD164" s="2"/>
      <c r="ME164" s="2"/>
      <c r="MF164" s="2"/>
      <c r="MG164" s="2"/>
      <c r="MH164" s="2"/>
      <c r="MI164" s="2"/>
      <c r="MJ164" s="2"/>
      <c r="MK164" s="2"/>
      <c r="ML164" s="2"/>
      <c r="MM164" s="2"/>
      <c r="MN164" s="2"/>
      <c r="MO164" s="2"/>
      <c r="MP164" s="2"/>
      <c r="MQ164" s="2"/>
      <c r="MR164" s="2"/>
      <c r="MS164" s="2"/>
    </row>
    <row r="165" spans="1:357" s="9" customFormat="1" x14ac:dyDescent="0.25">
      <c r="C165" s="2"/>
      <c r="D165" s="2"/>
      <c r="E165" s="2"/>
      <c r="F165" s="2"/>
      <c r="G165" s="2"/>
      <c r="H165" s="2"/>
      <c r="I165" s="2"/>
      <c r="J165" s="2"/>
      <c r="K165" s="2"/>
      <c r="L165" s="2"/>
      <c r="M165" s="2"/>
      <c r="N165" s="2"/>
      <c r="O165" s="3"/>
      <c r="P165" s="3"/>
      <c r="Q165" s="3"/>
      <c r="R165" s="3"/>
      <c r="S165" s="3"/>
      <c r="T165" s="3"/>
      <c r="U165" s="3"/>
      <c r="V165" s="2"/>
      <c r="W165" s="2"/>
      <c r="X165" s="2"/>
      <c r="Y165" s="127"/>
      <c r="Z165" s="2"/>
      <c r="AA165" s="2"/>
      <c r="AB165" s="2"/>
      <c r="AC165" s="127"/>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c r="JC165" s="2"/>
      <c r="JD165" s="2"/>
      <c r="JE165" s="2"/>
      <c r="JF165" s="2"/>
      <c r="JG165" s="2"/>
      <c r="JH165" s="2"/>
      <c r="JI165" s="2"/>
      <c r="JJ165" s="2"/>
      <c r="JK165" s="2"/>
      <c r="JL165" s="2"/>
      <c r="JM165" s="2"/>
      <c r="JN165" s="2"/>
      <c r="JO165" s="2"/>
      <c r="JP165" s="2"/>
      <c r="JQ165" s="2"/>
      <c r="JR165" s="2"/>
      <c r="JS165" s="2"/>
      <c r="JT165" s="2"/>
      <c r="JU165" s="2"/>
      <c r="JV165" s="2"/>
      <c r="JW165" s="2"/>
      <c r="JX165" s="2"/>
      <c r="JY165" s="2"/>
      <c r="JZ165" s="2"/>
      <c r="KA165" s="2"/>
      <c r="KB165" s="2"/>
      <c r="KC165" s="2"/>
      <c r="KD165" s="2"/>
      <c r="KE165" s="2"/>
      <c r="KF165" s="2"/>
      <c r="KG165" s="2"/>
      <c r="KH165" s="2"/>
      <c r="KI165" s="2"/>
      <c r="KJ165" s="2"/>
      <c r="KK165" s="2"/>
      <c r="KL165" s="2"/>
      <c r="KM165" s="2"/>
      <c r="KN165" s="2"/>
      <c r="KO165" s="2"/>
      <c r="KP165" s="2"/>
      <c r="KQ165" s="2"/>
      <c r="KR165" s="2"/>
      <c r="KS165" s="2"/>
      <c r="KT165" s="2"/>
      <c r="KU165" s="2"/>
      <c r="KV165" s="2"/>
      <c r="KW165" s="2"/>
      <c r="KX165" s="2"/>
      <c r="KY165" s="2"/>
      <c r="KZ165" s="2"/>
      <c r="LA165" s="2"/>
      <c r="LB165" s="2"/>
      <c r="LC165" s="2"/>
      <c r="LD165" s="2"/>
      <c r="LE165" s="2"/>
      <c r="LF165" s="2"/>
      <c r="LG165" s="2"/>
      <c r="LH165" s="2"/>
      <c r="LI165" s="2"/>
      <c r="LJ165" s="2"/>
      <c r="LK165" s="2"/>
      <c r="LL165" s="2"/>
      <c r="LM165" s="2"/>
      <c r="LN165" s="2"/>
      <c r="LO165" s="2"/>
      <c r="LP165" s="2"/>
      <c r="LQ165" s="2"/>
      <c r="LR165" s="2"/>
      <c r="LS165" s="2"/>
      <c r="LT165" s="2"/>
      <c r="LU165" s="2"/>
      <c r="LV165" s="2"/>
      <c r="LW165" s="2"/>
      <c r="LX165" s="2"/>
      <c r="LY165" s="2"/>
      <c r="LZ165" s="2"/>
      <c r="MA165" s="2"/>
      <c r="MB165" s="2"/>
      <c r="MC165" s="2"/>
      <c r="MD165" s="2"/>
      <c r="ME165" s="2"/>
      <c r="MF165" s="2"/>
      <c r="MG165" s="2"/>
      <c r="MH165" s="2"/>
      <c r="MI165" s="2"/>
      <c r="MJ165" s="2"/>
      <c r="MK165" s="2"/>
      <c r="ML165" s="2"/>
      <c r="MM165" s="2"/>
      <c r="MN165" s="2"/>
      <c r="MO165" s="2"/>
      <c r="MP165" s="2"/>
      <c r="MQ165" s="2"/>
      <c r="MR165" s="2"/>
      <c r="MS165" s="2"/>
    </row>
    <row r="166" spans="1:357" s="9" customFormat="1" x14ac:dyDescent="0.25">
      <c r="C166" s="2"/>
      <c r="D166" s="2"/>
      <c r="E166" s="2"/>
      <c r="F166" s="2"/>
      <c r="G166" s="2"/>
      <c r="H166" s="2"/>
      <c r="I166" s="2"/>
      <c r="J166" s="2"/>
      <c r="K166" s="2"/>
      <c r="L166" s="2"/>
      <c r="M166" s="2"/>
      <c r="N166" s="2"/>
      <c r="O166" s="3"/>
      <c r="P166" s="3"/>
      <c r="Q166" s="3"/>
      <c r="R166" s="3"/>
      <c r="S166" s="3"/>
      <c r="T166" s="3"/>
      <c r="U166" s="3"/>
      <c r="V166" s="2"/>
      <c r="W166" s="2"/>
      <c r="X166" s="2"/>
      <c r="Y166" s="127"/>
      <c r="Z166" s="2"/>
      <c r="AA166" s="2"/>
      <c r="AB166" s="2"/>
      <c r="AC166" s="127"/>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
      <c r="KR166" s="2"/>
      <c r="KS166" s="2"/>
      <c r="KT166" s="2"/>
      <c r="KU166" s="2"/>
      <c r="KV166" s="2"/>
      <c r="KW166" s="2"/>
      <c r="KX166" s="2"/>
      <c r="KY166" s="2"/>
      <c r="KZ166" s="2"/>
      <c r="LA166" s="2"/>
      <c r="LB166" s="2"/>
      <c r="LC166" s="2"/>
      <c r="LD166" s="2"/>
      <c r="LE166" s="2"/>
      <c r="LF166" s="2"/>
      <c r="LG166" s="2"/>
      <c r="LH166" s="2"/>
      <c r="LI166" s="2"/>
      <c r="LJ166" s="2"/>
      <c r="LK166" s="2"/>
      <c r="LL166" s="2"/>
      <c r="LM166" s="2"/>
      <c r="LN166" s="2"/>
      <c r="LO166" s="2"/>
      <c r="LP166" s="2"/>
      <c r="LQ166" s="2"/>
      <c r="LR166" s="2"/>
      <c r="LS166" s="2"/>
      <c r="LT166" s="2"/>
      <c r="LU166" s="2"/>
      <c r="LV166" s="2"/>
      <c r="LW166" s="2"/>
      <c r="LX166" s="2"/>
      <c r="LY166" s="2"/>
      <c r="LZ166" s="2"/>
      <c r="MA166" s="2"/>
      <c r="MB166" s="2"/>
      <c r="MC166" s="2"/>
      <c r="MD166" s="2"/>
      <c r="ME166" s="2"/>
      <c r="MF166" s="2"/>
      <c r="MG166" s="2"/>
      <c r="MH166" s="2"/>
      <c r="MI166" s="2"/>
      <c r="MJ166" s="2"/>
      <c r="MK166" s="2"/>
      <c r="ML166" s="2"/>
      <c r="MM166" s="2"/>
      <c r="MN166" s="2"/>
      <c r="MO166" s="2"/>
      <c r="MP166" s="2"/>
      <c r="MQ166" s="2"/>
      <c r="MR166" s="2"/>
      <c r="MS166" s="2"/>
    </row>
    <row r="167" spans="1:357" s="9" customFormat="1" x14ac:dyDescent="0.25">
      <c r="C167" s="2"/>
      <c r="D167" s="2"/>
      <c r="E167" s="2"/>
      <c r="F167" s="2"/>
      <c r="G167" s="2"/>
      <c r="H167" s="2"/>
      <c r="I167" s="2"/>
      <c r="J167" s="2"/>
      <c r="K167" s="2"/>
      <c r="L167" s="2"/>
      <c r="M167" s="2"/>
      <c r="N167" s="2"/>
      <c r="O167" s="3"/>
      <c r="P167" s="3"/>
      <c r="Q167" s="3"/>
      <c r="R167" s="3"/>
      <c r="S167" s="3"/>
      <c r="T167" s="3"/>
      <c r="U167" s="3"/>
      <c r="V167" s="2"/>
      <c r="W167" s="2"/>
      <c r="X167" s="2"/>
      <c r="Y167" s="127"/>
      <c r="Z167" s="2"/>
      <c r="AA167" s="2"/>
      <c r="AB167" s="2"/>
      <c r="AC167" s="127"/>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c r="JC167" s="2"/>
      <c r="JD167" s="2"/>
      <c r="JE167" s="2"/>
      <c r="JF167" s="2"/>
      <c r="JG167" s="2"/>
      <c r="JH167" s="2"/>
      <c r="JI167" s="2"/>
      <c r="JJ167" s="2"/>
      <c r="JK167" s="2"/>
      <c r="JL167" s="2"/>
      <c r="JM167" s="2"/>
      <c r="JN167" s="2"/>
      <c r="JO167" s="2"/>
      <c r="JP167" s="2"/>
      <c r="JQ167" s="2"/>
      <c r="JR167" s="2"/>
      <c r="JS167" s="2"/>
      <c r="JT167" s="2"/>
      <c r="JU167" s="2"/>
      <c r="JV167" s="2"/>
      <c r="JW167" s="2"/>
      <c r="JX167" s="2"/>
      <c r="JY167" s="2"/>
      <c r="JZ167" s="2"/>
      <c r="KA167" s="2"/>
      <c r="KB167" s="2"/>
      <c r="KC167" s="2"/>
      <c r="KD167" s="2"/>
      <c r="KE167" s="2"/>
      <c r="KF167" s="2"/>
      <c r="KG167" s="2"/>
      <c r="KH167" s="2"/>
      <c r="KI167" s="2"/>
      <c r="KJ167" s="2"/>
      <c r="KK167" s="2"/>
      <c r="KL167" s="2"/>
      <c r="KM167" s="2"/>
      <c r="KN167" s="2"/>
      <c r="KO167" s="2"/>
      <c r="KP167" s="2"/>
      <c r="KQ167" s="2"/>
      <c r="KR167" s="2"/>
      <c r="KS167" s="2"/>
      <c r="KT167" s="2"/>
      <c r="KU167" s="2"/>
      <c r="KV167" s="2"/>
      <c r="KW167" s="2"/>
      <c r="KX167" s="2"/>
      <c r="KY167" s="2"/>
      <c r="KZ167" s="2"/>
      <c r="LA167" s="2"/>
      <c r="LB167" s="2"/>
      <c r="LC167" s="2"/>
      <c r="LD167" s="2"/>
      <c r="LE167" s="2"/>
      <c r="LF167" s="2"/>
      <c r="LG167" s="2"/>
      <c r="LH167" s="2"/>
      <c r="LI167" s="2"/>
      <c r="LJ167" s="2"/>
      <c r="LK167" s="2"/>
      <c r="LL167" s="2"/>
      <c r="LM167" s="2"/>
      <c r="LN167" s="2"/>
      <c r="LO167" s="2"/>
      <c r="LP167" s="2"/>
      <c r="LQ167" s="2"/>
      <c r="LR167" s="2"/>
      <c r="LS167" s="2"/>
      <c r="LT167" s="2"/>
      <c r="LU167" s="2"/>
      <c r="LV167" s="2"/>
      <c r="LW167" s="2"/>
      <c r="LX167" s="2"/>
      <c r="LY167" s="2"/>
      <c r="LZ167" s="2"/>
      <c r="MA167" s="2"/>
      <c r="MB167" s="2"/>
      <c r="MC167" s="2"/>
      <c r="MD167" s="2"/>
      <c r="ME167" s="2"/>
      <c r="MF167" s="2"/>
      <c r="MG167" s="2"/>
      <c r="MH167" s="2"/>
      <c r="MI167" s="2"/>
      <c r="MJ167" s="2"/>
      <c r="MK167" s="2"/>
      <c r="ML167" s="2"/>
      <c r="MM167" s="2"/>
      <c r="MN167" s="2"/>
      <c r="MO167" s="2"/>
      <c r="MP167" s="2"/>
      <c r="MQ167" s="2"/>
      <c r="MR167" s="2"/>
      <c r="MS167" s="2"/>
    </row>
    <row r="168" spans="1:357" s="9" customFormat="1" x14ac:dyDescent="0.25">
      <c r="C168" s="2"/>
      <c r="D168" s="2"/>
      <c r="E168" s="2"/>
      <c r="F168" s="2"/>
      <c r="G168" s="2"/>
      <c r="H168" s="2"/>
      <c r="I168" s="2"/>
      <c r="J168" s="2"/>
      <c r="K168" s="2"/>
      <c r="L168" s="2"/>
      <c r="M168" s="2"/>
      <c r="N168" s="2"/>
      <c r="O168" s="3"/>
      <c r="P168" s="3"/>
      <c r="Q168" s="3"/>
      <c r="R168" s="3"/>
      <c r="S168" s="3"/>
      <c r="T168" s="3"/>
      <c r="U168" s="3"/>
      <c r="V168" s="2"/>
      <c r="W168" s="2"/>
      <c r="X168" s="2"/>
      <c r="Y168" s="127"/>
      <c r="Z168" s="2"/>
      <c r="AA168" s="2"/>
      <c r="AB168" s="2"/>
      <c r="AC168" s="127"/>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c r="JC168" s="2"/>
      <c r="JD168" s="2"/>
      <c r="JE168" s="2"/>
      <c r="JF168" s="2"/>
      <c r="JG168" s="2"/>
      <c r="JH168" s="2"/>
      <c r="JI168" s="2"/>
      <c r="JJ168" s="2"/>
      <c r="JK168" s="2"/>
      <c r="JL168" s="2"/>
      <c r="JM168" s="2"/>
      <c r="JN168" s="2"/>
      <c r="JO168" s="2"/>
      <c r="JP168" s="2"/>
      <c r="JQ168" s="2"/>
      <c r="JR168" s="2"/>
      <c r="JS168" s="2"/>
      <c r="JT168" s="2"/>
      <c r="JU168" s="2"/>
      <c r="JV168" s="2"/>
      <c r="JW168" s="2"/>
      <c r="JX168" s="2"/>
      <c r="JY168" s="2"/>
      <c r="JZ168" s="2"/>
      <c r="KA168" s="2"/>
      <c r="KB168" s="2"/>
      <c r="KC168" s="2"/>
      <c r="KD168" s="2"/>
      <c r="KE168" s="2"/>
      <c r="KF168" s="2"/>
      <c r="KG168" s="2"/>
      <c r="KH168" s="2"/>
      <c r="KI168" s="2"/>
      <c r="KJ168" s="2"/>
      <c r="KK168" s="2"/>
      <c r="KL168" s="2"/>
      <c r="KM168" s="2"/>
      <c r="KN168" s="2"/>
      <c r="KO168" s="2"/>
      <c r="KP168" s="2"/>
      <c r="KQ168" s="2"/>
      <c r="KR168" s="2"/>
      <c r="KS168" s="2"/>
      <c r="KT168" s="2"/>
      <c r="KU168" s="2"/>
      <c r="KV168" s="2"/>
      <c r="KW168" s="2"/>
      <c r="KX168" s="2"/>
      <c r="KY168" s="2"/>
      <c r="KZ168" s="2"/>
      <c r="LA168" s="2"/>
      <c r="LB168" s="2"/>
      <c r="LC168" s="2"/>
      <c r="LD168" s="2"/>
      <c r="LE168" s="2"/>
      <c r="LF168" s="2"/>
      <c r="LG168" s="2"/>
      <c r="LH168" s="2"/>
      <c r="LI168" s="2"/>
      <c r="LJ168" s="2"/>
      <c r="LK168" s="2"/>
      <c r="LL168" s="2"/>
      <c r="LM168" s="2"/>
      <c r="LN168" s="2"/>
      <c r="LO168" s="2"/>
      <c r="LP168" s="2"/>
      <c r="LQ168" s="2"/>
      <c r="LR168" s="2"/>
      <c r="LS168" s="2"/>
      <c r="LT168" s="2"/>
      <c r="LU168" s="2"/>
      <c r="LV168" s="2"/>
      <c r="LW168" s="2"/>
      <c r="LX168" s="2"/>
      <c r="LY168" s="2"/>
      <c r="LZ168" s="2"/>
      <c r="MA168" s="2"/>
      <c r="MB168" s="2"/>
      <c r="MC168" s="2"/>
      <c r="MD168" s="2"/>
      <c r="ME168" s="2"/>
      <c r="MF168" s="2"/>
      <c r="MG168" s="2"/>
      <c r="MH168" s="2"/>
      <c r="MI168" s="2"/>
      <c r="MJ168" s="2"/>
      <c r="MK168" s="2"/>
      <c r="ML168" s="2"/>
      <c r="MM168" s="2"/>
      <c r="MN168" s="2"/>
      <c r="MO168" s="2"/>
      <c r="MP168" s="2"/>
      <c r="MQ168" s="2"/>
      <c r="MR168" s="2"/>
      <c r="MS168" s="2"/>
    </row>
    <row r="169" spans="1:357" s="9" customFormat="1" x14ac:dyDescent="0.25">
      <c r="C169" s="2"/>
      <c r="D169" s="2"/>
      <c r="E169" s="2"/>
      <c r="F169" s="2"/>
      <c r="G169" s="2"/>
      <c r="H169" s="2"/>
      <c r="I169" s="2"/>
      <c r="J169" s="2"/>
      <c r="K169" s="2"/>
      <c r="L169" s="2"/>
      <c r="M169" s="2"/>
      <c r="N169" s="2"/>
      <c r="O169" s="3"/>
      <c r="P169" s="3"/>
      <c r="Q169" s="3"/>
      <c r="R169" s="3"/>
      <c r="S169" s="3"/>
      <c r="T169" s="3"/>
      <c r="U169" s="3"/>
      <c r="V169" s="2"/>
      <c r="W169" s="2"/>
      <c r="X169" s="2"/>
      <c r="Y169" s="127"/>
      <c r="Z169" s="2"/>
      <c r="AA169" s="2"/>
      <c r="AB169" s="2"/>
      <c r="AC169" s="127"/>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c r="JC169" s="2"/>
      <c r="JD169" s="2"/>
      <c r="JE169" s="2"/>
      <c r="JF169" s="2"/>
      <c r="JG169" s="2"/>
      <c r="JH169" s="2"/>
      <c r="JI169" s="2"/>
      <c r="JJ169" s="2"/>
      <c r="JK169" s="2"/>
      <c r="JL169" s="2"/>
      <c r="JM169" s="2"/>
      <c r="JN169" s="2"/>
      <c r="JO169" s="2"/>
      <c r="JP169" s="2"/>
      <c r="JQ169" s="2"/>
      <c r="JR169" s="2"/>
      <c r="JS169" s="2"/>
      <c r="JT169" s="2"/>
      <c r="JU169" s="2"/>
      <c r="JV169" s="2"/>
      <c r="JW169" s="2"/>
      <c r="JX169" s="2"/>
      <c r="JY169" s="2"/>
      <c r="JZ169" s="2"/>
      <c r="KA169" s="2"/>
      <c r="KB169" s="2"/>
      <c r="KC169" s="2"/>
      <c r="KD169" s="2"/>
      <c r="KE169" s="2"/>
      <c r="KF169" s="2"/>
      <c r="KG169" s="2"/>
      <c r="KH169" s="2"/>
      <c r="KI169" s="2"/>
      <c r="KJ169" s="2"/>
      <c r="KK169" s="2"/>
      <c r="KL169" s="2"/>
      <c r="KM169" s="2"/>
      <c r="KN169" s="2"/>
      <c r="KO169" s="2"/>
      <c r="KP169" s="2"/>
      <c r="KQ169" s="2"/>
      <c r="KR169" s="2"/>
      <c r="KS169" s="2"/>
      <c r="KT169" s="2"/>
      <c r="KU169" s="2"/>
      <c r="KV169" s="2"/>
      <c r="KW169" s="2"/>
      <c r="KX169" s="2"/>
      <c r="KY169" s="2"/>
      <c r="KZ169" s="2"/>
      <c r="LA169" s="2"/>
      <c r="LB169" s="2"/>
      <c r="LC169" s="2"/>
      <c r="LD169" s="2"/>
      <c r="LE169" s="2"/>
      <c r="LF169" s="2"/>
      <c r="LG169" s="2"/>
      <c r="LH169" s="2"/>
      <c r="LI169" s="2"/>
      <c r="LJ169" s="2"/>
      <c r="LK169" s="2"/>
      <c r="LL169" s="2"/>
      <c r="LM169" s="2"/>
      <c r="LN169" s="2"/>
      <c r="LO169" s="2"/>
      <c r="LP169" s="2"/>
      <c r="LQ169" s="2"/>
      <c r="LR169" s="2"/>
      <c r="LS169" s="2"/>
      <c r="LT169" s="2"/>
      <c r="LU169" s="2"/>
      <c r="LV169" s="2"/>
      <c r="LW169" s="2"/>
      <c r="LX169" s="2"/>
      <c r="LY169" s="2"/>
      <c r="LZ169" s="2"/>
      <c r="MA169" s="2"/>
      <c r="MB169" s="2"/>
      <c r="MC169" s="2"/>
      <c r="MD169" s="2"/>
      <c r="ME169" s="2"/>
      <c r="MF169" s="2"/>
      <c r="MG169" s="2"/>
      <c r="MH169" s="2"/>
      <c r="MI169" s="2"/>
      <c r="MJ169" s="2"/>
      <c r="MK169" s="2"/>
      <c r="ML169" s="2"/>
      <c r="MM169" s="2"/>
      <c r="MN169" s="2"/>
      <c r="MO169" s="2"/>
      <c r="MP169" s="2"/>
      <c r="MQ169" s="2"/>
      <c r="MR169" s="2"/>
      <c r="MS169" s="2"/>
    </row>
  </sheetData>
  <autoFilter ref="Q1:Q169" xr:uid="{00000000-0009-0000-0000-000000000000}"/>
  <mergeCells count="685">
    <mergeCell ref="Z148:Z150"/>
    <mergeCell ref="AA148:AA150"/>
    <mergeCell ref="AB148:AB150"/>
    <mergeCell ref="Z152:Z154"/>
    <mergeCell ref="AA152:AA154"/>
    <mergeCell ref="AB152:AB154"/>
    <mergeCell ref="AC152:AC154"/>
    <mergeCell ref="Z1:AC2"/>
    <mergeCell ref="V1:Y2"/>
    <mergeCell ref="Z126:Z127"/>
    <mergeCell ref="AA126:AA127"/>
    <mergeCell ref="AB126:AB127"/>
    <mergeCell ref="Z138:Z139"/>
    <mergeCell ref="AA138:AA139"/>
    <mergeCell ref="AB138:AB139"/>
    <mergeCell ref="Z143:Z144"/>
    <mergeCell ref="AA143:AA144"/>
    <mergeCell ref="AB143:AB144"/>
    <mergeCell ref="Z117:Z119"/>
    <mergeCell ref="AA117:AA119"/>
    <mergeCell ref="AB117:AB119"/>
    <mergeCell ref="Z121:Z122"/>
    <mergeCell ref="AA121:AA122"/>
    <mergeCell ref="AB121:AB122"/>
    <mergeCell ref="Z123:Z124"/>
    <mergeCell ref="AA123:AA124"/>
    <mergeCell ref="AB123:AB124"/>
    <mergeCell ref="Z104:Z105"/>
    <mergeCell ref="AA104:AA105"/>
    <mergeCell ref="AB104:AB105"/>
    <mergeCell ref="Z109:Z110"/>
    <mergeCell ref="AA109:AA110"/>
    <mergeCell ref="AB109:AB110"/>
    <mergeCell ref="Z114:Z115"/>
    <mergeCell ref="AA114:AA115"/>
    <mergeCell ref="AB114:AB115"/>
    <mergeCell ref="Z92:Z93"/>
    <mergeCell ref="AA92:AA93"/>
    <mergeCell ref="AB92:AB93"/>
    <mergeCell ref="Z94:Z95"/>
    <mergeCell ref="AA94:AA95"/>
    <mergeCell ref="AB94:AB95"/>
    <mergeCell ref="Z101:Z103"/>
    <mergeCell ref="AA101:AA103"/>
    <mergeCell ref="AB101:AB103"/>
    <mergeCell ref="Z81:Z84"/>
    <mergeCell ref="AA81:AA84"/>
    <mergeCell ref="AB81:AB84"/>
    <mergeCell ref="Z86:Z87"/>
    <mergeCell ref="AA86:AA87"/>
    <mergeCell ref="AB86:AB87"/>
    <mergeCell ref="Z89:Z91"/>
    <mergeCell ref="AA89:AA91"/>
    <mergeCell ref="AB89:AB91"/>
    <mergeCell ref="Z69:Z70"/>
    <mergeCell ref="AA69:AA70"/>
    <mergeCell ref="AB69:AB70"/>
    <mergeCell ref="Z71:Z73"/>
    <mergeCell ref="AA71:AA73"/>
    <mergeCell ref="AB71:AB73"/>
    <mergeCell ref="Z78:Z79"/>
    <mergeCell ref="AA78:AA79"/>
    <mergeCell ref="AB78:AB79"/>
    <mergeCell ref="Z59:Z60"/>
    <mergeCell ref="AA59:AA60"/>
    <mergeCell ref="AB59:AB60"/>
    <mergeCell ref="Z63:Z65"/>
    <mergeCell ref="AA63:AA65"/>
    <mergeCell ref="AB63:AB65"/>
    <mergeCell ref="Z66:Z67"/>
    <mergeCell ref="AA66:AA67"/>
    <mergeCell ref="AB66:AB67"/>
    <mergeCell ref="Z40:Z41"/>
    <mergeCell ref="AA40:AA41"/>
    <mergeCell ref="AB40:AB41"/>
    <mergeCell ref="Z47:Z51"/>
    <mergeCell ref="AA47:AA51"/>
    <mergeCell ref="AB47:AB51"/>
    <mergeCell ref="Z52:Z53"/>
    <mergeCell ref="AA52:AA53"/>
    <mergeCell ref="AB52:AB53"/>
    <mergeCell ref="Z17:Z18"/>
    <mergeCell ref="AA17:AA18"/>
    <mergeCell ref="AB17:AB18"/>
    <mergeCell ref="Z24:Z25"/>
    <mergeCell ref="AA24:AA25"/>
    <mergeCell ref="AB24:AB25"/>
    <mergeCell ref="Z37:Z38"/>
    <mergeCell ref="AA37:AA38"/>
    <mergeCell ref="AB37:AB38"/>
    <mergeCell ref="Z4:Z5"/>
    <mergeCell ref="AA4:AA5"/>
    <mergeCell ref="AB4:AB5"/>
    <mergeCell ref="Z11:Z12"/>
    <mergeCell ref="AA11:AA12"/>
    <mergeCell ref="AB11:AB12"/>
    <mergeCell ref="Z13:Z15"/>
    <mergeCell ref="AA13:AA15"/>
    <mergeCell ref="AB13:AB15"/>
    <mergeCell ref="K81:K84"/>
    <mergeCell ref="L81:L84"/>
    <mergeCell ref="M81:M84"/>
    <mergeCell ref="N81:N84"/>
    <mergeCell ref="E86:E87"/>
    <mergeCell ref="F86:F87"/>
    <mergeCell ref="Y71:Y73"/>
    <mergeCell ref="Y78:Y79"/>
    <mergeCell ref="Y81:Y84"/>
    <mergeCell ref="Y86:Y87"/>
    <mergeCell ref="Y89:Y91"/>
    <mergeCell ref="Y92:Y93"/>
    <mergeCell ref="Y94:Y95"/>
    <mergeCell ref="Y101:Y103"/>
    <mergeCell ref="Y104:Y105"/>
    <mergeCell ref="Y152:Y154"/>
    <mergeCell ref="Y109:Y110"/>
    <mergeCell ref="Y114:Y115"/>
    <mergeCell ref="Y117:Y119"/>
    <mergeCell ref="Y121:Y122"/>
    <mergeCell ref="Y123:Y124"/>
    <mergeCell ref="Y126:Y127"/>
    <mergeCell ref="Y138:Y139"/>
    <mergeCell ref="Y143:Y144"/>
    <mergeCell ref="Y148:Y150"/>
    <mergeCell ref="Y40:Y41"/>
    <mergeCell ref="Y47:Y51"/>
    <mergeCell ref="Y52:Y53"/>
    <mergeCell ref="Y59:Y60"/>
    <mergeCell ref="Y63:Y65"/>
    <mergeCell ref="Y66:Y67"/>
    <mergeCell ref="Y69:Y70"/>
    <mergeCell ref="A1:J2"/>
    <mergeCell ref="Y24:Y25"/>
    <mergeCell ref="V11:V12"/>
    <mergeCell ref="W11:W12"/>
    <mergeCell ref="X11:X12"/>
    <mergeCell ref="V13:V15"/>
    <mergeCell ref="W13:W15"/>
    <mergeCell ref="X13:X15"/>
    <mergeCell ref="V17:V18"/>
    <mergeCell ref="I11:I12"/>
    <mergeCell ref="A24:A39"/>
    <mergeCell ref="B24:B28"/>
    <mergeCell ref="C24:C25"/>
    <mergeCell ref="D24:D25"/>
    <mergeCell ref="K1:N2"/>
    <mergeCell ref="Y17:Y18"/>
    <mergeCell ref="V4:V5"/>
    <mergeCell ref="W4:W5"/>
    <mergeCell ref="X4:X5"/>
    <mergeCell ref="W17:W18"/>
    <mergeCell ref="X17:X18"/>
    <mergeCell ref="W37:W38"/>
    <mergeCell ref="X37:X38"/>
    <mergeCell ref="L11:L12"/>
    <mergeCell ref="M11:M12"/>
    <mergeCell ref="N11:N12"/>
    <mergeCell ref="S32:S33"/>
    <mergeCell ref="T32:T33"/>
    <mergeCell ref="S22:S23"/>
    <mergeCell ref="T22:T23"/>
    <mergeCell ref="O24:O25"/>
    <mergeCell ref="P24:P25"/>
    <mergeCell ref="Q24:Q25"/>
    <mergeCell ref="R24:R26"/>
    <mergeCell ref="S24:S26"/>
    <mergeCell ref="T24:T26"/>
    <mergeCell ref="R22:R23"/>
    <mergeCell ref="R28:R31"/>
    <mergeCell ref="S28:S31"/>
    <mergeCell ref="Y11:Y12"/>
    <mergeCell ref="Y37:Y38"/>
    <mergeCell ref="E11:E12"/>
    <mergeCell ref="F11:F12"/>
    <mergeCell ref="B30:B33"/>
    <mergeCell ref="C30:C31"/>
    <mergeCell ref="C26:C28"/>
    <mergeCell ref="B22:B23"/>
    <mergeCell ref="C22:C23"/>
    <mergeCell ref="E24:E25"/>
    <mergeCell ref="F24:F25"/>
    <mergeCell ref="B34:B35"/>
    <mergeCell ref="C34:C35"/>
    <mergeCell ref="I34:I35"/>
    <mergeCell ref="I30:I31"/>
    <mergeCell ref="C32:C33"/>
    <mergeCell ref="I32:I33"/>
    <mergeCell ref="E37:E38"/>
    <mergeCell ref="F37:F38"/>
    <mergeCell ref="J30:J31"/>
    <mergeCell ref="J32:J33"/>
    <mergeCell ref="J34:J35"/>
    <mergeCell ref="T28:T31"/>
    <mergeCell ref="R32:R33"/>
    <mergeCell ref="A4:A23"/>
    <mergeCell ref="B4:B10"/>
    <mergeCell ref="C4:C5"/>
    <mergeCell ref="D4:D5"/>
    <mergeCell ref="E4:E5"/>
    <mergeCell ref="F4:F5"/>
    <mergeCell ref="D17:D18"/>
    <mergeCell ref="C9:C10"/>
    <mergeCell ref="B11:B21"/>
    <mergeCell ref="C11:C21"/>
    <mergeCell ref="D11:D12"/>
    <mergeCell ref="D13:D15"/>
    <mergeCell ref="C6:C7"/>
    <mergeCell ref="E17:E18"/>
    <mergeCell ref="F17:F18"/>
    <mergeCell ref="I40:I41"/>
    <mergeCell ref="D40:D41"/>
    <mergeCell ref="B36:B39"/>
    <mergeCell ref="C36:C39"/>
    <mergeCell ref="I36:I39"/>
    <mergeCell ref="D37:D38"/>
    <mergeCell ref="G37:G38"/>
    <mergeCell ref="B40:B44"/>
    <mergeCell ref="C40:C41"/>
    <mergeCell ref="B47:B54"/>
    <mergeCell ref="C47:C53"/>
    <mergeCell ref="D47:D51"/>
    <mergeCell ref="E47:E51"/>
    <mergeCell ref="F47:F51"/>
    <mergeCell ref="G47:G51"/>
    <mergeCell ref="I47:I53"/>
    <mergeCell ref="D52:D53"/>
    <mergeCell ref="G52:G53"/>
    <mergeCell ref="A40:A54"/>
    <mergeCell ref="C66:C68"/>
    <mergeCell ref="D66:D67"/>
    <mergeCell ref="G66:G67"/>
    <mergeCell ref="I66:I68"/>
    <mergeCell ref="C69:C70"/>
    <mergeCell ref="D69:D70"/>
    <mergeCell ref="G69:G70"/>
    <mergeCell ref="I69:I70"/>
    <mergeCell ref="C63:C65"/>
    <mergeCell ref="B55:B70"/>
    <mergeCell ref="C55:C56"/>
    <mergeCell ref="I55:I56"/>
    <mergeCell ref="C57:C62"/>
    <mergeCell ref="I57:I62"/>
    <mergeCell ref="D59:D60"/>
    <mergeCell ref="G59:G60"/>
    <mergeCell ref="D63:D65"/>
    <mergeCell ref="E63:E65"/>
    <mergeCell ref="F63:F65"/>
    <mergeCell ref="G63:G65"/>
    <mergeCell ref="I63:I65"/>
    <mergeCell ref="B45:B46"/>
    <mergeCell ref="C45:C46"/>
    <mergeCell ref="A55:A134"/>
    <mergeCell ref="B71:B91"/>
    <mergeCell ref="C71:C75"/>
    <mergeCell ref="D71:D73"/>
    <mergeCell ref="G71:G73"/>
    <mergeCell ref="I71:I75"/>
    <mergeCell ref="C76:C80"/>
    <mergeCell ref="I76:I80"/>
    <mergeCell ref="D78:D79"/>
    <mergeCell ref="G78:G79"/>
    <mergeCell ref="C81:C85"/>
    <mergeCell ref="D81:D84"/>
    <mergeCell ref="G81:G84"/>
    <mergeCell ref="I81:I85"/>
    <mergeCell ref="C86:C91"/>
    <mergeCell ref="D86:D87"/>
    <mergeCell ref="G86:G87"/>
    <mergeCell ref="I86:I91"/>
    <mergeCell ref="D89:D91"/>
    <mergeCell ref="G89:G91"/>
    <mergeCell ref="E89:E91"/>
    <mergeCell ref="F89:F91"/>
    <mergeCell ref="B104:B116"/>
    <mergeCell ref="C104:C112"/>
    <mergeCell ref="B92:B103"/>
    <mergeCell ref="E109:E110"/>
    <mergeCell ref="F109:F110"/>
    <mergeCell ref="G109:G110"/>
    <mergeCell ref="C113:C116"/>
    <mergeCell ref="I113:I116"/>
    <mergeCell ref="D114:D115"/>
    <mergeCell ref="E114:E115"/>
    <mergeCell ref="F114:F115"/>
    <mergeCell ref="C99:C100"/>
    <mergeCell ref="C101:C103"/>
    <mergeCell ref="D101:D103"/>
    <mergeCell ref="E101:E103"/>
    <mergeCell ref="F101:F103"/>
    <mergeCell ref="G101:G103"/>
    <mergeCell ref="I101:I103"/>
    <mergeCell ref="D104:D105"/>
    <mergeCell ref="G104:G105"/>
    <mergeCell ref="I104:I112"/>
    <mergeCell ref="D109:D110"/>
    <mergeCell ref="G114:G115"/>
    <mergeCell ref="C92:C93"/>
    <mergeCell ref="D92:D93"/>
    <mergeCell ref="G92:G93"/>
    <mergeCell ref="B120:B129"/>
    <mergeCell ref="C121:C122"/>
    <mergeCell ref="D121:D122"/>
    <mergeCell ref="E121:E122"/>
    <mergeCell ref="F121:F122"/>
    <mergeCell ref="G121:G122"/>
    <mergeCell ref="C123:C124"/>
    <mergeCell ref="G117:G119"/>
    <mergeCell ref="B117:B119"/>
    <mergeCell ref="C117:C119"/>
    <mergeCell ref="D117:D119"/>
    <mergeCell ref="E117:E119"/>
    <mergeCell ref="E123:E124"/>
    <mergeCell ref="F117:F119"/>
    <mergeCell ref="A135:A162"/>
    <mergeCell ref="B135:B139"/>
    <mergeCell ref="C135:C136"/>
    <mergeCell ref="G143:G144"/>
    <mergeCell ref="B161:B162"/>
    <mergeCell ref="F152:F154"/>
    <mergeCell ref="G152:G154"/>
    <mergeCell ref="C143:C144"/>
    <mergeCell ref="D143:D144"/>
    <mergeCell ref="E143:E144"/>
    <mergeCell ref="F143:F144"/>
    <mergeCell ref="I135:I137"/>
    <mergeCell ref="C138:C139"/>
    <mergeCell ref="D138:D139"/>
    <mergeCell ref="E138:E139"/>
    <mergeCell ref="F138:F139"/>
    <mergeCell ref="G138:G139"/>
    <mergeCell ref="I138:I142"/>
    <mergeCell ref="F123:F124"/>
    <mergeCell ref="G123:G124"/>
    <mergeCell ref="I126:I127"/>
    <mergeCell ref="C130:C131"/>
    <mergeCell ref="I131:I132"/>
    <mergeCell ref="C133:C134"/>
    <mergeCell ref="I133:I134"/>
    <mergeCell ref="D123:D124"/>
    <mergeCell ref="I117:I119"/>
    <mergeCell ref="C126:C127"/>
    <mergeCell ref="D126:D127"/>
    <mergeCell ref="G126:G127"/>
    <mergeCell ref="E126:E127"/>
    <mergeCell ref="F126:F127"/>
    <mergeCell ref="J36:J39"/>
    <mergeCell ref="J40:J41"/>
    <mergeCell ref="J42:J43"/>
    <mergeCell ref="J45:J46"/>
    <mergeCell ref="J47:J53"/>
    <mergeCell ref="J86:J91"/>
    <mergeCell ref="I92:I93"/>
    <mergeCell ref="C94:C95"/>
    <mergeCell ref="D94:D95"/>
    <mergeCell ref="G94:G95"/>
    <mergeCell ref="I94:I100"/>
    <mergeCell ref="I45:I46"/>
    <mergeCell ref="E40:E41"/>
    <mergeCell ref="C42:C43"/>
    <mergeCell ref="G42:G43"/>
    <mergeCell ref="I42:I43"/>
    <mergeCell ref="F40:F41"/>
    <mergeCell ref="G40:G41"/>
    <mergeCell ref="I143:I144"/>
    <mergeCell ref="I152:I156"/>
    <mergeCell ref="B157:B160"/>
    <mergeCell ref="C159:C161"/>
    <mergeCell ref="I159:I161"/>
    <mergeCell ref="B140:B150"/>
    <mergeCell ref="B151:B156"/>
    <mergeCell ref="C152:C156"/>
    <mergeCell ref="D152:D154"/>
    <mergeCell ref="E152:E154"/>
    <mergeCell ref="C145:C147"/>
    <mergeCell ref="I145:I147"/>
    <mergeCell ref="C148:C150"/>
    <mergeCell ref="D148:D150"/>
    <mergeCell ref="E148:E150"/>
    <mergeCell ref="F148:F150"/>
    <mergeCell ref="G148:G150"/>
    <mergeCell ref="I148:I150"/>
    <mergeCell ref="B130:B134"/>
    <mergeCell ref="J143:J144"/>
    <mergeCell ref="J145:J147"/>
    <mergeCell ref="J148:J150"/>
    <mergeCell ref="J152:J156"/>
    <mergeCell ref="J159:J161"/>
    <mergeCell ref="Y13:Y15"/>
    <mergeCell ref="J92:J93"/>
    <mergeCell ref="J94:J100"/>
    <mergeCell ref="J101:J103"/>
    <mergeCell ref="J104:J112"/>
    <mergeCell ref="J113:J116"/>
    <mergeCell ref="J117:J119"/>
    <mergeCell ref="J126:J127"/>
    <mergeCell ref="J131:J132"/>
    <mergeCell ref="J133:J134"/>
    <mergeCell ref="J55:J56"/>
    <mergeCell ref="J57:J62"/>
    <mergeCell ref="J63:J65"/>
    <mergeCell ref="J66:J68"/>
    <mergeCell ref="J69:J70"/>
    <mergeCell ref="J71:J75"/>
    <mergeCell ref="J76:J80"/>
    <mergeCell ref="J81:J85"/>
    <mergeCell ref="J135:J137"/>
    <mergeCell ref="J138:J142"/>
    <mergeCell ref="V86:V87"/>
    <mergeCell ref="W86:W87"/>
    <mergeCell ref="X86:X87"/>
    <mergeCell ref="V71:V73"/>
    <mergeCell ref="W71:W73"/>
    <mergeCell ref="X71:X73"/>
    <mergeCell ref="V78:V79"/>
    <mergeCell ref="W78:W79"/>
    <mergeCell ref="X78:X79"/>
    <mergeCell ref="V81:V84"/>
    <mergeCell ref="W81:W84"/>
    <mergeCell ref="X81:X84"/>
    <mergeCell ref="V92:V93"/>
    <mergeCell ref="X114:X115"/>
    <mergeCell ref="W123:W124"/>
    <mergeCell ref="X123:X124"/>
    <mergeCell ref="W121:W122"/>
    <mergeCell ref="X121:X122"/>
    <mergeCell ref="V104:V105"/>
    <mergeCell ref="X92:X93"/>
    <mergeCell ref="V94:V95"/>
    <mergeCell ref="W94:W95"/>
    <mergeCell ref="V47:V51"/>
    <mergeCell ref="W47:W51"/>
    <mergeCell ref="X47:X51"/>
    <mergeCell ref="V40:V41"/>
    <mergeCell ref="W40:W41"/>
    <mergeCell ref="X40:X41"/>
    <mergeCell ref="V24:V25"/>
    <mergeCell ref="W24:W25"/>
    <mergeCell ref="X24:X25"/>
    <mergeCell ref="V37:V38"/>
    <mergeCell ref="X66:X67"/>
    <mergeCell ref="W104:W105"/>
    <mergeCell ref="X104:X105"/>
    <mergeCell ref="V109:V110"/>
    <mergeCell ref="W109:W110"/>
    <mergeCell ref="X109:X110"/>
    <mergeCell ref="V52:V53"/>
    <mergeCell ref="W52:W53"/>
    <mergeCell ref="X52:X53"/>
    <mergeCell ref="V59:V60"/>
    <mergeCell ref="W59:W60"/>
    <mergeCell ref="X59:X60"/>
    <mergeCell ref="V63:V65"/>
    <mergeCell ref="W63:W65"/>
    <mergeCell ref="X63:X65"/>
    <mergeCell ref="V114:V115"/>
    <mergeCell ref="W114:W115"/>
    <mergeCell ref="K11:K12"/>
    <mergeCell ref="V126:V127"/>
    <mergeCell ref="W126:W127"/>
    <mergeCell ref="X126:X127"/>
    <mergeCell ref="V117:V119"/>
    <mergeCell ref="V123:V124"/>
    <mergeCell ref="V101:V103"/>
    <mergeCell ref="W101:W103"/>
    <mergeCell ref="X101:X103"/>
    <mergeCell ref="W117:W119"/>
    <mergeCell ref="X117:X119"/>
    <mergeCell ref="V121:V122"/>
    <mergeCell ref="V69:V70"/>
    <mergeCell ref="W69:W70"/>
    <mergeCell ref="X69:X70"/>
    <mergeCell ref="V89:V91"/>
    <mergeCell ref="W92:W93"/>
    <mergeCell ref="X94:X95"/>
    <mergeCell ref="W89:W91"/>
    <mergeCell ref="X89:X91"/>
    <mergeCell ref="V66:V67"/>
    <mergeCell ref="W66:W67"/>
    <mergeCell ref="V152:V154"/>
    <mergeCell ref="W152:W154"/>
    <mergeCell ref="X152:X154"/>
    <mergeCell ref="V143:V144"/>
    <mergeCell ref="W143:W144"/>
    <mergeCell ref="X143:X144"/>
    <mergeCell ref="V138:V139"/>
    <mergeCell ref="W138:W139"/>
    <mergeCell ref="X138:X139"/>
    <mergeCell ref="V148:V150"/>
    <mergeCell ref="W148:W150"/>
    <mergeCell ref="X148:X150"/>
    <mergeCell ref="J4:J5"/>
    <mergeCell ref="J11:J12"/>
    <mergeCell ref="G4:G5"/>
    <mergeCell ref="I4:I5"/>
    <mergeCell ref="J13:J15"/>
    <mergeCell ref="J17:J18"/>
    <mergeCell ref="J21:J23"/>
    <mergeCell ref="J24:J25"/>
    <mergeCell ref="J26:J28"/>
    <mergeCell ref="G17:G18"/>
    <mergeCell ref="I17:I18"/>
    <mergeCell ref="G11:G12"/>
    <mergeCell ref="I26:I28"/>
    <mergeCell ref="G24:G25"/>
    <mergeCell ref="I24:I25"/>
    <mergeCell ref="G13:G15"/>
    <mergeCell ref="I13:I15"/>
    <mergeCell ref="I21:I23"/>
    <mergeCell ref="T128:T132"/>
    <mergeCell ref="R34:R37"/>
    <mergeCell ref="S34:S37"/>
    <mergeCell ref="T34:T37"/>
    <mergeCell ref="O37:O38"/>
    <mergeCell ref="P37:P38"/>
    <mergeCell ref="Q37:Q38"/>
    <mergeCell ref="R38:R42"/>
    <mergeCell ref="S38:S42"/>
    <mergeCell ref="T38:T42"/>
    <mergeCell ref="O40:O41"/>
    <mergeCell ref="P40:P41"/>
    <mergeCell ref="Q40:Q41"/>
    <mergeCell ref="R43:R44"/>
    <mergeCell ref="R128:R132"/>
    <mergeCell ref="S128:S132"/>
    <mergeCell ref="O123:O124"/>
    <mergeCell ref="P123:P124"/>
    <mergeCell ref="Q123:Q124"/>
    <mergeCell ref="O126:O127"/>
    <mergeCell ref="P126:P127"/>
    <mergeCell ref="Q126:Q127"/>
    <mergeCell ref="S43:S44"/>
    <mergeCell ref="T43:T44"/>
    <mergeCell ref="O2:Q2"/>
    <mergeCell ref="R2:T2"/>
    <mergeCell ref="O4:O5"/>
    <mergeCell ref="P4:P5"/>
    <mergeCell ref="Q4:Q5"/>
    <mergeCell ref="R4:R10"/>
    <mergeCell ref="S4:S10"/>
    <mergeCell ref="T4:T10"/>
    <mergeCell ref="O11:O12"/>
    <mergeCell ref="P11:P12"/>
    <mergeCell ref="Q11:Q12"/>
    <mergeCell ref="R11:R21"/>
    <mergeCell ref="S11:S21"/>
    <mergeCell ref="T11:T21"/>
    <mergeCell ref="O13:O15"/>
    <mergeCell ref="P13:P15"/>
    <mergeCell ref="Q13:Q15"/>
    <mergeCell ref="O17:O18"/>
    <mergeCell ref="P17:P18"/>
    <mergeCell ref="Q17:Q18"/>
    <mergeCell ref="R45:R52"/>
    <mergeCell ref="S45:S52"/>
    <mergeCell ref="T45:T52"/>
    <mergeCell ref="O47:O51"/>
    <mergeCell ref="P47:P51"/>
    <mergeCell ref="Q47:Q51"/>
    <mergeCell ref="O52:O53"/>
    <mergeCell ref="P52:P53"/>
    <mergeCell ref="Q52:Q53"/>
    <mergeCell ref="R53:R68"/>
    <mergeCell ref="S53:S68"/>
    <mergeCell ref="T53:T68"/>
    <mergeCell ref="O59:O60"/>
    <mergeCell ref="P59:P60"/>
    <mergeCell ref="Q59:Q60"/>
    <mergeCell ref="O63:O65"/>
    <mergeCell ref="P63:P65"/>
    <mergeCell ref="Q63:Q65"/>
    <mergeCell ref="O66:O67"/>
    <mergeCell ref="P66:P67"/>
    <mergeCell ref="Q66:Q67"/>
    <mergeCell ref="O69:O70"/>
    <mergeCell ref="P69:P70"/>
    <mergeCell ref="Q69:Q70"/>
    <mergeCell ref="R69:R89"/>
    <mergeCell ref="S69:S89"/>
    <mergeCell ref="T69:T89"/>
    <mergeCell ref="O71:O73"/>
    <mergeCell ref="P71:P73"/>
    <mergeCell ref="Q71:Q73"/>
    <mergeCell ref="O78:O79"/>
    <mergeCell ref="P78:P79"/>
    <mergeCell ref="Q78:Q79"/>
    <mergeCell ref="O81:O84"/>
    <mergeCell ref="P81:P84"/>
    <mergeCell ref="Q81:Q84"/>
    <mergeCell ref="O86:O87"/>
    <mergeCell ref="P86:P87"/>
    <mergeCell ref="Q86:Q87"/>
    <mergeCell ref="O89:O91"/>
    <mergeCell ref="P89:P91"/>
    <mergeCell ref="Q89:Q91"/>
    <mergeCell ref="R90:R101"/>
    <mergeCell ref="S90:S101"/>
    <mergeCell ref="T90:T101"/>
    <mergeCell ref="Q117:Q119"/>
    <mergeCell ref="R118:R127"/>
    <mergeCell ref="S118:S127"/>
    <mergeCell ref="T118:T127"/>
    <mergeCell ref="O121:O122"/>
    <mergeCell ref="P121:P122"/>
    <mergeCell ref="Q121:Q122"/>
    <mergeCell ref="O92:O93"/>
    <mergeCell ref="P92:P93"/>
    <mergeCell ref="Q92:Q93"/>
    <mergeCell ref="O94:O95"/>
    <mergeCell ref="P94:P95"/>
    <mergeCell ref="Q94:Q95"/>
    <mergeCell ref="O101:O103"/>
    <mergeCell ref="P101:P103"/>
    <mergeCell ref="Q101:Q103"/>
    <mergeCell ref="Q148:Q150"/>
    <mergeCell ref="R149:R154"/>
    <mergeCell ref="S149:S154"/>
    <mergeCell ref="T149:T154"/>
    <mergeCell ref="O152:O154"/>
    <mergeCell ref="P152:P154"/>
    <mergeCell ref="Q152:Q154"/>
    <mergeCell ref="R102:R114"/>
    <mergeCell ref="S102:S114"/>
    <mergeCell ref="T102:T114"/>
    <mergeCell ref="O104:O105"/>
    <mergeCell ref="P104:P105"/>
    <mergeCell ref="Q104:Q105"/>
    <mergeCell ref="O109:O110"/>
    <mergeCell ref="P109:P110"/>
    <mergeCell ref="Q109:Q110"/>
    <mergeCell ref="O114:O115"/>
    <mergeCell ref="P114:P115"/>
    <mergeCell ref="Q114:Q115"/>
    <mergeCell ref="R115:R117"/>
    <mergeCell ref="S115:S117"/>
    <mergeCell ref="T115:T117"/>
    <mergeCell ref="O117:O119"/>
    <mergeCell ref="P117:P119"/>
    <mergeCell ref="R155:R160"/>
    <mergeCell ref="S155:S160"/>
    <mergeCell ref="T155:T160"/>
    <mergeCell ref="U4:U5"/>
    <mergeCell ref="U11:U12"/>
    <mergeCell ref="U13:U15"/>
    <mergeCell ref="U17:U18"/>
    <mergeCell ref="U24:U25"/>
    <mergeCell ref="U37:U38"/>
    <mergeCell ref="U40:U41"/>
    <mergeCell ref="U47:U51"/>
    <mergeCell ref="U52:U53"/>
    <mergeCell ref="U59:U60"/>
    <mergeCell ref="U63:U65"/>
    <mergeCell ref="U66:U67"/>
    <mergeCell ref="U69:U70"/>
    <mergeCell ref="U71:U73"/>
    <mergeCell ref="U78:U79"/>
    <mergeCell ref="U81:U84"/>
    <mergeCell ref="U86:U87"/>
    <mergeCell ref="U89:U91"/>
    <mergeCell ref="U92:U93"/>
    <mergeCell ref="U94:U95"/>
    <mergeCell ref="R133:R148"/>
    <mergeCell ref="U143:U144"/>
    <mergeCell ref="U148:U150"/>
    <mergeCell ref="U152:U154"/>
    <mergeCell ref="O1:U1"/>
    <mergeCell ref="U2:U3"/>
    <mergeCell ref="U101:U103"/>
    <mergeCell ref="U104:U105"/>
    <mergeCell ref="U109:U110"/>
    <mergeCell ref="U114:U115"/>
    <mergeCell ref="U117:U119"/>
    <mergeCell ref="U121:U122"/>
    <mergeCell ref="U123:U124"/>
    <mergeCell ref="U126:U127"/>
    <mergeCell ref="U138:U139"/>
    <mergeCell ref="S133:S148"/>
    <mergeCell ref="T133:T148"/>
    <mergeCell ref="O138:O139"/>
    <mergeCell ref="P138:P139"/>
    <mergeCell ref="Q138:Q139"/>
    <mergeCell ref="O143:O144"/>
    <mergeCell ref="P143:P144"/>
    <mergeCell ref="Q143:Q144"/>
    <mergeCell ref="O148:O150"/>
    <mergeCell ref="P148:P150"/>
  </mergeCells>
  <conditionalFormatting sqref="AB4 AB6:AB11 AB13 AB16:AB17 AB19:AB24 AB26:AB37 AB39:AB40 AB42:AB47 AB52 AB54:AB59 AB61:AB63 AB66 AB68:AB69 AB71 AB74:AB78 AB80:AB81 AB85:AB86 AB88:AB89 AB92 AB94 AB96:AB101 AB104 AB106:AB109 AB111:AB114 AB116:AB117 AB120:AB121 AB123 AB125:AB126 AB128:AB138 AB140:AB143 AB145:AB148 AB151:AB152 AB155:AB162">
    <cfRule type="cellIs" dxfId="4" priority="1" operator="greaterThanOrEqual">
      <formula>0.8</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lessThanOrEqual">
      <formula>0.39</formula>
    </cfRule>
  </conditionalFormatting>
  <pageMargins left="0.31496062992125984" right="0.31496062992125984" top="0.74803149606299213" bottom="0.74803149606299213" header="0.31496062992125984" footer="0.31496062992125984"/>
  <pageSetup paperSize="5" scale="5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Y13"/>
  <sheetViews>
    <sheetView topLeftCell="C1" zoomScale="86" zoomScaleNormal="86" workbookViewId="0">
      <selection activeCell="C5" sqref="C5:C6"/>
    </sheetView>
  </sheetViews>
  <sheetFormatPr baseColWidth="10" defaultColWidth="11.42578125" defaultRowHeight="12.75" x14ac:dyDescent="0.2"/>
  <cols>
    <col min="1" max="1" width="3.7109375" style="73" customWidth="1"/>
    <col min="2" max="2" width="12.140625" style="73" customWidth="1"/>
    <col min="3" max="3" width="19.42578125" style="73" customWidth="1"/>
    <col min="4" max="4" width="12.5703125" style="73" customWidth="1"/>
    <col min="5" max="5" width="27.28515625" style="73" customWidth="1"/>
    <col min="6" max="25" width="15.7109375" style="73" customWidth="1"/>
    <col min="26" max="16384" width="11.42578125" style="73"/>
  </cols>
  <sheetData>
    <row r="2" spans="2:25" ht="15" customHeight="1" x14ac:dyDescent="0.2">
      <c r="B2" s="395" t="s">
        <v>817</v>
      </c>
      <c r="C2" s="396"/>
      <c r="D2" s="396"/>
      <c r="E2" s="396"/>
      <c r="F2" s="396"/>
      <c r="G2" s="396"/>
      <c r="H2" s="396"/>
      <c r="I2" s="396"/>
      <c r="J2" s="396"/>
      <c r="K2" s="396"/>
      <c r="L2" s="396"/>
      <c r="M2" s="396"/>
      <c r="N2" s="396"/>
      <c r="O2" s="396"/>
      <c r="P2" s="396"/>
      <c r="Q2" s="396"/>
      <c r="R2" s="396"/>
      <c r="S2" s="396"/>
      <c r="T2" s="396"/>
      <c r="U2" s="396"/>
      <c r="V2" s="396"/>
      <c r="W2" s="396"/>
      <c r="X2" s="396"/>
      <c r="Y2" s="396"/>
    </row>
    <row r="3" spans="2:25" ht="12.75" customHeight="1" x14ac:dyDescent="0.2">
      <c r="B3" s="395"/>
      <c r="C3" s="396"/>
      <c r="D3" s="396"/>
      <c r="E3" s="396"/>
      <c r="F3" s="396"/>
      <c r="G3" s="396"/>
      <c r="H3" s="396"/>
      <c r="I3" s="396"/>
      <c r="J3" s="396"/>
      <c r="K3" s="396"/>
      <c r="L3" s="396"/>
      <c r="M3" s="396"/>
      <c r="N3" s="396"/>
      <c r="O3" s="396"/>
      <c r="P3" s="396"/>
      <c r="Q3" s="396"/>
      <c r="R3" s="396"/>
      <c r="S3" s="396"/>
      <c r="T3" s="396"/>
      <c r="U3" s="396"/>
      <c r="V3" s="396"/>
      <c r="W3" s="396"/>
      <c r="X3" s="396"/>
      <c r="Y3" s="396"/>
    </row>
    <row r="4" spans="2:25" ht="12.75" customHeight="1" x14ac:dyDescent="0.2">
      <c r="B4" s="397"/>
      <c r="C4" s="398"/>
      <c r="D4" s="398"/>
      <c r="E4" s="398"/>
      <c r="F4" s="398"/>
      <c r="G4" s="398"/>
      <c r="H4" s="398"/>
      <c r="I4" s="398"/>
      <c r="J4" s="398"/>
      <c r="K4" s="398"/>
      <c r="L4" s="398"/>
      <c r="M4" s="398"/>
      <c r="N4" s="398"/>
      <c r="O4" s="398"/>
      <c r="P4" s="398"/>
      <c r="Q4" s="398"/>
      <c r="R4" s="398"/>
      <c r="S4" s="398"/>
      <c r="T4" s="398"/>
      <c r="U4" s="398"/>
      <c r="V4" s="398"/>
      <c r="W4" s="398"/>
      <c r="X4" s="398"/>
      <c r="Y4" s="398"/>
    </row>
    <row r="5" spans="2:25" ht="22.5" customHeight="1" thickBot="1" x14ac:dyDescent="0.25">
      <c r="B5" s="405" t="s">
        <v>818</v>
      </c>
      <c r="C5" s="407" t="s">
        <v>502</v>
      </c>
      <c r="D5" s="407" t="s">
        <v>819</v>
      </c>
      <c r="E5" s="407" t="s">
        <v>820</v>
      </c>
      <c r="F5" s="409" t="s">
        <v>821</v>
      </c>
      <c r="G5" s="410"/>
      <c r="H5" s="410"/>
      <c r="I5" s="410"/>
      <c r="J5" s="410"/>
      <c r="K5" s="410"/>
      <c r="L5" s="411"/>
      <c r="M5" s="402" t="s">
        <v>834</v>
      </c>
      <c r="N5" s="403"/>
      <c r="O5" s="403"/>
      <c r="P5" s="403"/>
      <c r="Q5" s="403"/>
      <c r="R5" s="403"/>
      <c r="S5" s="404"/>
      <c r="T5" s="392" t="s">
        <v>1035</v>
      </c>
      <c r="U5" s="393"/>
      <c r="V5" s="393"/>
      <c r="W5" s="393"/>
      <c r="X5" s="393"/>
      <c r="Y5" s="394"/>
    </row>
    <row r="6" spans="2:25" ht="32.25" thickBot="1" x14ac:dyDescent="0.25">
      <c r="B6" s="406"/>
      <c r="C6" s="408"/>
      <c r="D6" s="408"/>
      <c r="E6" s="408"/>
      <c r="F6" s="89" t="s">
        <v>822</v>
      </c>
      <c r="G6" s="90" t="s">
        <v>823</v>
      </c>
      <c r="H6" s="91" t="s">
        <v>824</v>
      </c>
      <c r="I6" s="92" t="s">
        <v>835</v>
      </c>
      <c r="J6" s="93" t="s">
        <v>836</v>
      </c>
      <c r="K6" s="94" t="s">
        <v>825</v>
      </c>
      <c r="L6" s="88" t="s">
        <v>826</v>
      </c>
      <c r="M6" s="89" t="s">
        <v>822</v>
      </c>
      <c r="N6" s="90" t="s">
        <v>823</v>
      </c>
      <c r="O6" s="91" t="s">
        <v>824</v>
      </c>
      <c r="P6" s="92" t="s">
        <v>835</v>
      </c>
      <c r="Q6" s="93" t="s">
        <v>836</v>
      </c>
      <c r="R6" s="94" t="s">
        <v>825</v>
      </c>
      <c r="S6" s="88" t="s">
        <v>826</v>
      </c>
      <c r="T6" s="89" t="s">
        <v>822</v>
      </c>
      <c r="U6" s="90" t="s">
        <v>823</v>
      </c>
      <c r="V6" s="91" t="s">
        <v>824</v>
      </c>
      <c r="W6" s="92" t="s">
        <v>835</v>
      </c>
      <c r="X6" s="93" t="s">
        <v>836</v>
      </c>
      <c r="Y6" s="88" t="s">
        <v>826</v>
      </c>
    </row>
    <row r="7" spans="2:25" ht="115.5" thickTop="1" x14ac:dyDescent="0.2">
      <c r="B7" s="74">
        <v>1</v>
      </c>
      <c r="C7" s="95" t="s">
        <v>500</v>
      </c>
      <c r="D7" s="97">
        <v>15</v>
      </c>
      <c r="E7" s="75" t="s">
        <v>827</v>
      </c>
      <c r="F7" s="99">
        <v>6</v>
      </c>
      <c r="G7" s="100"/>
      <c r="H7" s="101"/>
      <c r="I7" s="102">
        <v>1</v>
      </c>
      <c r="J7" s="103">
        <v>8</v>
      </c>
      <c r="K7" s="104"/>
      <c r="L7" s="218">
        <f>SUM(F7:K7)</f>
        <v>15</v>
      </c>
      <c r="M7" s="99"/>
      <c r="N7" s="100">
        <v>6</v>
      </c>
      <c r="O7" s="101">
        <v>1</v>
      </c>
      <c r="P7" s="102"/>
      <c r="Q7" s="103">
        <v>8</v>
      </c>
      <c r="R7" s="104"/>
      <c r="S7" s="215">
        <f>SUM(M7:R7)</f>
        <v>15</v>
      </c>
      <c r="T7" s="99">
        <v>1</v>
      </c>
      <c r="U7" s="100">
        <v>4</v>
      </c>
      <c r="V7" s="101">
        <v>2</v>
      </c>
      <c r="W7" s="102">
        <v>1</v>
      </c>
      <c r="X7" s="103">
        <v>7</v>
      </c>
      <c r="Y7" s="218">
        <v>15</v>
      </c>
    </row>
    <row r="8" spans="2:25" ht="63.75" x14ac:dyDescent="0.2">
      <c r="B8" s="74">
        <v>2</v>
      </c>
      <c r="C8" s="95" t="s">
        <v>828</v>
      </c>
      <c r="D8" s="97">
        <v>14</v>
      </c>
      <c r="E8" s="75" t="s">
        <v>829</v>
      </c>
      <c r="F8" s="105">
        <v>7</v>
      </c>
      <c r="G8" s="106">
        <v>4</v>
      </c>
      <c r="H8" s="107"/>
      <c r="I8" s="108"/>
      <c r="J8" s="109">
        <v>3</v>
      </c>
      <c r="K8" s="110"/>
      <c r="L8" s="219">
        <f>SUM(F8:K8)</f>
        <v>14</v>
      </c>
      <c r="M8" s="105">
        <v>1</v>
      </c>
      <c r="N8" s="106">
        <v>1</v>
      </c>
      <c r="O8" s="107"/>
      <c r="P8" s="108"/>
      <c r="Q8" s="109">
        <v>9</v>
      </c>
      <c r="R8" s="110">
        <v>3</v>
      </c>
      <c r="S8" s="216">
        <f>SUM(M8:R8)</f>
        <v>14</v>
      </c>
      <c r="T8" s="105">
        <v>1</v>
      </c>
      <c r="U8" s="106">
        <v>1</v>
      </c>
      <c r="V8" s="107">
        <v>2</v>
      </c>
      <c r="W8" s="108">
        <v>3</v>
      </c>
      <c r="X8" s="109">
        <v>7</v>
      </c>
      <c r="Y8" s="219">
        <v>14</v>
      </c>
    </row>
    <row r="9" spans="2:25" ht="89.25" x14ac:dyDescent="0.2">
      <c r="B9" s="74">
        <v>3</v>
      </c>
      <c r="C9" s="95" t="s">
        <v>376</v>
      </c>
      <c r="D9" s="97">
        <v>9</v>
      </c>
      <c r="E9" s="75" t="s">
        <v>830</v>
      </c>
      <c r="F9" s="105">
        <v>2</v>
      </c>
      <c r="G9" s="106"/>
      <c r="H9" s="107"/>
      <c r="I9" s="108"/>
      <c r="J9" s="109">
        <v>7</v>
      </c>
      <c r="K9" s="110"/>
      <c r="L9" s="219">
        <f>SUM(F9:K9)</f>
        <v>9</v>
      </c>
      <c r="M9" s="105"/>
      <c r="N9" s="106"/>
      <c r="O9" s="107"/>
      <c r="P9" s="108"/>
      <c r="Q9" s="109">
        <v>7</v>
      </c>
      <c r="R9" s="110">
        <v>2</v>
      </c>
      <c r="S9" s="216">
        <f>SUM(M9:R9)</f>
        <v>9</v>
      </c>
      <c r="T9" s="105">
        <v>1</v>
      </c>
      <c r="U9" s="106">
        <v>2</v>
      </c>
      <c r="V9" s="107">
        <v>0</v>
      </c>
      <c r="W9" s="108">
        <v>3</v>
      </c>
      <c r="X9" s="109">
        <v>3</v>
      </c>
      <c r="Y9" s="219">
        <v>9</v>
      </c>
    </row>
    <row r="10" spans="2:25" ht="115.5" customHeight="1" x14ac:dyDescent="0.2">
      <c r="B10" s="74">
        <v>4</v>
      </c>
      <c r="C10" s="95" t="s">
        <v>153</v>
      </c>
      <c r="D10" s="97">
        <v>54</v>
      </c>
      <c r="E10" s="75" t="s">
        <v>831</v>
      </c>
      <c r="F10" s="105">
        <v>30</v>
      </c>
      <c r="G10" s="106">
        <v>5</v>
      </c>
      <c r="H10" s="107"/>
      <c r="I10" s="108"/>
      <c r="J10" s="109">
        <v>18</v>
      </c>
      <c r="K10" s="110">
        <v>1</v>
      </c>
      <c r="L10" s="219">
        <f>SUM(F10:K10)</f>
        <v>54</v>
      </c>
      <c r="M10" s="105">
        <v>2</v>
      </c>
      <c r="N10" s="106">
        <v>5</v>
      </c>
      <c r="O10" s="107">
        <v>4</v>
      </c>
      <c r="P10" s="108">
        <v>1</v>
      </c>
      <c r="Q10" s="109">
        <v>34</v>
      </c>
      <c r="R10" s="110">
        <v>8</v>
      </c>
      <c r="S10" s="216">
        <f>SUM(M10:R10)</f>
        <v>54</v>
      </c>
      <c r="T10" s="105">
        <v>4</v>
      </c>
      <c r="U10" s="106">
        <v>5</v>
      </c>
      <c r="V10" s="107">
        <v>8</v>
      </c>
      <c r="W10" s="108">
        <v>17</v>
      </c>
      <c r="X10" s="109">
        <v>20</v>
      </c>
      <c r="Y10" s="219">
        <v>54</v>
      </c>
    </row>
    <row r="11" spans="2:25" ht="90" thickBot="1" x14ac:dyDescent="0.25">
      <c r="B11" s="76">
        <v>5</v>
      </c>
      <c r="C11" s="96" t="s">
        <v>9</v>
      </c>
      <c r="D11" s="98">
        <v>22</v>
      </c>
      <c r="E11" s="77" t="s">
        <v>832</v>
      </c>
      <c r="F11" s="111">
        <v>5</v>
      </c>
      <c r="G11" s="112">
        <v>4</v>
      </c>
      <c r="H11" s="113"/>
      <c r="I11" s="114"/>
      <c r="J11" s="115">
        <v>13</v>
      </c>
      <c r="K11" s="116"/>
      <c r="L11" s="220">
        <f>SUM(F11:K11)</f>
        <v>22</v>
      </c>
      <c r="M11" s="111">
        <v>3</v>
      </c>
      <c r="N11" s="112">
        <v>4</v>
      </c>
      <c r="O11" s="113">
        <v>2</v>
      </c>
      <c r="P11" s="114">
        <v>2</v>
      </c>
      <c r="Q11" s="115">
        <v>7</v>
      </c>
      <c r="R11" s="116">
        <v>4</v>
      </c>
      <c r="S11" s="217">
        <f>SUM(M11:R11)</f>
        <v>22</v>
      </c>
      <c r="T11" s="111">
        <v>5</v>
      </c>
      <c r="U11" s="112">
        <v>4</v>
      </c>
      <c r="V11" s="113">
        <v>15</v>
      </c>
      <c r="W11" s="114">
        <v>34</v>
      </c>
      <c r="X11" s="115"/>
      <c r="Y11" s="220">
        <v>22</v>
      </c>
    </row>
    <row r="12" spans="2:25" ht="40.5" customHeight="1" thickBot="1" x14ac:dyDescent="0.45">
      <c r="B12" s="399" t="s">
        <v>833</v>
      </c>
      <c r="C12" s="400"/>
      <c r="D12" s="400"/>
      <c r="E12" s="401"/>
      <c r="F12" s="209">
        <f t="shared" ref="F12:K12" si="0">SUM(F7:F11)</f>
        <v>50</v>
      </c>
      <c r="G12" s="210">
        <f t="shared" si="0"/>
        <v>13</v>
      </c>
      <c r="H12" s="211"/>
      <c r="I12" s="221">
        <f t="shared" si="0"/>
        <v>1</v>
      </c>
      <c r="J12" s="212">
        <f t="shared" si="0"/>
        <v>49</v>
      </c>
      <c r="K12" s="213">
        <f t="shared" si="0"/>
        <v>1</v>
      </c>
      <c r="L12" s="214">
        <f>SUM(L7:L11)</f>
        <v>114</v>
      </c>
      <c r="M12" s="209">
        <f t="shared" ref="M12:R12" si="1">SUM(M7:M11)</f>
        <v>6</v>
      </c>
      <c r="N12" s="210">
        <f t="shared" si="1"/>
        <v>16</v>
      </c>
      <c r="O12" s="211">
        <f t="shared" si="1"/>
        <v>7</v>
      </c>
      <c r="P12" s="221">
        <f t="shared" si="1"/>
        <v>3</v>
      </c>
      <c r="Q12" s="212">
        <f t="shared" si="1"/>
        <v>65</v>
      </c>
      <c r="R12" s="213">
        <f t="shared" si="1"/>
        <v>17</v>
      </c>
      <c r="S12" s="214">
        <f>SUM(S7:S11)</f>
        <v>114</v>
      </c>
      <c r="T12" s="209">
        <f t="shared" ref="T12:X12" si="2">SUM(T7:T11)</f>
        <v>12</v>
      </c>
      <c r="U12" s="210">
        <f t="shared" si="2"/>
        <v>16</v>
      </c>
      <c r="V12" s="211">
        <f t="shared" si="2"/>
        <v>27</v>
      </c>
      <c r="W12" s="221">
        <f t="shared" si="2"/>
        <v>58</v>
      </c>
      <c r="X12" s="212">
        <f t="shared" si="2"/>
        <v>37</v>
      </c>
      <c r="Y12" s="214">
        <f>SUM(Y7:Y11)</f>
        <v>114</v>
      </c>
    </row>
    <row r="13" spans="2:25" ht="13.5" thickTop="1" x14ac:dyDescent="0.2"/>
  </sheetData>
  <mergeCells count="9">
    <mergeCell ref="T5:Y5"/>
    <mergeCell ref="B2:Y4"/>
    <mergeCell ref="B12:E12"/>
    <mergeCell ref="M5:S5"/>
    <mergeCell ref="B5:B6"/>
    <mergeCell ref="C5:C6"/>
    <mergeCell ref="D5:D6"/>
    <mergeCell ref="E5:E6"/>
    <mergeCell ref="F5:L5"/>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1:M173"/>
  <sheetViews>
    <sheetView zoomScale="86" zoomScaleNormal="86" workbookViewId="0">
      <selection activeCell="Q56" sqref="Q56"/>
    </sheetView>
  </sheetViews>
  <sheetFormatPr baseColWidth="10" defaultRowHeight="15" x14ac:dyDescent="0.25"/>
  <cols>
    <col min="3" max="3" width="11.28515625" customWidth="1"/>
    <col min="4" max="4" width="15.28515625" bestFit="1" customWidth="1"/>
    <col min="5" max="5" width="21.5703125" customWidth="1"/>
    <col min="6" max="6" width="12.42578125" customWidth="1"/>
    <col min="11" max="11" width="15.28515625" bestFit="1" customWidth="1"/>
    <col min="12" max="12" width="15" customWidth="1"/>
    <col min="13" max="13" width="12.85546875" customWidth="1"/>
  </cols>
  <sheetData>
    <row r="21" spans="3:12" x14ac:dyDescent="0.25">
      <c r="C21" s="412" t="s">
        <v>848</v>
      </c>
      <c r="D21" s="413"/>
      <c r="E21" s="414"/>
      <c r="J21" s="412" t="s">
        <v>847</v>
      </c>
      <c r="K21" s="413"/>
      <c r="L21" s="414"/>
    </row>
    <row r="22" spans="3:12" x14ac:dyDescent="0.25">
      <c r="C22" s="78" t="s">
        <v>837</v>
      </c>
      <c r="D22" s="78" t="s">
        <v>838</v>
      </c>
      <c r="E22" s="78" t="s">
        <v>819</v>
      </c>
      <c r="J22" s="78" t="s">
        <v>837</v>
      </c>
      <c r="K22" s="78" t="s">
        <v>838</v>
      </c>
      <c r="L22" s="78" t="s">
        <v>819</v>
      </c>
    </row>
    <row r="23" spans="3:12" x14ac:dyDescent="0.25">
      <c r="C23" s="79" t="s">
        <v>839</v>
      </c>
      <c r="D23" s="78" t="s">
        <v>840</v>
      </c>
      <c r="E23" s="78">
        <v>49</v>
      </c>
      <c r="J23" s="79" t="s">
        <v>839</v>
      </c>
      <c r="K23" s="78" t="s">
        <v>840</v>
      </c>
      <c r="L23" s="78">
        <v>65</v>
      </c>
    </row>
    <row r="24" spans="3:12" x14ac:dyDescent="0.25">
      <c r="C24" s="80" t="s">
        <v>841</v>
      </c>
      <c r="D24" s="78" t="s">
        <v>835</v>
      </c>
      <c r="E24" s="78">
        <v>1</v>
      </c>
      <c r="J24" s="80" t="s">
        <v>841</v>
      </c>
      <c r="K24" s="78" t="s">
        <v>835</v>
      </c>
      <c r="L24" s="78">
        <v>3</v>
      </c>
    </row>
    <row r="25" spans="3:12" x14ac:dyDescent="0.25">
      <c r="C25" s="81" t="s">
        <v>842</v>
      </c>
      <c r="D25" s="78" t="s">
        <v>843</v>
      </c>
      <c r="E25" s="78">
        <v>0</v>
      </c>
      <c r="J25" s="81" t="s">
        <v>842</v>
      </c>
      <c r="K25" s="78" t="s">
        <v>843</v>
      </c>
      <c r="L25" s="78">
        <v>7</v>
      </c>
    </row>
    <row r="26" spans="3:12" x14ac:dyDescent="0.25">
      <c r="C26" s="82" t="s">
        <v>844</v>
      </c>
      <c r="D26" s="78" t="s">
        <v>824</v>
      </c>
      <c r="E26" s="78">
        <v>13</v>
      </c>
      <c r="J26" s="82" t="s">
        <v>844</v>
      </c>
      <c r="K26" s="78" t="s">
        <v>824</v>
      </c>
      <c r="L26" s="78">
        <v>16</v>
      </c>
    </row>
    <row r="27" spans="3:12" x14ac:dyDescent="0.25">
      <c r="C27" s="83" t="s">
        <v>845</v>
      </c>
      <c r="D27" s="78" t="s">
        <v>822</v>
      </c>
      <c r="E27" s="78">
        <v>50</v>
      </c>
      <c r="J27" s="83" t="s">
        <v>845</v>
      </c>
      <c r="K27" s="78" t="s">
        <v>822</v>
      </c>
      <c r="L27" s="78">
        <v>6</v>
      </c>
    </row>
    <row r="28" spans="3:12" x14ac:dyDescent="0.25">
      <c r="C28" s="85"/>
      <c r="D28" s="84" t="s">
        <v>38</v>
      </c>
      <c r="E28" s="78">
        <v>1</v>
      </c>
      <c r="J28" s="85"/>
      <c r="K28" s="84" t="s">
        <v>38</v>
      </c>
      <c r="L28" s="78">
        <v>17</v>
      </c>
    </row>
    <row r="29" spans="3:12" x14ac:dyDescent="0.25">
      <c r="C29" s="412" t="s">
        <v>846</v>
      </c>
      <c r="D29" s="414"/>
      <c r="E29" s="78">
        <f>SUM(E23:E28)</f>
        <v>114</v>
      </c>
      <c r="J29" s="412" t="s">
        <v>846</v>
      </c>
      <c r="K29" s="414"/>
      <c r="L29" s="78">
        <f>SUM(L23:L28)</f>
        <v>114</v>
      </c>
    </row>
    <row r="47" spans="4:12" x14ac:dyDescent="0.25">
      <c r="D47" s="412" t="s">
        <v>848</v>
      </c>
      <c r="E47" s="413"/>
      <c r="F47" s="414"/>
      <c r="J47" s="412" t="s">
        <v>847</v>
      </c>
      <c r="K47" s="413"/>
      <c r="L47" s="414"/>
    </row>
    <row r="48" spans="4:12" x14ac:dyDescent="0.25">
      <c r="D48" s="78" t="s">
        <v>837</v>
      </c>
      <c r="E48" s="78" t="s">
        <v>838</v>
      </c>
      <c r="F48" s="78" t="s">
        <v>819</v>
      </c>
      <c r="J48" s="78" t="s">
        <v>837</v>
      </c>
      <c r="K48" s="78" t="s">
        <v>838</v>
      </c>
      <c r="L48" s="78" t="s">
        <v>819</v>
      </c>
    </row>
    <row r="49" spans="4:12" x14ac:dyDescent="0.25">
      <c r="D49" s="79" t="s">
        <v>839</v>
      </c>
      <c r="E49" s="78" t="s">
        <v>840</v>
      </c>
      <c r="F49" s="78">
        <v>8</v>
      </c>
      <c r="J49" s="79" t="s">
        <v>839</v>
      </c>
      <c r="K49" s="78" t="s">
        <v>840</v>
      </c>
      <c r="L49" s="78">
        <v>8</v>
      </c>
    </row>
    <row r="50" spans="4:12" x14ac:dyDescent="0.25">
      <c r="D50" s="80" t="s">
        <v>841</v>
      </c>
      <c r="E50" s="78" t="s">
        <v>835</v>
      </c>
      <c r="F50" s="78">
        <v>1</v>
      </c>
      <c r="J50" s="80" t="s">
        <v>841</v>
      </c>
      <c r="K50" s="78" t="s">
        <v>835</v>
      </c>
      <c r="L50" s="78"/>
    </row>
    <row r="51" spans="4:12" x14ac:dyDescent="0.25">
      <c r="D51" s="81" t="s">
        <v>842</v>
      </c>
      <c r="E51" s="78" t="s">
        <v>843</v>
      </c>
      <c r="F51" s="78"/>
      <c r="J51" s="81" t="s">
        <v>842</v>
      </c>
      <c r="K51" s="78" t="s">
        <v>843</v>
      </c>
      <c r="L51" s="78">
        <v>1</v>
      </c>
    </row>
    <row r="52" spans="4:12" x14ac:dyDescent="0.25">
      <c r="D52" s="82" t="s">
        <v>844</v>
      </c>
      <c r="E52" s="78" t="s">
        <v>824</v>
      </c>
      <c r="F52" s="78"/>
      <c r="J52" s="82" t="s">
        <v>844</v>
      </c>
      <c r="K52" s="78" t="s">
        <v>824</v>
      </c>
      <c r="L52" s="78">
        <v>6</v>
      </c>
    </row>
    <row r="53" spans="4:12" x14ac:dyDescent="0.25">
      <c r="D53" s="83" t="s">
        <v>845</v>
      </c>
      <c r="E53" s="78" t="s">
        <v>822</v>
      </c>
      <c r="F53" s="78">
        <v>6</v>
      </c>
      <c r="J53" s="83" t="s">
        <v>845</v>
      </c>
      <c r="K53" s="78" t="s">
        <v>822</v>
      </c>
      <c r="L53" s="78"/>
    </row>
    <row r="54" spans="4:12" x14ac:dyDescent="0.25">
      <c r="D54" s="85"/>
      <c r="E54" s="86" t="s">
        <v>38</v>
      </c>
      <c r="F54" s="78"/>
      <c r="J54" s="85"/>
      <c r="K54" s="86" t="s">
        <v>38</v>
      </c>
      <c r="L54" s="78"/>
    </row>
    <row r="55" spans="4:12" x14ac:dyDescent="0.25">
      <c r="D55" s="412" t="s">
        <v>846</v>
      </c>
      <c r="E55" s="414"/>
      <c r="F55" s="78">
        <v>15</v>
      </c>
      <c r="J55" s="412" t="s">
        <v>846</v>
      </c>
      <c r="K55" s="414"/>
      <c r="L55" s="78">
        <v>15</v>
      </c>
    </row>
    <row r="75" spans="4:13" x14ac:dyDescent="0.25">
      <c r="D75" s="412" t="s">
        <v>848</v>
      </c>
      <c r="E75" s="413"/>
      <c r="F75" s="414"/>
      <c r="K75" s="412" t="s">
        <v>847</v>
      </c>
      <c r="L75" s="413"/>
      <c r="M75" s="414"/>
    </row>
    <row r="76" spans="4:13" x14ac:dyDescent="0.25">
      <c r="D76" s="78" t="s">
        <v>837</v>
      </c>
      <c r="E76" s="78" t="s">
        <v>838</v>
      </c>
      <c r="F76" s="78" t="s">
        <v>819</v>
      </c>
      <c r="K76" s="78" t="s">
        <v>837</v>
      </c>
      <c r="L76" s="78" t="s">
        <v>838</v>
      </c>
      <c r="M76" s="78" t="s">
        <v>819</v>
      </c>
    </row>
    <row r="77" spans="4:13" x14ac:dyDescent="0.25">
      <c r="D77" s="79" t="s">
        <v>839</v>
      </c>
      <c r="E77" s="78" t="s">
        <v>840</v>
      </c>
      <c r="F77" s="78">
        <v>3</v>
      </c>
      <c r="K77" s="79" t="s">
        <v>839</v>
      </c>
      <c r="L77" s="78" t="s">
        <v>840</v>
      </c>
      <c r="M77" s="78">
        <v>9</v>
      </c>
    </row>
    <row r="78" spans="4:13" x14ac:dyDescent="0.25">
      <c r="D78" s="80" t="s">
        <v>841</v>
      </c>
      <c r="E78" s="78" t="s">
        <v>835</v>
      </c>
      <c r="F78" s="78"/>
      <c r="K78" s="80" t="s">
        <v>841</v>
      </c>
      <c r="L78" s="78" t="s">
        <v>835</v>
      </c>
      <c r="M78" s="78"/>
    </row>
    <row r="79" spans="4:13" x14ac:dyDescent="0.25">
      <c r="D79" s="81" t="s">
        <v>842</v>
      </c>
      <c r="E79" s="78" t="s">
        <v>843</v>
      </c>
      <c r="F79" s="78"/>
      <c r="K79" s="81" t="s">
        <v>842</v>
      </c>
      <c r="L79" s="78" t="s">
        <v>843</v>
      </c>
      <c r="M79" s="78"/>
    </row>
    <row r="80" spans="4:13" x14ac:dyDescent="0.25">
      <c r="D80" s="82" t="s">
        <v>844</v>
      </c>
      <c r="E80" s="78" t="s">
        <v>824</v>
      </c>
      <c r="F80" s="78">
        <v>4</v>
      </c>
      <c r="K80" s="82" t="s">
        <v>844</v>
      </c>
      <c r="L80" s="78" t="s">
        <v>824</v>
      </c>
      <c r="M80" s="78">
        <v>1</v>
      </c>
    </row>
    <row r="81" spans="4:13" x14ac:dyDescent="0.25">
      <c r="D81" s="83" t="s">
        <v>845</v>
      </c>
      <c r="E81" s="78" t="s">
        <v>822</v>
      </c>
      <c r="F81" s="78">
        <v>7</v>
      </c>
      <c r="K81" s="83" t="s">
        <v>845</v>
      </c>
      <c r="L81" s="78" t="s">
        <v>822</v>
      </c>
      <c r="M81" s="78">
        <v>1</v>
      </c>
    </row>
    <row r="82" spans="4:13" x14ac:dyDescent="0.25">
      <c r="D82" s="85"/>
      <c r="E82" s="86" t="s">
        <v>38</v>
      </c>
      <c r="F82" s="78"/>
      <c r="K82" s="85"/>
      <c r="L82" s="86" t="s">
        <v>38</v>
      </c>
      <c r="M82" s="78">
        <v>3</v>
      </c>
    </row>
    <row r="83" spans="4:13" x14ac:dyDescent="0.25">
      <c r="D83" s="412" t="s">
        <v>846</v>
      </c>
      <c r="E83" s="414"/>
      <c r="F83" s="78">
        <f>SUM(F77:F82)</f>
        <v>14</v>
      </c>
      <c r="K83" s="412" t="s">
        <v>846</v>
      </c>
      <c r="L83" s="414"/>
      <c r="M83" s="78">
        <f>SUM(M77:M82)</f>
        <v>14</v>
      </c>
    </row>
    <row r="101" spans="4:13" x14ac:dyDescent="0.25">
      <c r="K101" s="412" t="s">
        <v>847</v>
      </c>
      <c r="L101" s="413"/>
      <c r="M101" s="414"/>
    </row>
    <row r="102" spans="4:13" x14ac:dyDescent="0.25">
      <c r="D102" s="412" t="s">
        <v>848</v>
      </c>
      <c r="E102" s="413"/>
      <c r="F102" s="414"/>
      <c r="K102" s="78" t="s">
        <v>837</v>
      </c>
      <c r="L102" s="78" t="s">
        <v>838</v>
      </c>
      <c r="M102" s="78" t="s">
        <v>819</v>
      </c>
    </row>
    <row r="103" spans="4:13" x14ac:dyDescent="0.25">
      <c r="D103" s="78" t="s">
        <v>837</v>
      </c>
      <c r="E103" s="78" t="s">
        <v>838</v>
      </c>
      <c r="F103" s="78" t="s">
        <v>819</v>
      </c>
      <c r="K103" s="79" t="s">
        <v>839</v>
      </c>
      <c r="L103" s="78" t="s">
        <v>840</v>
      </c>
      <c r="M103" s="78">
        <v>7</v>
      </c>
    </row>
    <row r="104" spans="4:13" x14ac:dyDescent="0.25">
      <c r="D104" s="79" t="s">
        <v>839</v>
      </c>
      <c r="E104" s="78" t="s">
        <v>840</v>
      </c>
      <c r="F104" s="78">
        <v>7</v>
      </c>
      <c r="K104" s="80" t="s">
        <v>841</v>
      </c>
      <c r="L104" s="78" t="s">
        <v>835</v>
      </c>
      <c r="M104" s="78"/>
    </row>
    <row r="105" spans="4:13" x14ac:dyDescent="0.25">
      <c r="D105" s="80" t="s">
        <v>841</v>
      </c>
      <c r="E105" s="78" t="s">
        <v>835</v>
      </c>
      <c r="F105" s="78"/>
      <c r="K105" s="81" t="s">
        <v>842</v>
      </c>
      <c r="L105" s="78" t="s">
        <v>843</v>
      </c>
      <c r="M105" s="78"/>
    </row>
    <row r="106" spans="4:13" x14ac:dyDescent="0.25">
      <c r="D106" s="81" t="s">
        <v>842</v>
      </c>
      <c r="E106" s="78" t="s">
        <v>843</v>
      </c>
      <c r="F106" s="78"/>
      <c r="K106" s="82" t="s">
        <v>844</v>
      </c>
      <c r="L106" s="78" t="s">
        <v>824</v>
      </c>
      <c r="M106" s="78"/>
    </row>
    <row r="107" spans="4:13" x14ac:dyDescent="0.25">
      <c r="D107" s="82" t="s">
        <v>844</v>
      </c>
      <c r="E107" s="78" t="s">
        <v>824</v>
      </c>
      <c r="F107" s="78"/>
      <c r="K107" s="83" t="s">
        <v>845</v>
      </c>
      <c r="L107" s="78" t="s">
        <v>822</v>
      </c>
      <c r="M107" s="78"/>
    </row>
    <row r="108" spans="4:13" x14ac:dyDescent="0.25">
      <c r="D108" s="83" t="s">
        <v>845</v>
      </c>
      <c r="E108" s="78" t="s">
        <v>822</v>
      </c>
      <c r="F108" s="78">
        <v>2</v>
      </c>
      <c r="K108" s="85"/>
      <c r="L108" s="86" t="s">
        <v>38</v>
      </c>
      <c r="M108" s="78">
        <v>2</v>
      </c>
    </row>
    <row r="109" spans="4:13" x14ac:dyDescent="0.25">
      <c r="D109" s="85"/>
      <c r="E109" s="86" t="s">
        <v>38</v>
      </c>
      <c r="F109" s="78"/>
      <c r="K109" s="412" t="s">
        <v>846</v>
      </c>
      <c r="L109" s="414"/>
      <c r="M109" s="78">
        <f>SUM(M103:M108)</f>
        <v>9</v>
      </c>
    </row>
    <row r="110" spans="4:13" x14ac:dyDescent="0.25">
      <c r="D110" s="412" t="s">
        <v>846</v>
      </c>
      <c r="E110" s="414"/>
      <c r="F110" s="78">
        <f>SUM(F104:F109)</f>
        <v>9</v>
      </c>
    </row>
    <row r="129" spans="4:13" x14ac:dyDescent="0.25">
      <c r="D129" s="412" t="s">
        <v>848</v>
      </c>
      <c r="E129" s="413"/>
      <c r="F129" s="414"/>
      <c r="K129" s="412" t="s">
        <v>847</v>
      </c>
      <c r="L129" s="413"/>
      <c r="M129" s="414"/>
    </row>
    <row r="130" spans="4:13" x14ac:dyDescent="0.25">
      <c r="D130" s="78" t="s">
        <v>837</v>
      </c>
      <c r="E130" s="78" t="s">
        <v>838</v>
      </c>
      <c r="F130" s="78" t="s">
        <v>819</v>
      </c>
      <c r="K130" s="78" t="s">
        <v>837</v>
      </c>
      <c r="L130" s="78" t="s">
        <v>838</v>
      </c>
      <c r="M130" s="78" t="s">
        <v>819</v>
      </c>
    </row>
    <row r="131" spans="4:13" x14ac:dyDescent="0.25">
      <c r="D131" s="79" t="s">
        <v>839</v>
      </c>
      <c r="E131" s="78" t="s">
        <v>840</v>
      </c>
      <c r="F131" s="78">
        <v>18</v>
      </c>
      <c r="K131" s="79" t="s">
        <v>839</v>
      </c>
      <c r="L131" s="78" t="s">
        <v>840</v>
      </c>
      <c r="M131" s="78">
        <v>34</v>
      </c>
    </row>
    <row r="132" spans="4:13" x14ac:dyDescent="0.25">
      <c r="D132" s="80" t="s">
        <v>841</v>
      </c>
      <c r="E132" s="78" t="s">
        <v>835</v>
      </c>
      <c r="F132" s="78"/>
      <c r="K132" s="80" t="s">
        <v>841</v>
      </c>
      <c r="L132" s="78" t="s">
        <v>835</v>
      </c>
      <c r="M132" s="78">
        <v>1</v>
      </c>
    </row>
    <row r="133" spans="4:13" x14ac:dyDescent="0.25">
      <c r="D133" s="81" t="s">
        <v>842</v>
      </c>
      <c r="E133" s="78" t="s">
        <v>843</v>
      </c>
      <c r="F133" s="78"/>
      <c r="K133" s="81" t="s">
        <v>842</v>
      </c>
      <c r="L133" s="78" t="s">
        <v>843</v>
      </c>
      <c r="M133" s="78">
        <v>4</v>
      </c>
    </row>
    <row r="134" spans="4:13" x14ac:dyDescent="0.25">
      <c r="D134" s="82" t="s">
        <v>844</v>
      </c>
      <c r="E134" s="78" t="s">
        <v>824</v>
      </c>
      <c r="F134" s="78">
        <v>5</v>
      </c>
      <c r="K134" s="82" t="s">
        <v>844</v>
      </c>
      <c r="L134" s="78" t="s">
        <v>824</v>
      </c>
      <c r="M134" s="78">
        <v>5</v>
      </c>
    </row>
    <row r="135" spans="4:13" x14ac:dyDescent="0.25">
      <c r="D135" s="83" t="s">
        <v>845</v>
      </c>
      <c r="E135" s="78" t="s">
        <v>822</v>
      </c>
      <c r="F135" s="78">
        <v>30</v>
      </c>
      <c r="K135" s="83" t="s">
        <v>845</v>
      </c>
      <c r="L135" s="78" t="s">
        <v>822</v>
      </c>
      <c r="M135" s="78">
        <v>2</v>
      </c>
    </row>
    <row r="136" spans="4:13" x14ac:dyDescent="0.25">
      <c r="D136" s="85"/>
      <c r="E136" s="86" t="s">
        <v>38</v>
      </c>
      <c r="F136" s="78">
        <v>1</v>
      </c>
      <c r="K136" s="85"/>
      <c r="L136" s="86" t="s">
        <v>38</v>
      </c>
      <c r="M136" s="78">
        <v>8</v>
      </c>
    </row>
    <row r="137" spans="4:13" x14ac:dyDescent="0.25">
      <c r="D137" s="412" t="s">
        <v>846</v>
      </c>
      <c r="E137" s="414"/>
      <c r="F137" s="78">
        <f>SUM(F131:F136)</f>
        <v>54</v>
      </c>
      <c r="K137" s="412" t="s">
        <v>846</v>
      </c>
      <c r="L137" s="414"/>
      <c r="M137" s="78">
        <f>SUM(M131:M136)</f>
        <v>54</v>
      </c>
    </row>
    <row r="165" spans="3:12" x14ac:dyDescent="0.25">
      <c r="C165" s="412" t="s">
        <v>848</v>
      </c>
      <c r="D165" s="413"/>
      <c r="E165" s="414"/>
      <c r="J165" s="412" t="s">
        <v>847</v>
      </c>
      <c r="K165" s="413"/>
      <c r="L165" s="414"/>
    </row>
    <row r="166" spans="3:12" x14ac:dyDescent="0.25">
      <c r="C166" s="78" t="s">
        <v>837</v>
      </c>
      <c r="D166" s="78" t="s">
        <v>838</v>
      </c>
      <c r="E166" s="78" t="s">
        <v>819</v>
      </c>
      <c r="J166" s="78" t="s">
        <v>837</v>
      </c>
      <c r="K166" s="78" t="s">
        <v>838</v>
      </c>
      <c r="L166" s="78" t="s">
        <v>819</v>
      </c>
    </row>
    <row r="167" spans="3:12" x14ac:dyDescent="0.25">
      <c r="C167" s="79" t="s">
        <v>839</v>
      </c>
      <c r="D167" s="78" t="s">
        <v>840</v>
      </c>
      <c r="E167" s="78">
        <v>13</v>
      </c>
      <c r="J167" s="79" t="s">
        <v>839</v>
      </c>
      <c r="K167" s="78" t="s">
        <v>840</v>
      </c>
      <c r="L167" s="78">
        <v>7</v>
      </c>
    </row>
    <row r="168" spans="3:12" x14ac:dyDescent="0.25">
      <c r="C168" s="80" t="s">
        <v>841</v>
      </c>
      <c r="D168" s="78" t="s">
        <v>835</v>
      </c>
      <c r="E168" s="78"/>
      <c r="J168" s="80" t="s">
        <v>841</v>
      </c>
      <c r="K168" s="78" t="s">
        <v>835</v>
      </c>
      <c r="L168" s="78">
        <v>2</v>
      </c>
    </row>
    <row r="169" spans="3:12" x14ac:dyDescent="0.25">
      <c r="C169" s="81" t="s">
        <v>842</v>
      </c>
      <c r="D169" s="78" t="s">
        <v>843</v>
      </c>
      <c r="E169" s="78"/>
      <c r="J169" s="81" t="s">
        <v>842</v>
      </c>
      <c r="K169" s="78" t="s">
        <v>843</v>
      </c>
      <c r="L169" s="78">
        <v>2</v>
      </c>
    </row>
    <row r="170" spans="3:12" x14ac:dyDescent="0.25">
      <c r="C170" s="82" t="s">
        <v>844</v>
      </c>
      <c r="D170" s="78" t="s">
        <v>824</v>
      </c>
      <c r="E170" s="78">
        <v>4</v>
      </c>
      <c r="J170" s="82" t="s">
        <v>844</v>
      </c>
      <c r="K170" s="78" t="s">
        <v>824</v>
      </c>
      <c r="L170" s="78">
        <v>4</v>
      </c>
    </row>
    <row r="171" spans="3:12" x14ac:dyDescent="0.25">
      <c r="C171" s="83" t="s">
        <v>845</v>
      </c>
      <c r="D171" s="78" t="s">
        <v>822</v>
      </c>
      <c r="E171" s="78">
        <v>5</v>
      </c>
      <c r="J171" s="83" t="s">
        <v>845</v>
      </c>
      <c r="K171" s="78" t="s">
        <v>822</v>
      </c>
      <c r="L171" s="78">
        <v>3</v>
      </c>
    </row>
    <row r="172" spans="3:12" x14ac:dyDescent="0.25">
      <c r="C172" s="85"/>
      <c r="D172" s="87" t="s">
        <v>38</v>
      </c>
      <c r="E172" s="78"/>
      <c r="J172" s="85"/>
      <c r="K172" s="87" t="s">
        <v>38</v>
      </c>
      <c r="L172" s="78">
        <v>4</v>
      </c>
    </row>
    <row r="173" spans="3:12" x14ac:dyDescent="0.25">
      <c r="C173" s="412" t="s">
        <v>846</v>
      </c>
      <c r="D173" s="414"/>
      <c r="E173" s="78">
        <f>SUM(E167:E172)</f>
        <v>22</v>
      </c>
      <c r="J173" s="412" t="s">
        <v>846</v>
      </c>
      <c r="K173" s="414"/>
      <c r="L173" s="78">
        <f>SUM(L167:L172)</f>
        <v>22</v>
      </c>
    </row>
  </sheetData>
  <mergeCells count="24">
    <mergeCell ref="C165:E165"/>
    <mergeCell ref="C173:D173"/>
    <mergeCell ref="J165:L165"/>
    <mergeCell ref="J173:K173"/>
    <mergeCell ref="K137:L137"/>
    <mergeCell ref="D129:F129"/>
    <mergeCell ref="D137:E137"/>
    <mergeCell ref="K101:M101"/>
    <mergeCell ref="K109:L109"/>
    <mergeCell ref="D102:F102"/>
    <mergeCell ref="D110:E110"/>
    <mergeCell ref="K129:M129"/>
    <mergeCell ref="J55:K55"/>
    <mergeCell ref="D47:F47"/>
    <mergeCell ref="D55:E55"/>
    <mergeCell ref="K75:M75"/>
    <mergeCell ref="K83:L83"/>
    <mergeCell ref="D75:F75"/>
    <mergeCell ref="D83:E83"/>
    <mergeCell ref="C21:E21"/>
    <mergeCell ref="C29:D29"/>
    <mergeCell ref="J21:L21"/>
    <mergeCell ref="J29:K29"/>
    <mergeCell ref="J47:L4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DECENAL PC DISCAPACIDAD</vt:lpstr>
      <vt:lpstr>SEMF 2016-2017-2018</vt:lpstr>
      <vt:lpstr>GRAFI 2016-2017</vt:lpstr>
      <vt:lpstr>'PLAN DECENAL PC DISCAPACIDAD'!Títulos_a_imprimir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Laura</cp:lastModifiedBy>
  <dcterms:created xsi:type="dcterms:W3CDTF">2015-12-12T23:32:55Z</dcterms:created>
  <dcterms:modified xsi:type="dcterms:W3CDTF">2023-11-28T15:21:50Z</dcterms:modified>
</cp:coreProperties>
</file>