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MUJER\2015-2019\"/>
    </mc:Choice>
  </mc:AlternateContent>
  <xr:revisionPtr revIDLastSave="0" documentId="13_ncr:1_{98E3046B-3D0A-4C1F-BFEA-CA876F156422}" xr6:coauthVersionLast="47" xr6:coauthVersionMax="47" xr10:uidLastSave="{00000000-0000-0000-0000-000000000000}"/>
  <bookViews>
    <workbookView xWindow="20370" yWindow="-120" windowWidth="20730" windowHeight="11160" xr2:uid="{00000000-000D-0000-FFFF-FFFF00000000}"/>
  </bookViews>
  <sheets>
    <sheet name="GENERAL 2015-2025" sheetId="1" r:id="rId1"/>
    <sheet name="2015" sheetId="2" r:id="rId2"/>
    <sheet name="2016" sheetId="3" r:id="rId3"/>
    <sheet name="2017" sheetId="4" r:id="rId4"/>
    <sheet name="2018" sheetId="5" r:id="rId5"/>
    <sheet name="2019"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9" i="6" l="1"/>
  <c r="R100" i="6"/>
  <c r="O100" i="6"/>
  <c r="R96" i="6"/>
  <c r="R94" i="6"/>
  <c r="O94" i="6"/>
  <c r="R84" i="6"/>
  <c r="R77" i="6"/>
  <c r="R74" i="6"/>
  <c r="R29" i="6"/>
  <c r="R26" i="6"/>
  <c r="R25" i="6"/>
  <c r="R23" i="6"/>
  <c r="R21" i="6"/>
  <c r="R16" i="6"/>
  <c r="R14" i="6"/>
  <c r="R13" i="6"/>
  <c r="R12" i="6"/>
  <c r="R10" i="6"/>
  <c r="R7" i="6"/>
  <c r="R4" i="6"/>
  <c r="U108" i="5" l="1"/>
  <c r="U104" i="5"/>
  <c r="U99" i="5"/>
  <c r="R99" i="5" s="1"/>
  <c r="U82" i="5"/>
  <c r="U74" i="5"/>
  <c r="R74" i="5" s="1"/>
  <c r="S74" i="5" s="1"/>
  <c r="U29" i="5"/>
  <c r="U15" i="5"/>
  <c r="S109" i="5"/>
  <c r="P109" i="5"/>
  <c r="R108" i="5"/>
  <c r="S108" i="5" s="1"/>
  <c r="P108" i="5"/>
  <c r="S106" i="5"/>
  <c r="P106" i="5"/>
  <c r="S105" i="5"/>
  <c r="P105" i="5"/>
  <c r="R104" i="5"/>
  <c r="S104" i="5" s="1"/>
  <c r="P104" i="5"/>
  <c r="S103" i="5"/>
  <c r="P103" i="5"/>
  <c r="S102" i="5"/>
  <c r="P102" i="5"/>
  <c r="S100" i="5"/>
  <c r="P100" i="5"/>
  <c r="O99" i="5"/>
  <c r="S96" i="5"/>
  <c r="P96" i="5"/>
  <c r="Q95" i="5"/>
  <c r="S95" i="5" s="1"/>
  <c r="P95" i="5"/>
  <c r="S93" i="5"/>
  <c r="P93" i="5"/>
  <c r="S92" i="5"/>
  <c r="P92" i="5"/>
  <c r="S91" i="5"/>
  <c r="P91" i="5"/>
  <c r="S90" i="5"/>
  <c r="P90" i="5"/>
  <c r="S88" i="5"/>
  <c r="P88" i="5"/>
  <c r="S87" i="5"/>
  <c r="P87" i="5"/>
  <c r="S86" i="5"/>
  <c r="P86" i="5"/>
  <c r="S85" i="5"/>
  <c r="P85" i="5"/>
  <c r="S84" i="5"/>
  <c r="P84" i="5"/>
  <c r="S83" i="5"/>
  <c r="P83" i="5"/>
  <c r="R82" i="5"/>
  <c r="S82" i="5" s="1"/>
  <c r="P82" i="5"/>
  <c r="S78" i="5"/>
  <c r="P78" i="5"/>
  <c r="S77" i="5"/>
  <c r="P77" i="5"/>
  <c r="S76" i="5"/>
  <c r="P76" i="5"/>
  <c r="S75" i="5"/>
  <c r="P75" i="5"/>
  <c r="P74" i="5"/>
  <c r="S73" i="5"/>
  <c r="P73" i="5"/>
  <c r="S72" i="5"/>
  <c r="P72" i="5"/>
  <c r="S71" i="5"/>
  <c r="P71" i="5"/>
  <c r="S70" i="5"/>
  <c r="P70" i="5"/>
  <c r="S69" i="5"/>
  <c r="P69" i="5"/>
  <c r="S68" i="5"/>
  <c r="P68" i="5"/>
  <c r="S62" i="5"/>
  <c r="P62" i="5"/>
  <c r="S61" i="5"/>
  <c r="P61" i="5"/>
  <c r="S57" i="5"/>
  <c r="P57" i="5"/>
  <c r="S56" i="5"/>
  <c r="P56" i="5"/>
  <c r="S53" i="5"/>
  <c r="P53" i="5"/>
  <c r="S52" i="5"/>
  <c r="P52" i="5"/>
  <c r="S50" i="5"/>
  <c r="P50" i="5"/>
  <c r="S48" i="5"/>
  <c r="P48" i="5"/>
  <c r="S47" i="5"/>
  <c r="P47" i="5"/>
  <c r="S46" i="5"/>
  <c r="P46" i="5"/>
  <c r="S45" i="5"/>
  <c r="P45" i="5"/>
  <c r="S44" i="5"/>
  <c r="P44" i="5"/>
  <c r="S43" i="5"/>
  <c r="P43" i="5"/>
  <c r="S42" i="5"/>
  <c r="P42" i="5"/>
  <c r="S41" i="5"/>
  <c r="P41" i="5"/>
  <c r="S40" i="5"/>
  <c r="P40" i="5"/>
  <c r="S39" i="5"/>
  <c r="P39" i="5"/>
  <c r="S38" i="5"/>
  <c r="P38" i="5"/>
  <c r="S36" i="5"/>
  <c r="P36" i="5"/>
  <c r="S35" i="5"/>
  <c r="P35" i="5"/>
  <c r="S34" i="5"/>
  <c r="P34" i="5"/>
  <c r="S33" i="5"/>
  <c r="P33" i="5"/>
  <c r="S32" i="5"/>
  <c r="P32" i="5"/>
  <c r="S31" i="5"/>
  <c r="P31" i="5"/>
  <c r="S30" i="5"/>
  <c r="P30" i="5"/>
  <c r="R29" i="5"/>
  <c r="S29" i="5" s="1"/>
  <c r="P29" i="5"/>
  <c r="S28" i="5"/>
  <c r="P28" i="5"/>
  <c r="S27" i="5"/>
  <c r="P27" i="5"/>
  <c r="S26" i="5"/>
  <c r="P26" i="5"/>
  <c r="S25" i="5"/>
  <c r="P25" i="5"/>
  <c r="S24" i="5"/>
  <c r="P24" i="5"/>
  <c r="S23" i="5"/>
  <c r="P23" i="5"/>
  <c r="S22" i="5"/>
  <c r="P22" i="5"/>
  <c r="S21" i="5"/>
  <c r="P21" i="5"/>
  <c r="S18" i="5"/>
  <c r="P18" i="5"/>
  <c r="S17" i="5"/>
  <c r="P17" i="5"/>
  <c r="S16" i="5"/>
  <c r="P16" i="5"/>
  <c r="R15" i="5"/>
  <c r="S15" i="5" s="1"/>
  <c r="P15" i="5"/>
  <c r="S14" i="5"/>
  <c r="P14" i="5"/>
  <c r="S13" i="5"/>
  <c r="P13" i="5"/>
  <c r="S12" i="5"/>
  <c r="P12" i="5"/>
  <c r="S11" i="5"/>
  <c r="P11" i="5"/>
  <c r="S10" i="5"/>
  <c r="P10" i="5"/>
  <c r="S9" i="5"/>
  <c r="P9" i="5"/>
  <c r="S8" i="5"/>
  <c r="P8" i="5"/>
  <c r="S7" i="5"/>
  <c r="O7" i="5"/>
  <c r="P7" i="5" s="1"/>
  <c r="S6" i="5"/>
  <c r="P6" i="5"/>
  <c r="S5" i="5"/>
  <c r="P5" i="5"/>
  <c r="S4" i="5"/>
  <c r="P4" i="5"/>
  <c r="W102" i="1" l="1"/>
  <c r="W101" i="1"/>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S42" i="4"/>
  <c r="S43" i="4"/>
  <c r="S44" i="4"/>
  <c r="S45" i="4"/>
  <c r="S46" i="4"/>
  <c r="S47" i="4"/>
  <c r="S48" i="4"/>
  <c r="S50" i="4"/>
  <c r="S52" i="4"/>
  <c r="S53" i="4"/>
  <c r="S57" i="4"/>
  <c r="S61" i="4"/>
  <c r="S62" i="4"/>
  <c r="S63" i="4"/>
  <c r="S68" i="4"/>
  <c r="S69" i="4"/>
  <c r="S70" i="4"/>
  <c r="S72" i="4"/>
  <c r="S73" i="4"/>
  <c r="S76" i="4"/>
  <c r="S77" i="4"/>
  <c r="S78" i="4"/>
  <c r="S82" i="4"/>
  <c r="S83" i="4"/>
  <c r="S84" i="4"/>
  <c r="S85" i="4"/>
  <c r="S86" i="4"/>
  <c r="S87" i="4"/>
  <c r="S88" i="4"/>
  <c r="S92" i="4"/>
  <c r="S93" i="4"/>
  <c r="S95" i="4"/>
  <c r="S96" i="4"/>
  <c r="S100" i="4"/>
  <c r="S103" i="4"/>
  <c r="S104" i="4"/>
  <c r="S105" i="4"/>
  <c r="S106" i="4"/>
  <c r="S108" i="4"/>
  <c r="S109" i="4"/>
  <c r="S36" i="4"/>
  <c r="S38" i="4"/>
  <c r="S39" i="4"/>
  <c r="S40" i="4"/>
  <c r="S41" i="4"/>
  <c r="S32" i="4"/>
  <c r="S33" i="4"/>
  <c r="S34" i="4"/>
  <c r="S35" i="4"/>
  <c r="S31" i="4"/>
  <c r="S30" i="4"/>
  <c r="S27" i="4"/>
  <c r="S28" i="4"/>
  <c r="S26" i="4"/>
  <c r="S22" i="4"/>
  <c r="S18" i="4"/>
  <c r="S17" i="4"/>
  <c r="S15" i="4"/>
  <c r="S13" i="4"/>
  <c r="S11" i="4"/>
  <c r="S9" i="4"/>
  <c r="S8" i="4"/>
  <c r="S6" i="4"/>
  <c r="S5" i="4"/>
  <c r="P43" i="4"/>
  <c r="P44" i="4"/>
  <c r="P45" i="4"/>
  <c r="P46" i="4"/>
  <c r="P47" i="4"/>
  <c r="P48" i="4"/>
  <c r="P49" i="4"/>
  <c r="P50" i="4"/>
  <c r="P51" i="4"/>
  <c r="P42" i="4"/>
  <c r="P36" i="4"/>
  <c r="P32" i="4"/>
  <c r="P5" i="4"/>
  <c r="P6" i="4"/>
  <c r="P7" i="4"/>
  <c r="P8" i="4"/>
  <c r="P9" i="4"/>
  <c r="P10" i="4"/>
  <c r="P11" i="4"/>
  <c r="P12" i="4"/>
  <c r="P13" i="4"/>
  <c r="P14" i="4"/>
  <c r="P15" i="4"/>
  <c r="P16" i="4"/>
  <c r="P17" i="4"/>
  <c r="P18" i="4"/>
  <c r="P19" i="4"/>
  <c r="P20" i="4"/>
  <c r="P21" i="4"/>
  <c r="P22" i="4"/>
  <c r="P23" i="4"/>
  <c r="P24" i="4"/>
  <c r="P25" i="4"/>
  <c r="P26" i="4"/>
  <c r="P27" i="4"/>
  <c r="P28" i="4"/>
  <c r="P29" i="4"/>
  <c r="P30" i="4"/>
  <c r="P31" i="4"/>
  <c r="P4" i="4"/>
  <c r="S5" i="3"/>
  <c r="S6" i="3"/>
  <c r="S12" i="3"/>
  <c r="S13" i="3"/>
  <c r="S14" i="3"/>
  <c r="S15" i="3"/>
  <c r="S22" i="3"/>
  <c r="S24" i="3"/>
  <c r="S27" i="3"/>
  <c r="S28" i="3"/>
  <c r="S4" i="3"/>
  <c r="S43" i="3"/>
  <c r="S44" i="3"/>
  <c r="S45" i="3"/>
  <c r="S47" i="3"/>
  <c r="S56" i="3"/>
  <c r="S58" i="3"/>
  <c r="S60" i="3"/>
  <c r="S66" i="3"/>
  <c r="S69" i="3"/>
  <c r="S72" i="3"/>
  <c r="S76" i="3"/>
  <c r="S81" i="3"/>
  <c r="S88" i="3"/>
  <c r="S92" i="3"/>
  <c r="S116" i="3"/>
  <c r="S36" i="3"/>
  <c r="S32" i="3"/>
  <c r="P43" i="3"/>
  <c r="P44" i="3"/>
  <c r="P45" i="3"/>
  <c r="P47" i="3"/>
  <c r="P48" i="3"/>
  <c r="P49" i="3"/>
  <c r="P50" i="3"/>
  <c r="P51" i="3"/>
  <c r="P52" i="3"/>
  <c r="P53" i="3"/>
  <c r="P54" i="3"/>
  <c r="P55" i="3"/>
  <c r="P56" i="3"/>
  <c r="P57" i="3"/>
  <c r="P58" i="3"/>
  <c r="P59" i="3"/>
  <c r="P60" i="3"/>
  <c r="P61" i="3"/>
  <c r="P62" i="3"/>
  <c r="P63" i="3"/>
  <c r="P64" i="3"/>
  <c r="P65" i="3"/>
  <c r="P66" i="3"/>
  <c r="P67" i="3"/>
  <c r="P68" i="3"/>
  <c r="P69" i="3"/>
  <c r="P70" i="3"/>
  <c r="P71" i="3"/>
  <c r="P72" i="3"/>
  <c r="P73" i="3"/>
  <c r="P75" i="3"/>
  <c r="P76" i="3"/>
  <c r="P77" i="3"/>
  <c r="P79" i="3"/>
  <c r="P80" i="3"/>
  <c r="P81" i="3"/>
  <c r="P82" i="3"/>
  <c r="P83" i="3"/>
  <c r="P84" i="3"/>
  <c r="P85" i="3"/>
  <c r="P86"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42" i="3"/>
  <c r="P36" i="3"/>
  <c r="P32" i="3"/>
  <c r="P5" i="3"/>
  <c r="P6" i="3"/>
  <c r="P7" i="3"/>
  <c r="P8" i="3"/>
  <c r="P9" i="3"/>
  <c r="P10" i="3"/>
  <c r="P11" i="3"/>
  <c r="P12" i="3"/>
  <c r="P13" i="3"/>
  <c r="P14" i="3"/>
  <c r="P15" i="3"/>
  <c r="P16" i="3"/>
  <c r="P17" i="3"/>
  <c r="P18" i="3"/>
  <c r="P19" i="3"/>
  <c r="P20" i="3"/>
  <c r="P21" i="3"/>
  <c r="P22" i="3"/>
  <c r="P23" i="3"/>
  <c r="P24" i="3"/>
  <c r="P25" i="3"/>
  <c r="P26" i="3"/>
  <c r="P27" i="3"/>
  <c r="P28" i="3"/>
  <c r="P29" i="3"/>
  <c r="P30" i="3"/>
  <c r="P31" i="3"/>
  <c r="P4" i="3"/>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Y116" i="1"/>
  <c r="AY117" i="1"/>
  <c r="AY118" i="1"/>
  <c r="AY119" i="1"/>
  <c r="AY120"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X116" i="1"/>
  <c r="AX117" i="1"/>
  <c r="AX118" i="1"/>
  <c r="AX119" i="1"/>
  <c r="AX120"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1" i="1"/>
  <c r="AW112" i="1"/>
  <c r="AW113" i="1"/>
  <c r="AW114" i="1"/>
  <c r="AW115" i="1"/>
  <c r="AW116" i="1"/>
  <c r="AW117" i="1"/>
  <c r="AW118" i="1"/>
  <c r="AW119" i="1"/>
  <c r="AW120"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V116" i="1"/>
  <c r="AV117" i="1"/>
  <c r="AV118" i="1"/>
  <c r="AV119" i="1"/>
  <c r="AV120"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U116" i="1"/>
  <c r="AU117" i="1"/>
  <c r="AU118" i="1"/>
  <c r="AU119" i="1"/>
  <c r="AU120"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S116" i="1"/>
  <c r="AS117" i="1"/>
  <c r="AS118" i="1"/>
  <c r="AS119" i="1"/>
  <c r="AS120" i="1"/>
  <c r="AY42" i="1"/>
  <c r="AX42" i="1"/>
  <c r="AW42" i="1"/>
  <c r="AV42" i="1"/>
  <c r="AU42" i="1"/>
  <c r="AT42" i="1"/>
  <c r="AS42" i="1"/>
  <c r="AY36" i="1"/>
  <c r="AX36" i="1"/>
  <c r="AW36" i="1"/>
  <c r="AV36" i="1"/>
  <c r="AU36" i="1"/>
  <c r="AT36" i="1"/>
  <c r="AS36" i="1"/>
  <c r="AY32" i="1"/>
  <c r="AX32" i="1"/>
  <c r="AW32" i="1"/>
  <c r="AV32" i="1"/>
  <c r="AU32" i="1"/>
  <c r="AT32" i="1"/>
  <c r="AS32" i="1"/>
  <c r="AY5" i="1"/>
  <c r="AY6" i="1"/>
  <c r="AY7" i="1"/>
  <c r="AY8" i="1"/>
  <c r="AY9" i="1"/>
  <c r="AY10" i="1"/>
  <c r="AY11" i="1"/>
  <c r="AY12" i="1"/>
  <c r="AY13" i="1"/>
  <c r="AY14" i="1"/>
  <c r="AY15" i="1"/>
  <c r="AY16" i="1"/>
  <c r="AY17" i="1"/>
  <c r="AY18" i="1"/>
  <c r="AY19" i="1"/>
  <c r="AY20" i="1"/>
  <c r="AY21" i="1"/>
  <c r="AY22" i="1"/>
  <c r="AY23" i="1"/>
  <c r="AY24" i="1"/>
  <c r="AY25" i="1"/>
  <c r="AY26" i="1"/>
  <c r="AY27" i="1"/>
  <c r="AY28" i="1"/>
  <c r="AY29" i="1"/>
  <c r="AY30" i="1"/>
  <c r="AY31"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W5" i="1"/>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V5" i="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S5" i="1"/>
  <c r="AS6" i="1"/>
  <c r="AS7" i="1"/>
  <c r="AS8" i="1"/>
  <c r="AS9" i="1"/>
  <c r="AS10" i="1"/>
  <c r="AS11" i="1"/>
  <c r="AS12" i="1"/>
  <c r="AS13" i="1"/>
  <c r="AS14" i="1"/>
  <c r="AS15" i="1"/>
  <c r="AS16" i="1"/>
  <c r="AS17" i="1"/>
  <c r="AS18" i="1"/>
  <c r="AS19" i="1"/>
  <c r="AS20" i="1"/>
  <c r="AS21" i="1"/>
  <c r="AS22" i="1"/>
  <c r="AS23" i="1"/>
  <c r="AS24" i="1"/>
  <c r="AS25" i="1"/>
  <c r="AS26" i="1"/>
  <c r="AS27" i="1"/>
  <c r="AS28" i="1"/>
  <c r="AS29" i="1"/>
  <c r="AS30" i="1"/>
  <c r="AS31" i="1"/>
  <c r="AY4" i="1"/>
  <c r="AX4" i="1"/>
  <c r="AW4" i="1"/>
  <c r="AV4" i="1"/>
  <c r="AU4" i="1"/>
  <c r="AT4" i="1"/>
  <c r="AS4"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1" i="1"/>
  <c r="AR112" i="1"/>
  <c r="AR113" i="1"/>
  <c r="AR114" i="1"/>
  <c r="AR115" i="1"/>
  <c r="AR116" i="1"/>
  <c r="AR117" i="1"/>
  <c r="AR118" i="1"/>
  <c r="AR119" i="1"/>
  <c r="AR120"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1" i="1"/>
  <c r="AQ112" i="1"/>
  <c r="AQ113" i="1"/>
  <c r="AQ114" i="1"/>
  <c r="AQ115" i="1"/>
  <c r="AQ116" i="1"/>
  <c r="AQ117" i="1"/>
  <c r="AQ118" i="1"/>
  <c r="AQ119" i="1"/>
  <c r="AQ120"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1" i="1"/>
  <c r="AP112" i="1"/>
  <c r="AP113" i="1"/>
  <c r="AP114" i="1"/>
  <c r="AP115" i="1"/>
  <c r="AP116" i="1"/>
  <c r="AP117" i="1"/>
  <c r="AP118" i="1"/>
  <c r="AP119" i="1"/>
  <c r="AP120"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R42" i="1"/>
  <c r="AQ42" i="1"/>
  <c r="AP42" i="1"/>
  <c r="AO42" i="1"/>
  <c r="AN42" i="1"/>
  <c r="AM42" i="1"/>
  <c r="AL42" i="1"/>
  <c r="AR36" i="1"/>
  <c r="AQ36" i="1"/>
  <c r="AP36" i="1"/>
  <c r="AO36" i="1"/>
  <c r="AN36" i="1"/>
  <c r="AM36" i="1"/>
  <c r="AL36" i="1"/>
  <c r="AR32" i="1"/>
  <c r="AQ32" i="1"/>
  <c r="AP32" i="1"/>
  <c r="AO32" i="1"/>
  <c r="AN32" i="1"/>
  <c r="AM32" i="1"/>
  <c r="AL32"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Q5" i="1"/>
  <c r="AQ6" i="1"/>
  <c r="AQ7" i="1"/>
  <c r="AQ8" i="1"/>
  <c r="AQ9" i="1"/>
  <c r="AQ10" i="1"/>
  <c r="AQ11" i="1"/>
  <c r="AQ12" i="1"/>
  <c r="AQ13" i="1"/>
  <c r="AQ14" i="1"/>
  <c r="AQ15" i="1"/>
  <c r="AQ16" i="1"/>
  <c r="AQ17" i="1"/>
  <c r="AQ18" i="1"/>
  <c r="AQ19" i="1"/>
  <c r="AQ20" i="1"/>
  <c r="AQ21" i="1"/>
  <c r="AQ22" i="1"/>
  <c r="AQ23" i="1"/>
  <c r="AQ24" i="1"/>
  <c r="AQ25" i="1"/>
  <c r="AQ26" i="1"/>
  <c r="AQ27" i="1"/>
  <c r="AQ28" i="1"/>
  <c r="AQ29" i="1"/>
  <c r="AQ30" i="1"/>
  <c r="AQ31"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M5" i="1"/>
  <c r="AM6" i="1"/>
  <c r="AM7" i="1"/>
  <c r="AM8" i="1"/>
  <c r="AM9" i="1"/>
  <c r="AM10" i="1"/>
  <c r="AM11" i="1"/>
  <c r="AM12" i="1"/>
  <c r="AM13" i="1"/>
  <c r="AM14" i="1"/>
  <c r="AM15" i="1"/>
  <c r="AM16" i="1"/>
  <c r="AM17" i="1"/>
  <c r="AM18" i="1"/>
  <c r="AM19" i="1"/>
  <c r="AM20" i="1"/>
  <c r="AM21" i="1"/>
  <c r="AM22" i="1"/>
  <c r="AM23" i="1"/>
  <c r="AM24" i="1"/>
  <c r="AM25" i="1"/>
  <c r="AM26" i="1"/>
  <c r="AM27" i="1"/>
  <c r="AM28" i="1"/>
  <c r="AM29" i="1"/>
  <c r="AM30" i="1"/>
  <c r="AM31"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R4" i="1"/>
  <c r="AQ4" i="1"/>
  <c r="AP4" i="1"/>
  <c r="AO4" i="1"/>
  <c r="AN4" i="1"/>
  <c r="AM4" i="1"/>
  <c r="AL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K42" i="1"/>
  <c r="AJ42" i="1"/>
  <c r="AK36" i="1"/>
  <c r="AJ36" i="1"/>
  <c r="AK32" i="1"/>
  <c r="AJ32" i="1"/>
  <c r="AI42" i="1"/>
  <c r="AH42" i="1"/>
  <c r="AI36" i="1"/>
  <c r="AH36" i="1"/>
  <c r="AI32" i="1"/>
  <c r="AH32"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K4" i="1"/>
  <c r="AJ4" i="1"/>
  <c r="AI4" i="1"/>
  <c r="AH4"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42" i="1"/>
  <c r="AG36" i="1"/>
  <c r="AG32" i="1"/>
  <c r="AG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4"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42" i="1"/>
  <c r="AF36" i="1"/>
  <c r="AF32" i="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4"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42" i="1"/>
  <c r="AE36" i="1"/>
  <c r="AE32"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4"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42" i="1"/>
  <c r="AD36" i="1"/>
  <c r="AD32" i="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4"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42" i="1"/>
  <c r="AC36" i="1"/>
  <c r="AC32" i="1"/>
  <c r="AC23" i="1"/>
  <c r="AC24" i="1"/>
  <c r="AC25" i="1"/>
  <c r="AC26" i="1"/>
  <c r="AC27" i="1"/>
  <c r="AC28" i="1"/>
  <c r="AC29" i="1"/>
  <c r="AC30" i="1"/>
  <c r="AC31" i="1"/>
  <c r="AC5" i="1"/>
  <c r="AC6" i="1"/>
  <c r="AC7" i="1"/>
  <c r="AC8" i="1"/>
  <c r="AC9" i="1"/>
  <c r="AC10" i="1"/>
  <c r="AC11" i="1"/>
  <c r="AC12" i="1"/>
  <c r="AC13" i="1"/>
  <c r="AC14" i="1"/>
  <c r="AC15" i="1"/>
  <c r="AC16" i="1"/>
  <c r="AC17" i="1"/>
  <c r="AC18" i="1"/>
  <c r="AC19" i="1"/>
  <c r="AC20" i="1"/>
  <c r="AC21" i="1"/>
  <c r="AC22" i="1"/>
  <c r="AC4"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42" i="1"/>
  <c r="AB36" i="1"/>
  <c r="AB32"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4"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42" i="1"/>
  <c r="AA36" i="1"/>
  <c r="AA32"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4"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42" i="1"/>
  <c r="Z36" i="1"/>
  <c r="Z32" i="1"/>
  <c r="Z5" i="1"/>
  <c r="Z6" i="1"/>
  <c r="Z7" i="1"/>
  <c r="Z8" i="1"/>
  <c r="Z9" i="1"/>
  <c r="Z10" i="1"/>
  <c r="Z11" i="1"/>
  <c r="Z12" i="1"/>
  <c r="Z13" i="1"/>
  <c r="Z14" i="1"/>
  <c r="Z15" i="1"/>
  <c r="Z16" i="1"/>
  <c r="Z17" i="1"/>
  <c r="Z18" i="1"/>
  <c r="Z19" i="1"/>
  <c r="Z20" i="1"/>
  <c r="Z21" i="1"/>
  <c r="Z22" i="1"/>
  <c r="Z23" i="1"/>
  <c r="Z24" i="1"/>
  <c r="Z25" i="1"/>
  <c r="Z26" i="1"/>
  <c r="Z27" i="1"/>
  <c r="Z28" i="1"/>
  <c r="Z29" i="1"/>
  <c r="Z30" i="1"/>
  <c r="Z31" i="1"/>
  <c r="Z4"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42" i="1"/>
  <c r="Y36" i="1"/>
  <c r="Y32" i="1"/>
  <c r="Y5" i="1"/>
  <c r="Y6" i="1"/>
  <c r="Y7" i="1"/>
  <c r="Y8" i="1"/>
  <c r="Y9" i="1"/>
  <c r="Y10" i="1"/>
  <c r="Y11" i="1"/>
  <c r="Y12" i="1"/>
  <c r="Y13" i="1"/>
  <c r="Y14" i="1"/>
  <c r="Y15" i="1"/>
  <c r="Y16" i="1"/>
  <c r="Y17" i="1"/>
  <c r="Y18" i="1"/>
  <c r="Y19" i="1"/>
  <c r="Y20" i="1"/>
  <c r="Y21" i="1"/>
  <c r="Y22" i="1"/>
  <c r="Y23" i="1"/>
  <c r="Y24" i="1"/>
  <c r="Y25" i="1"/>
  <c r="Y26" i="1"/>
  <c r="Y27" i="1"/>
  <c r="Y28" i="1"/>
  <c r="Y29" i="1"/>
  <c r="Y30" i="1"/>
  <c r="Y31" i="1"/>
  <c r="Y4"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42" i="1"/>
  <c r="X36" i="1"/>
  <c r="X32" i="1"/>
  <c r="X5" i="1"/>
  <c r="X6" i="1"/>
  <c r="X7" i="1"/>
  <c r="X8" i="1"/>
  <c r="X9" i="1"/>
  <c r="X10" i="1"/>
  <c r="X11" i="1"/>
  <c r="X12" i="1"/>
  <c r="X13" i="1"/>
  <c r="X14" i="1"/>
  <c r="X15" i="1"/>
  <c r="X16" i="1"/>
  <c r="X17" i="1"/>
  <c r="X18" i="1"/>
  <c r="X19" i="1"/>
  <c r="X20" i="1"/>
  <c r="X21" i="1"/>
  <c r="X22" i="1"/>
  <c r="X23" i="1"/>
  <c r="X24" i="1"/>
  <c r="X25" i="1"/>
  <c r="X26" i="1"/>
  <c r="X27" i="1"/>
  <c r="X28" i="1"/>
  <c r="X29" i="1"/>
  <c r="X30" i="1"/>
  <c r="X31" i="1"/>
  <c r="X4" i="1"/>
  <c r="T117" i="2"/>
  <c r="T107" i="2"/>
  <c r="V107" i="1" s="1"/>
  <c r="T106" i="2"/>
  <c r="V106" i="1" s="1"/>
  <c r="Q106" i="2"/>
  <c r="T105" i="2"/>
  <c r="T103" i="2"/>
  <c r="V103" i="1" s="1"/>
  <c r="Q103" i="2"/>
  <c r="T102" i="2"/>
  <c r="V102" i="1" s="1"/>
  <c r="T101" i="2"/>
  <c r="Q96" i="2"/>
  <c r="S96" i="1" s="1"/>
  <c r="Q92" i="2"/>
  <c r="S92" i="1" s="1"/>
  <c r="T91" i="2"/>
  <c r="V91" i="1" s="1"/>
  <c r="Q91" i="2"/>
  <c r="T86" i="2"/>
  <c r="V86" i="1" s="1"/>
  <c r="T79" i="2"/>
  <c r="V79" i="1" s="1"/>
  <c r="Q79" i="2"/>
  <c r="S79" i="1" s="1"/>
  <c r="Q74" i="2"/>
  <c r="Q73" i="2"/>
  <c r="S73" i="1" s="1"/>
  <c r="T72" i="2"/>
  <c r="Q72" i="2"/>
  <c r="S72" i="1" s="1"/>
  <c r="T71" i="2"/>
  <c r="T70" i="2"/>
  <c r="V70" i="1" s="1"/>
  <c r="Q70" i="2"/>
  <c r="Q71" i="2"/>
  <c r="S71" i="1" s="1"/>
  <c r="T69" i="2"/>
  <c r="Q69" i="2"/>
  <c r="S69" i="1" s="1"/>
  <c r="T67" i="2"/>
  <c r="V67" i="1" s="1"/>
  <c r="T66" i="2"/>
  <c r="V66" i="1" s="1"/>
  <c r="Q66" i="2"/>
  <c r="Q63" i="2"/>
  <c r="S63" i="1" s="1"/>
  <c r="T62" i="2"/>
  <c r="V62" i="1" s="1"/>
  <c r="Q62" i="2"/>
  <c r="T60" i="2"/>
  <c r="Q60" i="2"/>
  <c r="S60" i="1" s="1"/>
  <c r="T59" i="2"/>
  <c r="Q59" i="2"/>
  <c r="S59" i="1" s="1"/>
  <c r="T58" i="2"/>
  <c r="Q58" i="2"/>
  <c r="T57" i="2"/>
  <c r="V57" i="1" s="1"/>
  <c r="Q57" i="2"/>
  <c r="S57" i="1" s="1"/>
  <c r="T56" i="2"/>
  <c r="T48" i="2"/>
  <c r="V48" i="1" s="1"/>
  <c r="Q48" i="2"/>
  <c r="S48" i="1" s="1"/>
  <c r="T47" i="2"/>
  <c r="V47" i="1" s="1"/>
  <c r="Q47" i="2"/>
  <c r="Q46" i="2"/>
  <c r="S46" i="1" s="1"/>
  <c r="T45" i="2"/>
  <c r="V45" i="1" s="1"/>
  <c r="T44" i="2"/>
  <c r="T43" i="2"/>
  <c r="Q43" i="2"/>
  <c r="S43" i="1" s="1"/>
  <c r="T42" i="2"/>
  <c r="Q42" i="2"/>
  <c r="S42" i="1" s="1"/>
  <c r="T36" i="2"/>
  <c r="Q36" i="2"/>
  <c r="T32" i="2"/>
  <c r="V32" i="1" s="1"/>
  <c r="T31" i="2"/>
  <c r="V31" i="1" s="1"/>
  <c r="Q32" i="2"/>
  <c r="Q31" i="2"/>
  <c r="S31" i="1" s="1"/>
  <c r="T30" i="2"/>
  <c r="Q30" i="2"/>
  <c r="S30" i="1" s="1"/>
  <c r="T22" i="2"/>
  <c r="T21" i="2"/>
  <c r="V21" i="1" s="1"/>
  <c r="Q21" i="2"/>
  <c r="T17" i="2"/>
  <c r="V17" i="1" s="1"/>
  <c r="Q17" i="2"/>
  <c r="T16" i="2"/>
  <c r="V16" i="1" s="1"/>
  <c r="T15" i="2"/>
  <c r="Q16" i="2"/>
  <c r="S16" i="1" s="1"/>
  <c r="Q15" i="2"/>
  <c r="T12" i="2"/>
  <c r="V12" i="1" s="1"/>
  <c r="T13" i="2"/>
  <c r="V13" i="1" s="1"/>
  <c r="T14" i="2"/>
  <c r="V14" i="1" s="1"/>
  <c r="Q14" i="2"/>
  <c r="Q13" i="2"/>
  <c r="S13" i="1" s="1"/>
  <c r="Q12" i="2"/>
  <c r="T11" i="2"/>
  <c r="V11" i="1" s="1"/>
  <c r="Q11" i="2"/>
  <c r="Q10" i="2"/>
  <c r="S10" i="1" s="1"/>
  <c r="T9" i="2"/>
  <c r="Q9" i="2"/>
  <c r="S9" i="1" s="1"/>
  <c r="Q8" i="2"/>
  <c r="Q6" i="2"/>
  <c r="S6" i="1" s="1"/>
  <c r="V43" i="1"/>
  <c r="V44" i="1"/>
  <c r="V46" i="1"/>
  <c r="V49" i="1"/>
  <c r="V50" i="1"/>
  <c r="V51" i="1"/>
  <c r="V52" i="1"/>
  <c r="V53" i="1"/>
  <c r="V54" i="1"/>
  <c r="V55" i="1"/>
  <c r="V56" i="1"/>
  <c r="V58" i="1"/>
  <c r="V59" i="1"/>
  <c r="V60" i="1"/>
  <c r="V61" i="1"/>
  <c r="V63" i="1"/>
  <c r="V64" i="1"/>
  <c r="V65" i="1"/>
  <c r="V68" i="1"/>
  <c r="V69" i="1"/>
  <c r="V71" i="1"/>
  <c r="V72" i="1"/>
  <c r="V73" i="1"/>
  <c r="V74" i="1"/>
  <c r="V75" i="1"/>
  <c r="V76" i="1"/>
  <c r="V77" i="1"/>
  <c r="V78" i="1"/>
  <c r="V80" i="1"/>
  <c r="V81" i="1"/>
  <c r="V82" i="1"/>
  <c r="V83" i="1"/>
  <c r="V84" i="1"/>
  <c r="V85" i="1"/>
  <c r="V87" i="1"/>
  <c r="V88" i="1"/>
  <c r="V89" i="1"/>
  <c r="V90" i="1"/>
  <c r="V92" i="1"/>
  <c r="V93" i="1"/>
  <c r="V94" i="1"/>
  <c r="V95" i="1"/>
  <c r="V96" i="1"/>
  <c r="V97" i="1"/>
  <c r="V98" i="1"/>
  <c r="V99" i="1"/>
  <c r="V100" i="1"/>
  <c r="V101" i="1"/>
  <c r="V104" i="1"/>
  <c r="V105" i="1"/>
  <c r="V108" i="1"/>
  <c r="V109" i="1"/>
  <c r="V110" i="1"/>
  <c r="V111" i="1"/>
  <c r="V112" i="1"/>
  <c r="V113" i="1"/>
  <c r="V114" i="1"/>
  <c r="V115" i="1"/>
  <c r="V116" i="1"/>
  <c r="V117" i="1"/>
  <c r="V118" i="1"/>
  <c r="V119" i="1"/>
  <c r="V120" i="1"/>
  <c r="V42" i="1"/>
  <c r="V36" i="1"/>
  <c r="T5" i="2"/>
  <c r="V5" i="1" s="1"/>
  <c r="V6" i="1"/>
  <c r="V7" i="1"/>
  <c r="V8" i="1"/>
  <c r="V9" i="1"/>
  <c r="V10" i="1"/>
  <c r="V15" i="1"/>
  <c r="V18" i="1"/>
  <c r="V19" i="1"/>
  <c r="V20" i="1"/>
  <c r="V22" i="1"/>
  <c r="V23" i="1"/>
  <c r="V24" i="1"/>
  <c r="V25" i="1"/>
  <c r="V26" i="1"/>
  <c r="V27" i="1"/>
  <c r="V28" i="1"/>
  <c r="V29" i="1"/>
  <c r="V30" i="1"/>
  <c r="V4" i="1"/>
  <c r="S44" i="1"/>
  <c r="S45" i="1"/>
  <c r="S47" i="1"/>
  <c r="S49" i="1"/>
  <c r="S50" i="1"/>
  <c r="S51" i="1"/>
  <c r="S52" i="1"/>
  <c r="S53" i="1"/>
  <c r="S54" i="1"/>
  <c r="S55" i="1"/>
  <c r="S56" i="1"/>
  <c r="S58" i="1"/>
  <c r="S61" i="1"/>
  <c r="S62" i="1"/>
  <c r="S64" i="1"/>
  <c r="S65" i="1"/>
  <c r="S66" i="1"/>
  <c r="S67" i="1"/>
  <c r="S68" i="1"/>
  <c r="S70" i="1"/>
  <c r="S74" i="1"/>
  <c r="S75" i="1"/>
  <c r="S76" i="1"/>
  <c r="S77" i="1"/>
  <c r="S78" i="1"/>
  <c r="S80" i="1"/>
  <c r="S81" i="1"/>
  <c r="S82" i="1"/>
  <c r="S83" i="1"/>
  <c r="S84" i="1"/>
  <c r="S85" i="1"/>
  <c r="S86" i="1"/>
  <c r="S87" i="1"/>
  <c r="S88" i="1"/>
  <c r="S89" i="1"/>
  <c r="S90" i="1"/>
  <c r="S91" i="1"/>
  <c r="S93" i="1"/>
  <c r="S94" i="1"/>
  <c r="S95" i="1"/>
  <c r="S97" i="1"/>
  <c r="S98" i="1"/>
  <c r="S99" i="1"/>
  <c r="S100" i="1"/>
  <c r="S101" i="1"/>
  <c r="S102" i="1"/>
  <c r="S103" i="1"/>
  <c r="S104" i="1"/>
  <c r="S105" i="1"/>
  <c r="S106" i="1"/>
  <c r="S107" i="1"/>
  <c r="S108" i="1"/>
  <c r="S109" i="1"/>
  <c r="S110" i="1"/>
  <c r="S111" i="1"/>
  <c r="S112" i="1"/>
  <c r="S113" i="1"/>
  <c r="S114" i="1"/>
  <c r="S115" i="1"/>
  <c r="S116" i="1"/>
  <c r="S117" i="1"/>
  <c r="S118" i="1"/>
  <c r="S119" i="1"/>
  <c r="S120" i="1"/>
  <c r="S36" i="1"/>
  <c r="S32" i="1"/>
  <c r="S5" i="1"/>
  <c r="S7" i="1"/>
  <c r="S8" i="1"/>
  <c r="S11" i="1"/>
  <c r="S12" i="1"/>
  <c r="S14" i="1"/>
  <c r="S15" i="1"/>
  <c r="S17" i="1"/>
  <c r="S18" i="1"/>
  <c r="S19" i="1"/>
  <c r="S20" i="1"/>
  <c r="S21" i="1"/>
  <c r="S22" i="1"/>
  <c r="S23" i="1"/>
  <c r="S24" i="1"/>
  <c r="S25" i="1"/>
  <c r="S26" i="1"/>
  <c r="S27" i="1"/>
  <c r="S28" i="1"/>
  <c r="S29" i="1"/>
  <c r="S4"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3" i="1"/>
  <c r="W104" i="1"/>
  <c r="W105" i="1"/>
  <c r="W106" i="1"/>
  <c r="W107" i="1"/>
  <c r="W108" i="1"/>
  <c r="W109" i="1"/>
  <c r="W110" i="1"/>
  <c r="W111" i="1"/>
  <c r="W112" i="1"/>
  <c r="W113" i="1"/>
  <c r="W114" i="1"/>
  <c r="W115" i="1"/>
  <c r="W116" i="1"/>
  <c r="W117" i="1"/>
  <c r="W118" i="1"/>
  <c r="W119" i="1"/>
  <c r="W120" i="1"/>
  <c r="W42" i="1"/>
  <c r="W36" i="1"/>
  <c r="W32" i="1"/>
  <c r="W5" i="1"/>
  <c r="W6" i="1"/>
  <c r="W7" i="1"/>
  <c r="W8" i="1"/>
  <c r="W9" i="1"/>
  <c r="W10" i="1"/>
  <c r="W11" i="1"/>
  <c r="W12" i="1"/>
  <c r="W13" i="1"/>
  <c r="W14" i="1"/>
  <c r="W15" i="1"/>
  <c r="W16" i="1"/>
  <c r="W17" i="1"/>
  <c r="W18" i="1"/>
  <c r="W19" i="1"/>
  <c r="W20" i="1"/>
  <c r="W21" i="1"/>
  <c r="W22" i="1"/>
  <c r="W23" i="1"/>
  <c r="W24" i="1"/>
  <c r="W25" i="1"/>
  <c r="W26" i="1"/>
  <c r="W27" i="1"/>
  <c r="W28" i="1"/>
  <c r="W29" i="1"/>
  <c r="W30" i="1"/>
  <c r="W31" i="1"/>
  <c r="W4"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42" i="1"/>
  <c r="U36" i="1"/>
  <c r="U32" i="1"/>
  <c r="U5" i="1"/>
  <c r="U6" i="1"/>
  <c r="U7" i="1"/>
  <c r="U8" i="1"/>
  <c r="U9" i="1"/>
  <c r="U10" i="1"/>
  <c r="U11" i="1"/>
  <c r="U12" i="1"/>
  <c r="U13" i="1"/>
  <c r="U14" i="1"/>
  <c r="U15" i="1"/>
  <c r="U16" i="1"/>
  <c r="U17" i="1"/>
  <c r="U18" i="1"/>
  <c r="U19" i="1"/>
  <c r="U20" i="1"/>
  <c r="U21" i="1"/>
  <c r="U22" i="1"/>
  <c r="U23" i="1"/>
  <c r="U24" i="1"/>
  <c r="U25" i="1"/>
  <c r="U26" i="1"/>
  <c r="U27" i="1"/>
  <c r="U28" i="1"/>
  <c r="U29" i="1"/>
  <c r="U30" i="1"/>
  <c r="U31" i="1"/>
  <c r="U4"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42" i="1"/>
  <c r="T36" i="1"/>
  <c r="T32" i="1"/>
  <c r="T5" i="1"/>
  <c r="T6" i="1"/>
  <c r="T7" i="1"/>
  <c r="T8" i="1"/>
  <c r="T9" i="1"/>
  <c r="T10" i="1"/>
  <c r="T11" i="1"/>
  <c r="T12" i="1"/>
  <c r="T13" i="1"/>
  <c r="T14" i="1"/>
  <c r="T15" i="1"/>
  <c r="T16" i="1"/>
  <c r="T17" i="1"/>
  <c r="T18" i="1"/>
  <c r="T19" i="1"/>
  <c r="T20" i="1"/>
  <c r="T21" i="1"/>
  <c r="T22" i="1"/>
  <c r="T23" i="1"/>
  <c r="T24" i="1"/>
  <c r="T25" i="1"/>
  <c r="T26" i="1"/>
  <c r="T27" i="1"/>
  <c r="T28" i="1"/>
  <c r="T29" i="1"/>
  <c r="T30" i="1"/>
  <c r="T31" i="1"/>
  <c r="T4" i="1"/>
  <c r="R43" i="1"/>
  <c r="R44" i="1"/>
  <c r="R45" i="1"/>
  <c r="R46" i="1"/>
  <c r="R47" i="1"/>
  <c r="R48" i="1"/>
  <c r="R49" i="1"/>
  <c r="R50" i="1"/>
  <c r="R51" i="1"/>
  <c r="R52" i="1"/>
  <c r="R53" i="1"/>
  <c r="O53" i="1" s="1"/>
  <c r="P53" i="1" s="1"/>
  <c r="R54" i="1"/>
  <c r="R55" i="1"/>
  <c r="R56" i="1"/>
  <c r="R57" i="1"/>
  <c r="R58" i="1"/>
  <c r="R59" i="1"/>
  <c r="R60" i="1"/>
  <c r="R61" i="1"/>
  <c r="O61" i="1" s="1"/>
  <c r="P61" i="1" s="1"/>
  <c r="R62" i="1"/>
  <c r="R63" i="1"/>
  <c r="R64" i="1"/>
  <c r="R65" i="1"/>
  <c r="R66" i="1"/>
  <c r="R67" i="1"/>
  <c r="R68" i="1"/>
  <c r="R69" i="1"/>
  <c r="O69" i="1" s="1"/>
  <c r="P69" i="1" s="1"/>
  <c r="R70" i="1"/>
  <c r="R71" i="1"/>
  <c r="R72" i="1"/>
  <c r="R73" i="1"/>
  <c r="R74" i="1"/>
  <c r="R75" i="1"/>
  <c r="R76" i="1"/>
  <c r="R77" i="1"/>
  <c r="R78" i="1"/>
  <c r="R79" i="1"/>
  <c r="R80" i="1"/>
  <c r="R81" i="1"/>
  <c r="R82" i="1"/>
  <c r="R83" i="1"/>
  <c r="R84" i="1"/>
  <c r="R85" i="1"/>
  <c r="O85" i="1" s="1"/>
  <c r="P85" i="1" s="1"/>
  <c r="R86" i="1"/>
  <c r="R87" i="1"/>
  <c r="R88" i="1"/>
  <c r="R89" i="1"/>
  <c r="R90" i="1"/>
  <c r="R91" i="1"/>
  <c r="R92" i="1"/>
  <c r="R93" i="1"/>
  <c r="O93" i="1" s="1"/>
  <c r="P93" i="1" s="1"/>
  <c r="R94" i="1"/>
  <c r="R95" i="1"/>
  <c r="R96" i="1"/>
  <c r="R97" i="1"/>
  <c r="R98" i="1"/>
  <c r="R99" i="1"/>
  <c r="R100" i="1"/>
  <c r="R101" i="1"/>
  <c r="O101" i="1" s="1"/>
  <c r="P101" i="1" s="1"/>
  <c r="R102" i="1"/>
  <c r="R103" i="1"/>
  <c r="R104" i="1"/>
  <c r="R105" i="1"/>
  <c r="R106" i="1"/>
  <c r="R107" i="1"/>
  <c r="R108" i="1"/>
  <c r="R109" i="1"/>
  <c r="R110" i="1"/>
  <c r="R111" i="1"/>
  <c r="R112" i="1"/>
  <c r="R113" i="1"/>
  <c r="R114" i="1"/>
  <c r="R115" i="1"/>
  <c r="R116" i="1"/>
  <c r="R117" i="1"/>
  <c r="R118" i="1"/>
  <c r="R119" i="1"/>
  <c r="R120" i="1"/>
  <c r="R42" i="1"/>
  <c r="R36" i="1"/>
  <c r="R32" i="1"/>
  <c r="R5" i="1"/>
  <c r="R6" i="1"/>
  <c r="R7" i="1"/>
  <c r="R8" i="1"/>
  <c r="R9" i="1"/>
  <c r="R10" i="1"/>
  <c r="R11" i="1"/>
  <c r="R12" i="1"/>
  <c r="R13" i="1"/>
  <c r="R14" i="1"/>
  <c r="R15" i="1"/>
  <c r="R16" i="1"/>
  <c r="R17" i="1"/>
  <c r="R18" i="1"/>
  <c r="O18" i="1" s="1"/>
  <c r="P18" i="1" s="1"/>
  <c r="R19" i="1"/>
  <c r="R20" i="1"/>
  <c r="R21" i="1"/>
  <c r="R22" i="1"/>
  <c r="R23" i="1"/>
  <c r="R24" i="1"/>
  <c r="R25" i="1"/>
  <c r="R26" i="1"/>
  <c r="R27" i="1"/>
  <c r="R28" i="1"/>
  <c r="R29" i="1"/>
  <c r="R30" i="1"/>
  <c r="R31" i="1"/>
  <c r="R4"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42" i="1"/>
  <c r="Q36" i="1"/>
  <c r="Q32" i="1"/>
  <c r="Q31" i="1"/>
  <c r="Q29" i="1"/>
  <c r="Q30" i="1"/>
  <c r="Q27" i="1"/>
  <c r="Q28" i="1"/>
  <c r="Q25" i="1"/>
  <c r="Q26" i="1"/>
  <c r="Q12" i="1"/>
  <c r="Q13" i="1"/>
  <c r="Q14" i="1"/>
  <c r="Q15" i="1"/>
  <c r="Q16" i="1"/>
  <c r="Q17" i="1"/>
  <c r="Q18" i="1"/>
  <c r="Q19" i="1"/>
  <c r="Q20" i="1"/>
  <c r="Q21" i="1"/>
  <c r="Q22" i="1"/>
  <c r="Q23" i="1"/>
  <c r="Q24" i="1"/>
  <c r="Q5" i="1"/>
  <c r="Q6" i="1"/>
  <c r="Q7" i="1"/>
  <c r="Q8" i="1"/>
  <c r="Q9" i="1"/>
  <c r="Q10" i="1"/>
  <c r="Q11" i="1"/>
  <c r="Q4" i="1"/>
  <c r="O45" i="1"/>
  <c r="P45" i="1" s="1"/>
  <c r="O77" i="1"/>
  <c r="P77" i="1" s="1"/>
  <c r="O109" i="1"/>
  <c r="P109" i="1" s="1"/>
  <c r="O36" i="1" l="1"/>
  <c r="P36" i="1" s="1"/>
  <c r="O42" i="1"/>
  <c r="P42" i="1" s="1"/>
  <c r="O117" i="1"/>
  <c r="P117" i="1" s="1"/>
  <c r="O113" i="1"/>
  <c r="P113" i="1" s="1"/>
  <c r="O105" i="1"/>
  <c r="P105" i="1" s="1"/>
  <c r="O97" i="1"/>
  <c r="P97" i="1" s="1"/>
  <c r="O89" i="1"/>
  <c r="P89" i="1" s="1"/>
  <c r="O81" i="1"/>
  <c r="P81" i="1" s="1"/>
  <c r="O73" i="1"/>
  <c r="P73" i="1" s="1"/>
  <c r="O65" i="1"/>
  <c r="P65" i="1" s="1"/>
  <c r="O57" i="1"/>
  <c r="P57" i="1" s="1"/>
  <c r="O49" i="1"/>
  <c r="P49" i="1" s="1"/>
  <c r="O30" i="1"/>
  <c r="P30" i="1" s="1"/>
  <c r="O6" i="1"/>
  <c r="P6" i="1" s="1"/>
  <c r="O4" i="1"/>
  <c r="P4" i="1" s="1"/>
  <c r="O14" i="1"/>
  <c r="P14" i="1" s="1"/>
  <c r="O22" i="1"/>
  <c r="P22" i="1" s="1"/>
  <c r="O28" i="1"/>
  <c r="P28" i="1" s="1"/>
  <c r="O26" i="1"/>
  <c r="P26" i="1" s="1"/>
  <c r="O24" i="1"/>
  <c r="P24" i="1" s="1"/>
  <c r="O20" i="1"/>
  <c r="P20" i="1" s="1"/>
  <c r="O16" i="1"/>
  <c r="P16" i="1" s="1"/>
  <c r="O12" i="1"/>
  <c r="P12" i="1" s="1"/>
  <c r="O10" i="1"/>
  <c r="P10" i="1" s="1"/>
  <c r="O8" i="1"/>
  <c r="P8" i="1" s="1"/>
  <c r="O32" i="1"/>
  <c r="P32" i="1" s="1"/>
  <c r="O120" i="1"/>
  <c r="P120" i="1" s="1"/>
  <c r="O118" i="1"/>
  <c r="P118" i="1" s="1"/>
  <c r="O116" i="1"/>
  <c r="P116" i="1" s="1"/>
  <c r="O114" i="1"/>
  <c r="P114" i="1" s="1"/>
  <c r="O112" i="1"/>
  <c r="P112" i="1" s="1"/>
  <c r="O110" i="1"/>
  <c r="P110" i="1" s="1"/>
  <c r="O108" i="1"/>
  <c r="P108" i="1" s="1"/>
  <c r="O106" i="1"/>
  <c r="P106" i="1" s="1"/>
  <c r="O104" i="1"/>
  <c r="P104" i="1" s="1"/>
  <c r="O102" i="1"/>
  <c r="P102" i="1" s="1"/>
  <c r="O100" i="1"/>
  <c r="P100" i="1" s="1"/>
  <c r="O98" i="1"/>
  <c r="P98" i="1" s="1"/>
  <c r="O96" i="1"/>
  <c r="P96" i="1" s="1"/>
  <c r="O94" i="1"/>
  <c r="P94" i="1" s="1"/>
  <c r="O92" i="1"/>
  <c r="P92" i="1" s="1"/>
  <c r="O90" i="1"/>
  <c r="P90" i="1" s="1"/>
  <c r="O88" i="1"/>
  <c r="P88" i="1" s="1"/>
  <c r="O86" i="1"/>
  <c r="P86" i="1" s="1"/>
  <c r="O84" i="1"/>
  <c r="P84" i="1" s="1"/>
  <c r="O82" i="1"/>
  <c r="P82" i="1" s="1"/>
  <c r="O80" i="1"/>
  <c r="P80" i="1" s="1"/>
  <c r="O78" i="1"/>
  <c r="P78" i="1" s="1"/>
  <c r="O76" i="1"/>
  <c r="P76" i="1" s="1"/>
  <c r="O74" i="1"/>
  <c r="P74" i="1" s="1"/>
  <c r="O72" i="1"/>
  <c r="P72" i="1" s="1"/>
  <c r="O70" i="1"/>
  <c r="P70" i="1" s="1"/>
  <c r="O68" i="1"/>
  <c r="P68" i="1" s="1"/>
  <c r="O66" i="1"/>
  <c r="P66" i="1" s="1"/>
  <c r="O64" i="1"/>
  <c r="P64" i="1" s="1"/>
  <c r="O62" i="1"/>
  <c r="P62" i="1" s="1"/>
  <c r="O60" i="1"/>
  <c r="P60" i="1" s="1"/>
  <c r="O58" i="1"/>
  <c r="P58" i="1" s="1"/>
  <c r="O56" i="1"/>
  <c r="P56" i="1" s="1"/>
  <c r="O54" i="1"/>
  <c r="P54" i="1" s="1"/>
  <c r="O52" i="1"/>
  <c r="P52" i="1" s="1"/>
  <c r="O50" i="1"/>
  <c r="P50" i="1" s="1"/>
  <c r="O48" i="1"/>
  <c r="P48" i="1" s="1"/>
  <c r="O46" i="1"/>
  <c r="P46" i="1" s="1"/>
  <c r="O44" i="1"/>
  <c r="P44" i="1" s="1"/>
  <c r="O31" i="1"/>
  <c r="P31" i="1" s="1"/>
  <c r="O29" i="1"/>
  <c r="P29" i="1" s="1"/>
  <c r="O27" i="1"/>
  <c r="P27" i="1" s="1"/>
  <c r="O25" i="1"/>
  <c r="P25" i="1" s="1"/>
  <c r="O23" i="1"/>
  <c r="P23" i="1" s="1"/>
  <c r="O21" i="1"/>
  <c r="P21" i="1" s="1"/>
  <c r="O19" i="1"/>
  <c r="P19" i="1" s="1"/>
  <c r="O17" i="1"/>
  <c r="P17" i="1" s="1"/>
  <c r="O15" i="1"/>
  <c r="P15" i="1" s="1"/>
  <c r="O13" i="1"/>
  <c r="P13" i="1" s="1"/>
  <c r="O11" i="1"/>
  <c r="P11" i="1" s="1"/>
  <c r="O9" i="1"/>
  <c r="P9" i="1" s="1"/>
  <c r="O7" i="1"/>
  <c r="P7" i="1" s="1"/>
  <c r="O5" i="1"/>
  <c r="P5" i="1" s="1"/>
  <c r="O119" i="1"/>
  <c r="P119" i="1" s="1"/>
  <c r="O115" i="1"/>
  <c r="P115" i="1" s="1"/>
  <c r="O111" i="1"/>
  <c r="P111" i="1" s="1"/>
  <c r="O107" i="1"/>
  <c r="P107" i="1" s="1"/>
  <c r="O103" i="1"/>
  <c r="P103" i="1" s="1"/>
  <c r="O99" i="1"/>
  <c r="P99" i="1" s="1"/>
  <c r="O95" i="1"/>
  <c r="P95" i="1" s="1"/>
  <c r="O91" i="1"/>
  <c r="P91" i="1" s="1"/>
  <c r="O87" i="1"/>
  <c r="P87" i="1" s="1"/>
  <c r="O83" i="1"/>
  <c r="P83" i="1" s="1"/>
  <c r="O79" i="1"/>
  <c r="P79" i="1" s="1"/>
  <c r="O75" i="1"/>
  <c r="P75" i="1" s="1"/>
  <c r="O71" i="1"/>
  <c r="P71" i="1" s="1"/>
  <c r="O67" i="1"/>
  <c r="P67" i="1" s="1"/>
  <c r="O63" i="1"/>
  <c r="P63" i="1" s="1"/>
  <c r="O59" i="1"/>
  <c r="P59" i="1" s="1"/>
  <c r="O55" i="1"/>
  <c r="P55" i="1" s="1"/>
  <c r="O51" i="1"/>
  <c r="P51" i="1" s="1"/>
  <c r="O47" i="1"/>
  <c r="P47" i="1" s="1"/>
  <c r="O43" i="1"/>
  <c r="P43" i="1" s="1"/>
</calcChain>
</file>

<file path=xl/sharedStrings.xml><?xml version="1.0" encoding="utf-8"?>
<sst xmlns="http://schemas.openxmlformats.org/spreadsheetml/2006/main" count="6044" uniqueCount="1378">
  <si>
    <t>LÍNEA ESTRATÉGICA</t>
  </si>
  <si>
    <t>COMPONENTE DE LINEA</t>
  </si>
  <si>
    <t>ESTRATEGIAS</t>
  </si>
  <si>
    <t>ACCIONES CONCRETAS</t>
  </si>
  <si>
    <t>INDICADORES</t>
  </si>
  <si>
    <t>META 2025</t>
  </si>
  <si>
    <t>FORMULA</t>
  </si>
  <si>
    <t>RESPONSABLES</t>
  </si>
  <si>
    <t>PROGRAMA</t>
  </si>
  <si>
    <t>SUBPROGRAMA</t>
  </si>
  <si>
    <t>NRO DE META</t>
  </si>
  <si>
    <t>META</t>
  </si>
  <si>
    <t>NRO DE ACCION</t>
  </si>
  <si>
    <t>1. QUINDIANAS RECONOCIENDO Y HACIENDO EFECTIVOS SUS DERECHOS</t>
  </si>
  <si>
    <t>1.1 Quindianas por su autonomía económica, pleno empleo y salario en condiciones de igualdad.</t>
  </si>
  <si>
    <t>1.1.1.Fomentar la Autonomía económica de las mujeres quindianas a partir del apoyo técnico, capacitación y gestión de recursos para la creación de empresa, proyectos productivos y acceso a recursos financieros.</t>
  </si>
  <si>
    <t>Creación del Programa de capacitación en competencias para la autonomía económica de las mujeres. Este programa estará direccionado al fomento de iniciativas productivas,  emprendimiento y desarrollo empresarial y consecusión de recursos con especial énfasis en mujeres en condiciones de vulnerabilidad y de riesgo: extrema pobreza, discapacidad, prostitución, retornadas, victimas de violencias, indígenas, afrodescendientes, mujeres rurales y madres cabeza de familia, lbti y adultas mayores.</t>
  </si>
  <si>
    <t>Programa de formación formulado e implementado</t>
  </si>
  <si>
    <t>100% del programa de formaciòn implementado</t>
  </si>
  <si>
    <t>% de ejecución del programa de formación= (# de acciones implementadas dentro del programa/# total de acciones del programa)*100</t>
  </si>
  <si>
    <t>DPS, SENA Quindío,  Secretaria de Familia (Director de Adulto Mayor y Discapacidad, Jefe Oficina de Familia y Mujer y La Equidad.)</t>
  </si>
  <si>
    <t>Creación de nuevos programas y proyectos productivos de iniciativa femenina y desde el enfoque diferencial de las mujeres en el departamento.</t>
  </si>
  <si>
    <t>Número  de programas y proyectos productivos de iniciativa femenina con enfoque diferencial</t>
  </si>
  <si>
    <t>100% de la cobertura programada</t>
  </si>
  <si>
    <t>Numero total de programas y proyectos productivos = Σ de programas y proyectos productivos</t>
  </si>
  <si>
    <t>SENA Quindio Secretaria de Familia,  Secretaria Planeación, Secretaria de Agricultura, Desarrollo Rural y Medio Ambiente, Oficina de Promoción de Empleo Competitividad e Innovación</t>
  </si>
  <si>
    <t>Realización de Ruedas de negocios para mujeres emprendedoras y empresarias del departamento del Quindio.</t>
  </si>
  <si>
    <t>Ruedas de negocios ejecutadas por año</t>
  </si>
  <si>
    <t>Díez (10) Ruedas de negocios. Una (1) rueda de negocios anual.</t>
  </si>
  <si>
    <t>Nùmero total de ruedas de negocio = ∑ de ruedas de negocios por año</t>
  </si>
  <si>
    <t xml:space="preserve">Secretaria de Familia
Secreataria de Planeación
Secretsría de Turismo
</t>
  </si>
  <si>
    <t>Capacitación a traves de seminarios dirigidos a empresas de mujeres para que participen en las licitaciones de compras públicas.</t>
  </si>
  <si>
    <t>Seminario de profundización y actualización en temas de desarrollo empresarial</t>
  </si>
  <si>
    <t>Díez (10) seminarios de profundización y actualización. Uno (1) seminario anual.</t>
  </si>
  <si>
    <t xml:space="preserve">Número total de seminarios = ∑ de seminarios </t>
  </si>
  <si>
    <t>Universidad del Quindío y Secretaria de Educación Departamental</t>
  </si>
  <si>
    <t>Realización de un Encuentro Departamental de emprendimiento cuya temática sea emprendimiento y empresarismo femenino.</t>
  </si>
  <si>
    <t>Encuentro Departamental de Emprendimiento con el objetivo de mostrar experiencias exitosas y que permitan evidenciar sostenibilidad en los proyectos.</t>
  </si>
  <si>
    <t>Cinco (5) Encuentros  Departamentales de Emprendimiento. Uno (1) cada dos años.</t>
  </si>
  <si>
    <t>Nùmero total de encuentros= ∑ de encuentros departamentales</t>
  </si>
  <si>
    <t>Gobernación del Quindio.
Universidad del Quindío.
SENA
Empresas Privadas
ONGs</t>
  </si>
  <si>
    <t>Socializar la oferta Institucional para las micro, pequeñas y medianas empresas en eventos de mujeres.</t>
  </si>
  <si>
    <t>Socialización de ofertas instuticionales en los eventos de mujeres realizados a nivel departamental.</t>
  </si>
  <si>
    <t>80% Socializaciones de ofertas institucionales en los evento de mujeres.</t>
  </si>
  <si>
    <t>(# de socializaciones de oferta institucional en eventos de mujeres/total de eventos de mujeres)*100</t>
  </si>
  <si>
    <t>Secretaria de Familia (Jefe Oficina de Familia y Mujer y La Equidad).</t>
  </si>
  <si>
    <t>Creación y fortalecimiento de programa de formación en TIC para mujeres empresarias, que tengan como objetivo mejorar su desarrollo y competitividad.</t>
  </si>
  <si>
    <t>Programa de Formación en TIC para mujeres empresarias.</t>
  </si>
  <si>
    <t>100% del Programa de formación implementado</t>
  </si>
  <si>
    <t xml:space="preserve">Secretaria de Familia
Secretaria de Educación.
SENA
Universidad Quíndio
</t>
  </si>
  <si>
    <t xml:space="preserve">1.1.2 .Fomentar la Autonomía económica de las mujeres Rurales, Campesinas y cafeteras del Quindio a partir del apoyo técnico, capacitación y gestion de recursos para la creación de empresa, proyectos productivos y acceso a recursos financieros. </t>
  </si>
  <si>
    <t>Creación de nuevos proyectos productivos de iniciativa femenina y desde el enfoque diferencial de las mujeres rurales, campesinas y cafeteras en el departamento.</t>
  </si>
  <si>
    <t xml:space="preserve">Proyectos Productivos desarrollados </t>
  </si>
  <si>
    <t>100% de los proyectos formulados y postulados</t>
  </si>
  <si>
    <t>(No. de proyectos productivos aprobados/ No. de proyectos productivos propuestos)*100</t>
  </si>
  <si>
    <t>SENA Quindío, Secretaria de Familia,  Secretaria Planeación, Secretaria de Agricultura, Desarrollo Rural y Medio Ambiente,
Oficina de Promoción de Empleo Competitividad e Innovación.
Corporación Autonoma del Quindío.</t>
  </si>
  <si>
    <t xml:space="preserve">Apoyo y acompañamiento tecnico, de capacitacion y gestión de recursos a los programas y proyectos existentes de fomento de la producción agrícola y cafetera con mujeres rurales. Mujeres jardineras y Mujeres Camineras.  </t>
  </si>
  <si>
    <t>Asesorias de acompañamiento brindado a programas y proyectos existentes.</t>
  </si>
  <si>
    <t>90% de asesorias ejecutadas en el año.</t>
  </si>
  <si>
    <t xml:space="preserve">(# de asesorías realizadas por año/total de asesorías programadas por año)*100 </t>
  </si>
  <si>
    <t>Incorporación de propuestas  productivas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</si>
  <si>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Propuestas productivas de mujeres rurales implementadas.</t>
  </si>
  <si>
    <t>90% de propuestas productivas implementadas.</t>
  </si>
  <si>
    <t>(No. De propuestas  productivas aprobadas/ No. de propuestas productivos presentadas)</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</si>
  <si>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</si>
  <si>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exitentes a nivel regional y nacional.</t>
  </si>
  <si>
    <t>95% de las mujeres rurales informadas sobre las ofertas de programas de emprendimiento.</t>
  </si>
  <si>
    <t>(N° de mujeres rurales a las cuales se les divulga las ofertas de emprendimiento/# total de mujeres rurales)*100</t>
  </si>
  <si>
    <t xml:space="preserve"> Secretaria de Familia,  Secretaria Planeación, Secretaria de Agricultura, Desarrollo Rural y Medio Ambiente,
Oficina de Promoción de Empleo Competitividad e Innovación.
</t>
  </si>
  <si>
    <t xml:space="preserve">Apoyar el acceso de las mujeres rurales,campesinas y cafeteras a recursos productivos por medio de Instrumentos crediticios y de Instrumentos no crediticios. </t>
  </si>
  <si>
    <t>Mujeres rurales, campesinas y cafeteras con obtección de recursos  para financiamiento.</t>
  </si>
  <si>
    <t>50% de mujeres beneficiadas con recursos de financiamiento productivo.</t>
  </si>
  <si>
    <t xml:space="preserve">(N° de mujeres beneficiadas con recursos de financiamiento productivo/# total de mujeres rurales)*100  </t>
  </si>
  <si>
    <t>Aumento de un 50% de la línea de base de mujeres vínculadas a procesos de formación proyectos productivos.</t>
  </si>
  <si>
    <t>% de incremento de mujeres vinculadas con respecto a la línea de base identificada.</t>
  </si>
  <si>
    <t>Atención a las mujeres victimas dentro del programa Implementación Proyectos Dllo Rural, con el monto de cofinanciación máxima para sus proyectos.</t>
  </si>
  <si>
    <t>Mujeres victimas beneficiarias con el monto máximo de cofinanciamiento de proyectos.</t>
  </si>
  <si>
    <t>Aumento de un 80% de la línea de base de mujeres beneficiarias cofinaciamiento máximo del proyectos.</t>
  </si>
  <si>
    <t>% de incremento de mujeres beneficiarios sobre la línea de base establecida.</t>
  </si>
  <si>
    <t>1.1.3 Incrementar la participación de las mujeres en el mercado laboral con igualdad de oportunidades, en condiciones dignas e igualdad de salarios.</t>
  </si>
  <si>
    <t>Diseño e implementación de un plan de capacidades para el trabajo para las mujeres, especialmente las que se encuentran en condición de riesgo y vulnerabilidad.</t>
  </si>
  <si>
    <t>Plan de capacitación para el trabajo implementado para mujeres en condición de riesgo.</t>
  </si>
  <si>
    <t>100% del Plan de capacitaciòn implementado</t>
  </si>
  <si>
    <t>% de ejecución del plan de capacitación= (# de acciones implementadas dentro del plan/# total de acciones del plan)*100</t>
  </si>
  <si>
    <t>Secretaria de Familia, Secretaria de Turismo, industria y comercio, SENA</t>
  </si>
  <si>
    <t>Diseñar estrategias de seguimiento a la incorporación de las mujeres en el ámbito laboral en condiciones de igualdad de oportunidades y de salarios apoyado en el Programa de Equidad Laboral con Enfoque Diferencial de Género del Ministerio del Trabajo.</t>
  </si>
  <si>
    <t>Estrategias  seguimiento implementadas.</t>
  </si>
  <si>
    <t>∑ de estrategias implementadas</t>
  </si>
  <si>
    <t>Secretaria de Familia, Secretaria de Turismo, industria y comercio, Personeria, Direción territorial de Min. Trabajo.</t>
  </si>
  <si>
    <t>Promover estrategias de acompañamiento en empresas privadas y públicas, que cierren las brechas de género en cuanto al acceso al pleno empleo y condiciones de igualdad salarial.</t>
  </si>
  <si>
    <t>Estrategias  seguimiento implementadas</t>
  </si>
  <si>
    <t>1 (Una) estrategia de seguimiento implementada.</t>
  </si>
  <si>
    <t>Secretaria de Familia, Secretaria de Turismo, industria y comercio, Direción territorial de Min. Trabajo,Cámara de Comercio.</t>
  </si>
  <si>
    <t>Incentivar las capacidades laborales de las mujeres cabeza de familia viculadas  al programa RED UNIDOS .</t>
  </si>
  <si>
    <t>Mujeres con capacidades laborales vinculadas al Programa Red Unidos</t>
  </si>
  <si>
    <t>90% de la mujeres vículadas al Programa Red Unidos fortalecidas con capaidades laborales.</t>
  </si>
  <si>
    <t>NA</t>
  </si>
  <si>
    <t>Secretaria de Familia, Secretaria de Turismo, industria y comercio, SENA, Camara de Comercio, RED UNIDOS</t>
  </si>
  <si>
    <t>Incorporación del enfoque de género y diferencial al plan de acompañamiento integral a las remesas laborales y generación de estímulos para el retorno de Quindianos que viven en el exterior.</t>
  </si>
  <si>
    <t>Implementación del enfoque de género y diferencial en el plan de acompañamiento integral.</t>
  </si>
  <si>
    <t>Plan de acompañamiento integral a las remesas laborales y generación de estímulos con enfoque de género y diferencial.</t>
  </si>
  <si>
    <t>Valor absoluto (plan de acompañamiento integral con incorporación de enfoque de género)</t>
  </si>
  <si>
    <t>Secretaria de Familia, Secretaria de Turismo, industria y comercio, Secretaria de Planeación,  SENA, Camara de Comercio, Oficina de Atención a la población migrante.</t>
  </si>
  <si>
    <t>Diseño y ejecución de herramientas para la Implementacion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</si>
  <si>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Ejecución de herramientas de implementación y seguimiento al Decreto 2733 de 2012</t>
  </si>
  <si>
    <t>Herramientas diseñadas y ejecutadas</t>
  </si>
  <si>
    <t>Valor absoluto (herramientas diseñadas y ejecutadas)</t>
  </si>
  <si>
    <t>Direccion territorial Min. Trabajo.</t>
  </si>
  <si>
    <t>1.2   Quindianas con Educación de calidad, con equidad y desde el enfoque diferencial</t>
  </si>
  <si>
    <t>1.2.1. Implementar la formación docente con pedagogías no sexistas, con enfoque de genero, diferencial y territorial.</t>
  </si>
  <si>
    <t>Mejoramiento de la calidad de la educación en primera infancia con didacticas no paramétricas  que promuevan la equidad de los generos, practicas de reconocimiento no sexista y reconociendo las diferencias como elemento constitutivo de educación en equidad y para la ciudadania.</t>
  </si>
  <si>
    <t>Proyectos pedagógicos con estrategias o didacticas no paramétricas que promuevan la equidad de los generos</t>
  </si>
  <si>
    <t>50% de aumento de la línea de base en el mejoramiento de los proyectos pedagógicos  con estrategias con didacticas no paramétricas que promuevan la equidad de los generos en la educación en primera infancia.</t>
  </si>
  <si>
    <t>% de incremento con relación a la línea de base</t>
  </si>
  <si>
    <t>Secretaria de Familia, Secetaria de Educación.</t>
  </si>
  <si>
    <t>Diseño e implentación de proyecto en educación para la equidad de generos que articule las directivas, docentes, padres de familia y estudiantes en los colegios del departamento.</t>
  </si>
  <si>
    <t xml:space="preserve">Proyecto de educación para la equidad de generos creado y funcionando. </t>
  </si>
  <si>
    <t>100% del Proyecto en Educación para la equidad de generos implementado</t>
  </si>
  <si>
    <t>% de ejecución del proyecto en educación= (# de acciones implementadas dentro del proyecto/# total de acciones del proyecto)*100</t>
  </si>
  <si>
    <t>Secretaria de Familia, Secretaria de Educación.</t>
  </si>
  <si>
    <t>Diseñar e implemetar proyecto de educación universitaria no sexista y para la equidad de género desde la interdisciplinariedad en todas las universidades del departamento. Este proyecto debera apuntar a: estrategias de inclusion con equidad en las distintas disciplinas, prevención de violencias basadas en genero y promocion de la investigación academica con perspectiva de género.</t>
  </si>
  <si>
    <t xml:space="preserve">Proyecto de educación universitaria no sexista y para la equidad de género desde la interdisciplinariedad para la equidad de generos creado y funcionando. </t>
  </si>
  <si>
    <t>100% del Proyecto en educación universitaria no sexista y para la equidad de género desde la interdisciplinariedad implementado.</t>
  </si>
  <si>
    <t>Secretaria de Familia, Secetaria de Educación, Universidades del Departamento.</t>
  </si>
  <si>
    <t>1.2.2 Promover la accesibilidad y permanencia en el sistema educativo de las mujeres en condiciones de equidad.</t>
  </si>
  <si>
    <t>Diseño de estrategias de acceso y permanencia al sistema educativo de mujeres adolescentes en embarazo y madres cabeza de familia.</t>
  </si>
  <si>
    <t>Estrategias de acceso y permanencia al sistema educativo de mujeres adolescentes en embarazo y madres cabeza de familia.</t>
  </si>
  <si>
    <t>2 Estrategias de acceso y permanencia al sistema educativo.</t>
  </si>
  <si>
    <t>∑ de estrategias de acceso y permanencia  implementadas</t>
  </si>
  <si>
    <t>Secretaria de Familia, Secetaria de Educación, ICBF</t>
  </si>
  <si>
    <t>Garantizar el acceso y permanencia de mujeres rurales,  indígenas, lbti, afrodescendientes y en condiciones de discapacidad, pobreza, a la educación secundaria, tecnica, tecnológica y universitaria según sus necesidades, subjetividades y particularidades.</t>
  </si>
  <si>
    <t>Mujeres rurales, indigenas, lbti, afrodescendientes y en condición de discapacidad vinculadas a la educación secundaria, tecnica, tecnológica y universitaria según sus necesidades, subjetividades y particularidades.</t>
  </si>
  <si>
    <t>Vinculación del 80% de las mujeres a la educación secundaria, técnica, tecnológica y universitaria</t>
  </si>
  <si>
    <t>(# de mujeres vinculadas/# total de mujeres)*100</t>
  </si>
  <si>
    <t>Secretaria de Familia, Secetaria de Educación, ICBF, Universidades del Departamento.</t>
  </si>
  <si>
    <t>1.2.3. Garantizar la articulación de las instituciones educativas públicas y privadas, la institucionalidad gubernamental y el sector privado en aras de la efectividad de la educación sin discriminación y en equidad para las mujeres.</t>
  </si>
  <si>
    <t>Realizar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t>
  </si>
  <si>
    <t>Convenios interinstitucionales efectuados.</t>
  </si>
  <si>
    <t>5 Convenios interinstitucionales entre la Gobernación del Quindío y las universidades.</t>
  </si>
  <si>
    <t>∑ de convenios</t>
  </si>
  <si>
    <t>Gobernación del Quindío, UniverSIdades del departamento.</t>
  </si>
  <si>
    <t>Implementacion de medidas de seguimiento al cumplimiento del decreto reglamentario 4798 de 2011 (Ley 1257 de 2008 en materia educativa)</t>
  </si>
  <si>
    <t>Medidas de seguimiento al cumplimiento del Decreto 4798 de 2011</t>
  </si>
  <si>
    <t>100% de medidas de seguimiento implementadas.</t>
  </si>
  <si>
    <t>(# de medidas de seguimiento implementadas/# total de medidas de seguimiento del decreto 4798)*100</t>
  </si>
  <si>
    <t>Secretaria de Familia, Secretaria de Educación</t>
  </si>
  <si>
    <t>1.3  Quindianas con Salud Integral y plena.</t>
  </si>
  <si>
    <t>1.3.1 Acceso en calidad y oportunidad al sistema de salud para las mujeres.</t>
  </si>
  <si>
    <r>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r>
    <r>
      <rPr>
        <sz val="10"/>
        <color rgb="FFFF0000"/>
        <rFont val="Calibri"/>
        <family val="2"/>
        <scheme val="minor"/>
      </rPr>
      <t>prestacion de servicios</t>
    </r>
  </si>
  <si>
    <t>Cobertura en calidad y oportunidad a los servicios de salud para las mujeres.</t>
  </si>
  <si>
    <t>Cobertura del 90% a los servicios de salud para las mujeres.</t>
  </si>
  <si>
    <t>% de cobertura</t>
  </si>
  <si>
    <t>Secretaria de Salud</t>
  </si>
  <si>
    <t>Priorizar la atención en la población femenina de vulnerailidad como niñas, madres gestantes , adultas mayores, mujeres  con capacidades diferentes, mujeres indígenas, afro-descendientes,lbti, prostitutas y en condicion de habitación de calle, con calidad y oportunidad.</t>
  </si>
  <si>
    <t>Cobertura de atención en la población femenina de vulnerabilidad</t>
  </si>
  <si>
    <t>Cobertura del 90% a los servicios de salud para las mujeres</t>
  </si>
  <si>
    <t>1.3.2 Observación, seguimiento y prevención de situaciones y enfermedades  que  afectan la salud física, psicológica de las mujeres</t>
  </si>
  <si>
    <t>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entre otros.</t>
  </si>
  <si>
    <t>Cobertura a la Atención primaria en salud</t>
  </si>
  <si>
    <t>Cobertura del 90%  en los programas de atención primaria en salud.</t>
  </si>
  <si>
    <t>Formular e implementar el plan de articulación intersectorial para la canalización de acciones de promoción de la salud, prevención de riesgos y atención de poblaciones especiales.</t>
  </si>
  <si>
    <t xml:space="preserve">Plan de articulación intersectorial diseñado e implentado. </t>
  </si>
  <si>
    <t>100 % de implementación del Plan de acción intersectorial.</t>
  </si>
  <si>
    <t>Secretaria de Salud, Secretaria del Interior, Secretaria de Familia.</t>
  </si>
  <si>
    <t xml:space="preserve"> 1.3.3 Prevención, promoción y garantía de la salud sexual y reproductiva de las mujeres.</t>
  </si>
  <si>
    <t>Realizar acciones de promoción y prevención en salud sexual y
reproductiva y Derechos sexuales y reproductivos con enfoque de
género.</t>
  </si>
  <si>
    <t>Acciones de promoción y prevención en salud sexual y reproductiva y Derechos sexuales y reproductivos</t>
  </si>
  <si>
    <t>Ejecución  del 90% de las acciones de promoción y prevención.</t>
  </si>
  <si>
    <t>(# de acciones de promoción y prevención ejecutadas/# total de acciones de promoción y prevención)*100</t>
  </si>
  <si>
    <t>Secretaria de Salud, Profamilia Quindio, Secretaria de educación, ICBF</t>
  </si>
  <si>
    <t>Diseñar estrategia conjunta interinstitucional e intersectorial para prevenir el embarazo adolescente en el departamento.</t>
  </si>
  <si>
    <t>Estrategia con la participación de la totalidad de los municipios del departamento del Quindío</t>
  </si>
  <si>
    <t>Estrategia interinstitucional e intersectorial implementada y activa.</t>
  </si>
  <si>
    <t>Valor absoluto (estrategia implementada y activa)</t>
  </si>
  <si>
    <t>secretaria de familia, Secretaria de Salud, Secretaria de Educación, ICBF</t>
  </si>
  <si>
    <t>Incorporar el enfoque diferencial y de género en el diseño e implementación de la vigilancia en salud pública de salud mental.</t>
  </si>
  <si>
    <t>Enfoque diferencial y de género incluido en el Programa de Vigilancia en salud pública de salud mental.</t>
  </si>
  <si>
    <t>Enfoque diferencial y de género incluido e  implementado</t>
  </si>
  <si>
    <t>Valor absoluto (enfoque diferencial incluido en el programa)</t>
  </si>
  <si>
    <t>Secretaría de Salud</t>
  </si>
  <si>
    <t>Garantizar la entrega oportuna del biológico e insumos para la
vacunación contra el VPH de todas las niñas escolarizadas ente el
cuarto y onceavo grado de educación básica primaria y secundaria y
que tengan 9 años o más.</t>
  </si>
  <si>
    <t>Entrega de biologicos e insumos para la vacunación contra el VPH</t>
  </si>
  <si>
    <t xml:space="preserve">Cubrimiento del 90% de todas las niñas escolarizadas con los biologicos e insumos para la vacunación contra el VPH. </t>
  </si>
  <si>
    <t>% de cubrimiento</t>
  </si>
  <si>
    <t>Secretaria de salud</t>
  </si>
  <si>
    <t>Realizar acciones para el fortalecimiento de la vigilancia en salud pública de las Infecciones de Transmisión Sexual (ITS) con enfoque diferencial y de género.</t>
  </si>
  <si>
    <t>Fortalecimiento de la vigilancia en salud pública de las Infecciones de Transmisión Sexual (ITS) con enfoque diferencial y de género.</t>
  </si>
  <si>
    <t>Incorporaciòn del enfoque diferencial y de género en las acciones de vigilancia de las ITS</t>
  </si>
  <si>
    <t>Valor absoluto (verificaciòn del enfoque diferencial y de gènero en la vigilancia de las ITS)</t>
  </si>
  <si>
    <t>Secretaría de Salud, Secretaria de Familia</t>
  </si>
  <si>
    <t>1.3.4 Articulación institucional para la salud plena de las mujeres.</t>
  </si>
  <si>
    <t>Implementar medidas de seguimiento al cumplimineto del decreto 2734 de 2012 Por el cual se reglamentan las medidas de atención a las mujeres víctimas de violencia</t>
  </si>
  <si>
    <t>Medidas de seguimiento implementadas</t>
  </si>
  <si>
    <t>100% de Medidas de seguimiento implementadas.</t>
  </si>
  <si>
    <t>(# de medidas de seguimiento implementadas/# total de medidas de seguimiento del decreto)*100</t>
  </si>
  <si>
    <t>Implementar medidas de seguimiento al cumplimiento del decreto reglamentario 4796 de 2011 (Ley 1257 de 2008)</t>
  </si>
  <si>
    <t xml:space="preserve">Construir un Sistema de información unificado, que amplie las características de análisis estructural de la salud en el Departamento. </t>
  </si>
  <si>
    <t>Sistema de información implementado y activo.</t>
  </si>
  <si>
    <t>Conformación del sistema de información unificado con la participación de la totalidad de municipios.</t>
  </si>
  <si>
    <t>Valor absoluto</t>
  </si>
  <si>
    <t>Crear una Red de apoyo interinstitucional para intervenir en procesos de atención, prevención y mitigación de riesgos público y problemáticas de salud para las mujeres.</t>
  </si>
  <si>
    <t>Red de apoyo interinstitucional.</t>
  </si>
  <si>
    <t>Red de apoyo interinstitucional conformada y activa.</t>
  </si>
  <si>
    <t xml:space="preserve">Valor absoluto </t>
  </si>
  <si>
    <t>Secretaria de Familia, Secretaria de salud.</t>
  </si>
  <si>
    <t xml:space="preserve">inclusion productiva.
</t>
  </si>
  <si>
    <t xml:space="preserve">mi negocio.
</t>
  </si>
  <si>
    <t>beneficiar 511  personas de los municipios Calarca, Quimbaya y tebiada en capacitacion productiva</t>
  </si>
  <si>
    <t>Quindío Potencia Turística de Naturaleza y Diversión</t>
  </si>
  <si>
    <t>Mejoramiento de la competitividad del Quindío como destino turístico</t>
  </si>
  <si>
    <t>Gestionar y ejecutar (3) proyectos para mejorar la competitividad del Quindío como destino turístico</t>
  </si>
  <si>
    <t>Quindío rural, inteligente, competitivo y empresarial</t>
  </si>
  <si>
    <t>Hacia el Emprendimiento, Empresarismo, asociatividad y generación de empleo en el Departamento del Quindío</t>
  </si>
  <si>
    <t>Apoyar   doce (12) Unidades de emprendimiento de grupos poblacionales con enfoque diferencial.</t>
  </si>
  <si>
    <t>Centros Agroindustriales Regionales para la Paz - CARPAZ</t>
  </si>
  <si>
    <t>Genero poblaciones vulnerables y con enfoque diferenciao</t>
  </si>
  <si>
    <t>Mujeres constructoras de familia y de paz</t>
  </si>
  <si>
    <t>Revisar, ajustar  e  implementar  la política publica de equidad de género para la  mujer del departamento</t>
  </si>
  <si>
    <t>Emprendimiento y empleo rural</t>
  </si>
  <si>
    <t xml:space="preserve">Capacitar mil doscientos (1200)  jóvenes y mujeres rurales en actividades agrícolas y no agrícolas </t>
  </si>
  <si>
    <t>Capacitar seis (6) unidades agro empresariales de jóvenes y mujeres rurales</t>
  </si>
  <si>
    <t>Soberanía, seguridad alimentaria y nutriciona. Genero, Poblaciones vulnerables y con enfoque diferencial</t>
  </si>
  <si>
    <t>Fomento a la Agricultura Familiar Campesina, agricultura urbana y mercados campesinos para la soberanía y  Seguridad alimentaria</t>
  </si>
  <si>
    <t>Diseñar e implementar un (1) programa de agricultura familiar campesina</t>
  </si>
  <si>
    <t>Quindío rural, inteligente, competitivo y empresarial.
Genero, Poblaciones vulnerables y con enfoque diferencial</t>
  </si>
  <si>
    <t>34.
197.</t>
  </si>
  <si>
    <t>Beneficiar a  dos mil cuatrocientas  (2400) mujeres rurales campesinas, personas en condición de vulnerabilidad y con enfoque diferencial en formación para el trabajo y el desarrollo humano.
Revisar, ajustar  e  implementar  la política publica de equidad de género para la  mujer del departamento.</t>
  </si>
  <si>
    <t>Implementar un programa de gesiton financiera para el desarrollo de emprendimiento, empresarismo y asociatividad</t>
  </si>
  <si>
    <t>Quindío territorio vital.
Genero, Poblaciones vulnerables y con enfoque diferencial.</t>
  </si>
  <si>
    <t>Bienes y servicios ambientales para las nuevas generaciones.
Mujeres constructoras de Familia y de paz.</t>
  </si>
  <si>
    <t>20.
197.</t>
  </si>
  <si>
    <t>Capacitar a doscientos cincuenta (250)   jóvenes,  mujeres, población vulnerable y con enfoque diferencial como líderes ambientales en el departamento.
Revisar, ajustar  e  implementar  la política publica de equidad de género para la  mujer del departamento.</t>
  </si>
  <si>
    <t>Generar un apalancamiento a 100  iniciativas productivas rurales</t>
  </si>
  <si>
    <t>Genero, Poblaciones vulnerables y con enfoque diferencial</t>
  </si>
  <si>
    <t>Mujeres constructoras de Familia y de paz.</t>
  </si>
  <si>
    <t>implementar  un  programa  departamental para la atención y acompañamiento a la población migrante  y de repatriación .</t>
  </si>
  <si>
    <t>Calidad Educativa</t>
  </si>
  <si>
    <t>Calidad Educativa para la Paz</t>
  </si>
  <si>
    <t>Implementar un (1) plan, programa y/o proyecto para el acceso de niños, niñas y jóvenes en las instituciones educativas</t>
  </si>
  <si>
    <t>Educación, ambientes escolares y cultura para la Paz</t>
  </si>
  <si>
    <t xml:space="preserve">Diseñar e implementar la estrategia "escuela de padres" en treinta (30) instituciones educativas  </t>
  </si>
  <si>
    <t xml:space="preserve">50000 cupos para el pais, para el departamento 375 en el sena y 400 en la universidad del Quindio, no obstante, en departamentos donde no se logra los cupos disponibles, sus recursos son desplazados a municipios que tienen mayor participacion. </t>
  </si>
  <si>
    <t>Cobertura Educativa</t>
  </si>
  <si>
    <t>Educación inclusiva con acceso y permanencia para poblaciones vulnerables - diferenciales</t>
  </si>
  <si>
    <t>Atender cuatro mil quinientos (4.500)  personas de la población adulta del departamento (jóvenes y adultos, madres cabeza de hogar)</t>
  </si>
  <si>
    <t>Pertinencia e Innovación</t>
  </si>
  <si>
    <t>Fortalecimiento de la Media Técnica</t>
  </si>
  <si>
    <t>Implementar el programa de acceso y permanencia de la educación técnica, tecnologica y superior en el departamento del Quindío</t>
  </si>
  <si>
    <t>Atención integral al Adulto Mayor</t>
  </si>
  <si>
    <t>Promoción social y gestión diferencial de poblaciones vulnerables.</t>
  </si>
  <si>
    <t>fortalecer en los doce (12) municipios del departamento los comites municipales de discapacidad</t>
  </si>
  <si>
    <t>Soberanía, seguridad alimentaria y nutricional</t>
  </si>
  <si>
    <t xml:space="preserve">Fortalecimiento a la vigilancia en  la seguridad alimentaria y nutricional del Quindío. </t>
  </si>
  <si>
    <t>Fortalecer la atención integral  en seis (6) poblaciones vulnerables (etnias)  en menores de cinco años con casos de desnutrición</t>
  </si>
  <si>
    <t>Salud Pública para un Quindío saludable y posible</t>
  </si>
  <si>
    <t>Sexualidad, derechos sexuales y reproductivos</t>
  </si>
  <si>
    <t>Vincular cuatro mil ochocientos (4.800) mujeres gestantes al programa de control prenatal antes de la semana 12 de edad gestacional.</t>
  </si>
  <si>
    <t>Desarrollar acciones articuladas intersectorialmente en los doce (12) municipios del departamento, con enfoque de derechos en colectivos LGTBI, jóvenes, mujeres gestantes adolescentes.</t>
  </si>
  <si>
    <t xml:space="preserve">Implementar  5  programas de participación social en salud, orientados a promover los derechos de las poblaciones vulnerables y diferenciales, acorde a las políticas públicas </t>
  </si>
  <si>
    <t>Vida saludable y enfermedades transmisibles</t>
  </si>
  <si>
    <t>Implementar una estrategia que permita garantizar el adecuado funcionamiento de la red de frío para el almacenamiento  de los biológicos del Programa ampliado de inmunización (PAI).</t>
  </si>
  <si>
    <t xml:space="preserve">Ejecutar el plan decenal de lactancia materna </t>
  </si>
  <si>
    <t>Convivencia social y salud mental</t>
  </si>
  <si>
    <t>Adoptar e implementar el modelo de Atención primaria en Salud Mental (APS) en todos los municipios Quindiano</t>
  </si>
  <si>
    <t xml:space="preserve">Diseñar y desarrollar planes y/o programas en los doce (12) entes territoriales municipales de promoción y prevención de las enfermedades transmitidas por agua, suelo y alimentos </t>
  </si>
  <si>
    <t>Promoción y  Protección  de la Familia</t>
  </si>
  <si>
    <t xml:space="preserve">Quindío departamento de derechos  de niñas, niños y adolescentes </t>
  </si>
  <si>
    <t>Implementar  una estrategia de prevención y atención de embarazos y segundos embarazos a temprana edad.</t>
  </si>
  <si>
    <t>Dimensión Vida Saludable y Enfermedades Transmisibles</t>
  </si>
  <si>
    <t>Fortalecimiento de la red de frío del Programa ampliado de inmunización (PAI)</t>
  </si>
  <si>
    <t>Vigilancia en salud publica y del laboratorio departamental.</t>
  </si>
  <si>
    <t>Sostener 83 Unidades Primarias Generadoras de Datos (UPGD) que integran el sistema de Vigilancia en Salud Publica.</t>
  </si>
  <si>
    <t>Secretaria de Salud…   exámenes periódicos, esquemas de vacunación</t>
  </si>
  <si>
    <t>Secretaria de Salud… atención primaria en salud para dignificar la prestación de los servicios de salud en todos los niveles de complejidad promoviendo acciones conjuntas tendientes a fortalecer la cultura del auto cuidado</t>
  </si>
  <si>
    <t>Secretaria de Salud…  lactancia materna, los autoexámenes</t>
  </si>
  <si>
    <t>Secretaria de Salud….. las campañas de sensibilización y prevención implementando estrategias que fortalezcan la integridad humana, prevengan el suicidio, los embarazos prematuros y la drogadicción</t>
  </si>
  <si>
    <t>Secretaria de Salud…. prevención de enfermedades más comunes con el fin de garantizar un crecimiento sano y generar hábitos saludables en lo físico y mental mediante la promoción de prácticas como el control perinatal</t>
  </si>
  <si>
    <t>P</t>
  </si>
  <si>
    <t>E</t>
  </si>
  <si>
    <t>METAS 2015</t>
  </si>
  <si>
    <t>RECURSOS 2015</t>
  </si>
  <si>
    <t>% AVANCE</t>
  </si>
  <si>
    <t>LOGROS ALCANZADOS 2015</t>
  </si>
  <si>
    <t>METAS 2025</t>
  </si>
  <si>
    <t>ARMONIZACION PLAN DE DESARROLLO 2016 - 2019                                        "EN DEFENSA DEL BIEN COMUN"</t>
  </si>
  <si>
    <t>Secretaria de Familia,  Secretaria Planeación, Secretaria de Agricultura, Desarrollo Rural y Medio Ambiente,
Oficina de Promoción de Empleo Competitividad e Innovación</t>
  </si>
  <si>
    <t>Secretaria de Familia,  Secretaria Planeación, Secretaria de Agricultura, Desarrollo Rural y Medio Ambiente,
Oficina de Promoción de Empleo Competitividad e Innovación.
Universidad del Quidío.</t>
  </si>
  <si>
    <t xml:space="preserve">Apoyar el acceso de las mujeres rurales,campesinas y cafeteras a convocatorias publicas para la estructuración del proyecto productivo y sus estudios de factibilidad y sostenibilidad. </t>
  </si>
  <si>
    <t>Mujeres rurales, campesinas y cafeteras vinculadas a procesos de formación en elaboración de proyectos productivos</t>
  </si>
  <si>
    <t xml:space="preserve"> Secretaria de Familia,  Secretaria Planeación, Secretaria de Agricultura, Desarrollo Rural y Medio Ambiente,
Oficina de Promoción de Empleo Competitividad e Innovación.</t>
  </si>
  <si>
    <t>Emprendimiento y empleo rural.
Mujeres constructoras de Familia y de paz.</t>
  </si>
  <si>
    <t xml:space="preserve">2  Estrategias de seguimiento a la incorporación de las mujeres en el ámbito laboral en condiciones de igualdad de oportunidades y de salarios. </t>
  </si>
  <si>
    <t>2. QUINDIANAS COMO SUJETOS POLÍTICOS: EMPODERADAS, PARTICIPATIVAS Y MOVILIZADORAS.</t>
  </si>
  <si>
    <t xml:space="preserve">2.1 Las Quindianas ejercen su derecho a elegir y ser elegidas. </t>
  </si>
  <si>
    <t>2.1.1 Incentivar a las mujeres para su participación activa en partidos políticos y corporaciones pública y de eleccion popular.</t>
  </si>
  <si>
    <t>Capacitar a las mujeres en asuntos de política y administración pública para activar e incentivar su participación en los partidos políticos.</t>
  </si>
  <si>
    <t>Programa de capacitacion para las mujeres en asuntos de política y administración pública</t>
  </si>
  <si>
    <t>Ejecución del 90 % de las capacitaciones propuestas.</t>
  </si>
  <si>
    <t>(# de capacitaciones realizadas/ # de capacitaciones propuestas)*100</t>
  </si>
  <si>
    <t>Secretaria del Interior, Secretaria de Familia, Esap Quindio</t>
  </si>
  <si>
    <t xml:space="preserve">Diseño de un plan de inclusion para las  mujeres  en los partidos políticos incentivando liderazgos femeninos y con enfoque de género que incluya el seguimiento a la Ley de cuotas. </t>
  </si>
  <si>
    <t>Plan de inclusión para mujeres en los partidos políticos.</t>
  </si>
  <si>
    <t>Plan de de inclusión para las mujeres en los partidos políticos formulado e  implementado.</t>
  </si>
  <si>
    <t>Valor absoluto (plan de inclusión formulado y en implementación)</t>
  </si>
  <si>
    <t>Secretaria del Interior, Secretaria de Familia, Esap Quindio, Directorios departamentales de Partidos Políticos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</si>
  <si>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eleccion popular.</t>
  </si>
  <si>
    <t xml:space="preserve"> Red de Mujeres al Poder.</t>
  </si>
  <si>
    <t>Red de Mujeres al Poder conformada y activa.</t>
  </si>
  <si>
    <t>Valor absoluto (Red de mujeres conformada y en funcionamiento)</t>
  </si>
  <si>
    <t>Secretaria del Interior, Secretaria de Familia, Organizaciones sociales de mujeres, Consejos Departamental y Municipales de mujeres, Directorios departamentales de Partidos Políticos, ESAP QUINDIO</t>
  </si>
  <si>
    <t>Diseño e implementacion de campaña de mujeres quindianas como candidatas a las distintas corporaciones públicas y de elección popular.</t>
  </si>
  <si>
    <t>Campaña de mujeres quindianas como candidatas a las distintas corporaciones públicas y de elección popular.</t>
  </si>
  <si>
    <t>Implementación del 100% de la campaña.</t>
  </si>
  <si>
    <t>(# de acciones implementadas de dentro de la campaña/#total de acciones formuladas)*100</t>
  </si>
  <si>
    <t>Secretaria del Interior, Secretaria de Familia, Organizaciones sociales de mujeres, Consejos Deparatamental y Municipales de mujeres, Directorios departamentales de Partidos Políticos, ESAP QUINDIO</t>
  </si>
  <si>
    <t>2.2.1.Promover los liderazgos femeninos con enfoque de género y diferencial</t>
  </si>
  <si>
    <t>Diseño de programa de participación ciudadana para la seguridad preventiva y la convivencia pacífica.</t>
  </si>
  <si>
    <t>Implementación de los programas de participación</t>
  </si>
  <si>
    <t>Programa de participación diseñado e implementado</t>
  </si>
  <si>
    <t>Valor absoluto (programa diseñado e implementado)</t>
  </si>
  <si>
    <t>Secretaria del Interior, Secretaria de Familia, Organizaciones sociales de mujeres, Consejos Departamental y Municipales de mujeres, Policia Nacional</t>
  </si>
  <si>
    <t>2.2.2 Acompañamiento a los procesos organizativos de mujeres, movimientos social de mujeres y feministas.</t>
  </si>
  <si>
    <t>Diseñar estrategias de articulación e incorporación entre las organizaciones de mujeres del departamento y los consejos municipales y departamental de mujeres.</t>
  </si>
  <si>
    <t xml:space="preserve">Estrategias articulación e incorporación entre las organizaciones de mujeres del departamento y los consejos municipales y departamental de mujeres. </t>
  </si>
  <si>
    <t>Implementación del 90% de las estrategias.</t>
  </si>
  <si>
    <t># de estrategias implementadas/# total de estrategias diseñadas)*100</t>
  </si>
  <si>
    <t>Secretaria del Interior, Secretaria de Familia,  Consejos Deparatamental y Municipales de mujeres.</t>
  </si>
  <si>
    <t>Crear programa de apoyar tecnico y financiero a  los planes de acción de los consejos municipales y departamental de mujeres.</t>
  </si>
  <si>
    <t>Programa de apoyar tecnico y financiero a  los planes de acción de los consejos municipales y departamental de mujeres.</t>
  </si>
  <si>
    <t>100% de implementación del Programa de apoyo tecnico y financiero a  los planes de acción de los consejos municipales y departamental de mujeres.</t>
  </si>
  <si>
    <t>% de implementación = (# de acciones ejecutadas dentro del plan de acción/#total de acciones)*100</t>
  </si>
  <si>
    <t>Secretaria del Interior, Secretaria de Familia, Secretaria de Planeación, Esap Quindio</t>
  </si>
  <si>
    <t>Fortalecer los procesos organizativos de mujeres en el departamento bajo la perspectiva de género y enfoque diferencial.</t>
  </si>
  <si>
    <t>Procesos organizativos de mujeres en el departamento bajo la perspectiva de género y enfoque diferencial.</t>
  </si>
  <si>
    <t xml:space="preserve">100% de procesos organizativos de mujeres fortalecidos De acciones de fortalecimiento implementadas a los Procesos organizativos de las mujeres </t>
  </si>
  <si>
    <t xml:space="preserve">% de acciones de fortalecimiento= (# de procesos organizativos beneficiados intervenidos con programas de fortalecimiento/total de procesos organizativos)*100 </t>
  </si>
  <si>
    <t>Secretaria del Interior, Secretaria de Familia, Consejos Deparatamental y Municipales de mujeres, UNIQUINDIO, ESAP QUINDIO</t>
  </si>
  <si>
    <t>2.2.3 Impulsar el liderazgo femeninos y con enfoque de género a mujeres en condiciones especiales de vulnerabilidad.</t>
  </si>
  <si>
    <t>Diseñar e implementar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t>
  </si>
  <si>
    <t>Estrategia de incorporación diseñadas e implementadas.</t>
  </si>
  <si>
    <t>100% de muncipios con estrategia implementada.</t>
  </si>
  <si>
    <t>% de implementación= (# de municipios con estrategia implementada/# total de municipios)*100</t>
  </si>
  <si>
    <t>Secretaria del Interior, Secretaria de Familia, Consejos Deparatamental y Municipales de mujeres.</t>
  </si>
  <si>
    <t>Creacion de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t>
  </si>
  <si>
    <t>Programa de Formación en derechos humanos de las mujeres.</t>
  </si>
  <si>
    <t>100 % Programa  de formación en derechos humanos de las mujeres implementado y activo</t>
  </si>
  <si>
    <t>% de implementación = (# de acciones del programa de formación ejecutadas/# total de acciones del programa de formación)*100</t>
  </si>
  <si>
    <t>Secretaria del Interior, Secretaria de Familia, Defensoría del Pueblo, Consejos Deparatamental y Municipales de mujeres, UNIQUINDIO, ESAP QUINDIO</t>
  </si>
  <si>
    <t>2.3.1 Fomentar prácticas transformadoras de los roles femenino y masculino respecto de la relaciones en el ámbito familiar.</t>
  </si>
  <si>
    <t>Realizar acciones formativas a madres y padres de familia en pautas de crianza en equidad y para la igualdad de los géneros, que transforme los valores y estereotipos de los roles masculino y femenino en la familia.</t>
  </si>
  <si>
    <t>Acciones formativas  que transformen los valores y estereotipos de los roles dirigidosa madres y padres de familia. Acciones ejecutadas a madres y padres de familia</t>
  </si>
  <si>
    <t>100% de las acciones formativas ejecutadas</t>
  </si>
  <si>
    <t>% de implementación = (# de acciones formativas ejecutadas/# de accioness formativas programadas)*100</t>
  </si>
  <si>
    <t>Secretaria de Familia, Secretaria de Educación, ICBF, UNIQUINDIO</t>
  </si>
  <si>
    <t>Realizar campañas 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</si>
  <si>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Implementaciòn de campañas de sensibilizaciòn.</t>
  </si>
  <si>
    <t>Díez (10) campañas de sensibilización ejecutadas. Una (1) campaña por año.</t>
  </si>
  <si>
    <t>Campañas ejecutadas= ∑ de campañas de sensibilización</t>
  </si>
  <si>
    <t>Crear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</si>
  <si>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Programa de televisión en el canal regional que visibilice las historias de vida de mujeres vinculadas al sector rural cafetero, campesinas,  indígernas,  afrodescendientes, en condición de discapacidad.</t>
  </si>
  <si>
    <t>Diseño e implementaciòn de Programa de televisión</t>
  </si>
  <si>
    <t>Valor absoluto (Realización del programa)</t>
  </si>
  <si>
    <t>Secretaria de Familia, Secretaria de Educación, ICBF, UNIQUINDIO, organizaciones de mujeres, Telecafé</t>
  </si>
  <si>
    <t>Desarrollo de acciones de fomento para la Conciliación de la vida familiar y laboral en el marco del Programa Nacional de Equidad Laboral con Enfoque Diferencial de Género.</t>
  </si>
  <si>
    <t xml:space="preserve">Acciones de fomento para la Conciliaciòn de la Vida Familiar y Laboral.
</t>
  </si>
  <si>
    <t>100% de acciones ejecutadas en el marco del Programa Nacional de Equidad Laboral con Enfoque Diferencial de Género</t>
  </si>
  <si>
    <t>% de ejecución= (# de acciones ejecutadas/# total de acciones en el marco del programa nacional)*100</t>
  </si>
  <si>
    <t>Secretaria de Familia, Secretaria de Turismo, industria y comercio.</t>
  </si>
  <si>
    <t>2.4 Las Quindianas participan en la implementación, monitoreo y evaluación de SU política.</t>
  </si>
  <si>
    <t>2.4.1 Incentivar el empoderamiento de las mujeres para la implementación, monitoreo y evaluación de SU política Pública.</t>
  </si>
  <si>
    <t>Realizar una campaña de visibilización y sensibilización de la Política  Pùblica de Equidad de género para las mujeres en todo el departamento.</t>
  </si>
  <si>
    <t>Campaña de visibilización y sensibilización de la Política Pública</t>
  </si>
  <si>
    <t xml:space="preserve">100 % de ejecución de la Campaña de visualización y sensibilización </t>
  </si>
  <si>
    <t>% de ejecución= (# de acciones implementadas de dentro de la campaña/#total de acciones formuladas)*100</t>
  </si>
  <si>
    <t>Gobernación del Quindío, Alcaldías municipales, Secretaria de familia.</t>
  </si>
  <si>
    <t>Creacion de sub-comites de seguimiento a la divulgación, implementación, monitoreo y evaluación de la política publica de Equidad de Género para las mujeres incorporados en los consejos municipales y departamental de mujeres.</t>
  </si>
  <si>
    <t>Subcomites de seguimiento de la Politica Pública de Equidad de Genero para las mujeres.</t>
  </si>
  <si>
    <t xml:space="preserve">Conformación de un  subcomite en los 12 municipios del departamento del Quindío </t>
  </si>
  <si>
    <t>Valor absoluto (1 comité por cada municipio)</t>
  </si>
  <si>
    <t>Secretaria de Familia, Consejos Departamental y municipales de mujeres</t>
  </si>
  <si>
    <t>2.2  Las Quindianas como agentes para la profundización democrática.</t>
  </si>
  <si>
    <t xml:space="preserve">2.3  Las quindianas empoderadas hacia la conciliación de la vida familiar y los ámbitos de participación social, política y económica. </t>
  </si>
  <si>
    <t>Poder ciudadano</t>
  </si>
  <si>
    <t>Quindio si a la participacion</t>
  </si>
  <si>
    <t>Desarrollar estrategias tendientes a promover la participación ciudadana en el departamento</t>
  </si>
  <si>
    <t xml:space="preserve">Seguridad humana como dinamizador de la vida, dignidad y libertad en el Quindío </t>
  </si>
  <si>
    <t>Convivencia, Justicia  y Cultura de Paz</t>
  </si>
  <si>
    <t xml:space="preserve">
219
220</t>
  </si>
  <si>
    <t>Apoyar la implementación de treinta y seis (36) programas de prevención del delito y mediación de conflictos en comunidades focalizadas del departamento
Atención integral de barrios con situacion critica de convivencia en los 12 municipios  del departamento</t>
  </si>
  <si>
    <t>Construcción de paz y reconciliación en el Quindío</t>
  </si>
  <si>
    <t>Protección y Garantías de no Repetición</t>
  </si>
  <si>
    <t>Implementar el plan integral de prevención a las violaciones de  Derechos Humanos DDHH e infracciones  al Derecho Internacional Humanitario DIH</t>
  </si>
  <si>
    <t>Actualizar e implementar el Plan Integral de Seguridad y Convivencia Ciudadana (PISCC)</t>
  </si>
  <si>
    <t>3. QUINDIANAS MOVILIZADAS PARA LA REDISTRIBUCIÓN DEL CONOCIMIENTO SOCIAL Y LA CONSTRUCCIÓN DE PAZ.</t>
  </si>
  <si>
    <t>3.1. Las Quindianas generamos nuevo conocimiento social para fundar nuevas prácticas sociales.</t>
  </si>
  <si>
    <t>3.1.1. Incorporar el enfoque de género y diferencial al desarrollo cultural, turístico, recreativo y deportivo en el departamento del Quindío.</t>
  </si>
  <si>
    <t xml:space="preserve">Visibilizar a través de una estrategía mediatica el rol de las mujeres quindianas y sus aportes al desarrollo de la historia, la ciencia, las artes, la cultura y el deporte desde un enfoque de género. </t>
  </si>
  <si>
    <t>Estrategia mediatica sobre el rol de las mujeres quindianas y sus aportes al desarrollo de la historia, la ciencia, las artes, la cultura y el deporte desde un enfoque de género. (programas de tV, estrategias radiales, formación, etc)</t>
  </si>
  <si>
    <t>100% de Implementación de estrategia mediatica el rol de las mujeres quindianas</t>
  </si>
  <si>
    <t>% implementación= (# de acciones implementadas/ # total de acciones definidas en la estrategia)</t>
  </si>
  <si>
    <t xml:space="preserve">Secretaria de Familia, Secretaria de Cultura, Medios de comunicación departamentales, UNIQUINDIO  </t>
  </si>
  <si>
    <t xml:space="preserve">Promover los espacios recreativos y deportivos donde se tranforme el estereotipo de género y se potencialice el liderazgo deportivo de las mujeres. </t>
  </si>
  <si>
    <t>Eventos recreativos y deportivos ejecutados.</t>
  </si>
  <si>
    <t>100% de cumplimiento de los eventos recreativos y deportivos.</t>
  </si>
  <si>
    <t>(# de eventos recreativos realizados/# total de eventos recreativos y deportivos propuestos)*100</t>
  </si>
  <si>
    <t>Secretaria de Familia, Secretaria de Cultura, indeportes, Consejos Departamental y Municipales de mujeres.</t>
  </si>
  <si>
    <t>Quindío territorio vital</t>
  </si>
  <si>
    <t>Generación de entornos favorables y sostenibilidad ambiental</t>
  </si>
  <si>
    <t>Desarrollar 4 eventos de deporte social
y comunitario.</t>
  </si>
  <si>
    <t>Incorporación de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</si>
  <si>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Iniciativas de producción cultural  de las mujeres rurales (campesinas, cafeteras, indigenas y afrodescendientes)  a los programas y proyectos de la Conservación, Reconocimento y Protección del Paisaje Cultural Cafetero</t>
  </si>
  <si>
    <t xml:space="preserve">90% de implementación de las iniciativas de producción cultural </t>
  </si>
  <si>
    <t># de actividades de producción creativas ejecutadas/# total de iniciativas de producción cultural planeadas)*100</t>
  </si>
  <si>
    <t>Secretaria de Familia, Secretaria de Cultura, Secretaria de Turismo, Industria y Comercio</t>
  </si>
  <si>
    <t xml:space="preserve">Incorporar los aportes culturales y tradicionales de las mujeres mujeres rurales (campesinas, cafeteras, indigenas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</si>
  <si>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Número de programas con aportes culturales y tradicionales de las mujeres rurales dentro del plan de promoción turísticas </t>
  </si>
  <si>
    <t>Por lo menos un programa anual</t>
  </si>
  <si>
    <t>Valor absoluto (verificación  del programa incorporado e implementado anualmente)</t>
  </si>
  <si>
    <t>3.1.2. Promover la Transformación de la cultura a favor de las mujeres .</t>
  </si>
  <si>
    <t>Incentivar la promoción de los derechos humanos de las mujeres, la prevención de violencias y la transformación de valores de discriminación hacia la mujer a través  campañas en medios de comunicación escrita, radial y televisiva del departamento.</t>
  </si>
  <si>
    <t xml:space="preserve">Campañas en medios de comunicación </t>
  </si>
  <si>
    <t>Diez (10) campañas  en los medios comunicación. Una (1) campaña por año</t>
  </si>
  <si>
    <t>∑ de campañas realizadas</t>
  </si>
  <si>
    <t>Secretaria del Interior, Secretaria de Familia,  Defensoría del Pueblo, Personerias</t>
  </si>
  <si>
    <t>Preparados para la Paz Territorial</t>
  </si>
  <si>
    <t>Implementar plan de acción de Derechos Humanos articulado interinstitucionalmente, de  protección de los Derechos Humanos DDHH y la Paz en los doce (12) municipios del departamento</t>
  </si>
  <si>
    <t>Creación y funcionamiento del Observatorio de Género del Quindío.</t>
  </si>
  <si>
    <t>Observatorio de Género del Quindío diseñado y activo</t>
  </si>
  <si>
    <t xml:space="preserve">90% de ejecución de acciones desarrolladas en el Observatorio de Género del Quindío </t>
  </si>
  <si>
    <t xml:space="preserve">% de ejecución = (# de acciones ejecutadas/# total de acciones programadas)*100% </t>
  </si>
  <si>
    <t>Gobernación del Quindío,  Universidades del Departamento, Centros de Investigación, secretaria de planeación, secretaria de familia.</t>
  </si>
  <si>
    <t>Estimular la investigación, publicación y divulgación del conocimiento ancestral, cultural y científico relacionado con asuntos de género y de las mujeres en el departamento.</t>
  </si>
  <si>
    <t xml:space="preserve">Desarrollo de investigaciones en asuntos de género y de las mujeres en el departamento. </t>
  </si>
  <si>
    <t>3 investigaciones en asuntos de género y de las mujeres en el departamento</t>
  </si>
  <si>
    <t>∑ de investigaciones</t>
  </si>
  <si>
    <t>Secretaria de Educación, Secretaria de Familia, Secretaría de Cultura, Universidades del departamento.</t>
  </si>
  <si>
    <t>Fortalecer la participación de mujeres en la movilización social de mujeres frente a las violencias ejercidas contra ellas desde el enfoque diferencial y de derechos humanos.</t>
  </si>
  <si>
    <t>Participación de las mujeres en la movilización social de mujeres.</t>
  </si>
  <si>
    <t xml:space="preserve"> 50%  de participación de mujeres en eventos de la movilización social de mujeres</t>
  </si>
  <si>
    <t>(# de mujeres que participan en eventos de la movilización social de mujeres/# total de mujeres)*100</t>
  </si>
  <si>
    <t>Secretaria del Interior, Secretaria de Familia, Secretaria de educación, Secretaria de Salud, personerías.</t>
  </si>
  <si>
    <t>231.
232.</t>
  </si>
  <si>
    <t xml:space="preserve">Implementar el plan integral de prevención a las violaciones de  Derechos Humanos DDHH e infracciones  al Derecho Internacional Humanitario DIH.
Apoyar en los doce (12) municipios la articulación institucional para la prevención a las violaciones DDHH  e infracciones al DIH </t>
  </si>
  <si>
    <t>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t>
  </si>
  <si>
    <t>Campaña "Hombres quindianos por una vida libre de miedos y violencias contra las mujeres" elaborada y ejecutada</t>
  </si>
  <si>
    <t>90% de implementación de campaña "Hombres quindianos por un vida libre de miedos y violencias contra las mujeres"</t>
  </si>
  <si>
    <t>% de implementación= # de actividades de la campaña ejecutadas/# total de actividades)*100</t>
  </si>
  <si>
    <t>Secretaria del Interior, Secretaria de Familia, Secretaria de Educación, Secretaria de Salud, personerías, Policia Nacional.</t>
  </si>
  <si>
    <t>3.2  Mujeres quindianas constructoras de escenarios para la paz.</t>
  </si>
  <si>
    <t>3.2.1.Reconocer socialmente las violencias que afectan y afectaron a las mujeres en el marco
del conflicto armado.</t>
  </si>
  <si>
    <t xml:space="preserve">Identificar los tipos de conflictos que afectan la convivencia y el bienestar general de las mujeres. </t>
  </si>
  <si>
    <t>Tipos de conflictos que afectan la convivencia y el bienestar general de las mujeres.</t>
  </si>
  <si>
    <t>100%  de tipos de conflictos  identificados</t>
  </si>
  <si>
    <t>(# de conflictos identificados/# total de conflictos)*100</t>
  </si>
  <si>
    <t>Secretaria de familia, Fiscalia, Policia nacional, Secretaria de Educación, Defensoría del Pueblo.</t>
  </si>
  <si>
    <t>Ajustar e implementar  la política de salud mental en los 12 municipios del Departamento, conforme a los lineamientos y desarrollos técnicos definidos por el Ministerio de Salud y Protección Social.</t>
  </si>
  <si>
    <t>Desarrollo de proyectos de investigación que esclarezcan y visibilicen la experiencia de las mujeres en el marco de distintos dominios y disputas armadas.</t>
  </si>
  <si>
    <t xml:space="preserve">Desarrollo Proyectos de investigación </t>
  </si>
  <si>
    <t>Seis (6) proyectos de investigación diseñados y en ejecución.</t>
  </si>
  <si>
    <t>∑ de proyectos de investigación</t>
  </si>
  <si>
    <t xml:space="preserve">Secretaria de familia, Universidades del Departamento, </t>
  </si>
  <si>
    <t>Visibilizar la violencia sexual y el desplazamiento forzado como principales hechos victimizantes y los efectos en la vida y cuerpo de las mujeres en el marco del conflicto.</t>
  </si>
  <si>
    <t xml:space="preserve">Campaña de sensibilización y divulgación. </t>
  </si>
  <si>
    <t xml:space="preserve">100% de ejecución de la campaña  </t>
  </si>
  <si>
    <t>% de ejecución = (# de actividades de la campaña ejecutadas/# total de actividades de la campaña)*100</t>
  </si>
  <si>
    <t>Secretaria de familia, Secretaria de interior, Secretaria de educación , Secretaria de Salud, ICBF, Defensoria del Pueblo, Personería, Policia Nacional</t>
  </si>
  <si>
    <t>3.2.2. Reconocer la participación social y política de las mujeres en la construcción de escenarios de paz.</t>
  </si>
  <si>
    <t>Promover la participación activa de las mujeres en la construcción de escenarios de paz en los espacios privado y publico.</t>
  </si>
  <si>
    <t>Participación de las mujeres en escenarios de construcción de paz</t>
  </si>
  <si>
    <t>Participación del 50% de las mujeres en escenarios de construcción de paz</t>
  </si>
  <si>
    <t>% de participación= (# de mujeres que participan en escenarios de construcción de paz/# total de mujeres)*100</t>
  </si>
  <si>
    <t>Secretaria de familia, Secretaria de interior, Secretaria de educación , Secretaria de Salud, ICBF, Defensoría del Pueblo, Personería</t>
  </si>
  <si>
    <t xml:space="preserve"> Documentar y divulgar experiencias e iniciativas de construcción de paz, participación y resistencia pacífica de mujeres en el departamento del Quindío.</t>
  </si>
  <si>
    <t>Documentación y divulgación de experiencias e iniciativas</t>
  </si>
  <si>
    <t>80% de  experiencias e iniciativas de construcción de paz identificadas, documentadas y divulgadas</t>
  </si>
  <si>
    <t>(# de experiencias documentadas y divulgadas/# total de experiencias Identificadas)*100</t>
  </si>
  <si>
    <t>Gobernación del Quindío, Alcaldías, Personería, Defensoría del Pueblo.</t>
  </si>
  <si>
    <t xml:space="preserve">Acompañar  el acceso a los beneficios que brinda la ACR, para las mujeres y hombres del proceso de Reintegración, teniendo en cuenta la perspectiva de género. </t>
  </si>
  <si>
    <t>Mujeres articuladas a los procesos que brinda la ACR</t>
  </si>
  <si>
    <t xml:space="preserve">80 % de las mujeres que se benefician  de los procesos del ACR </t>
  </si>
  <si>
    <t>(# de mujeres beneficiarias/#total de mujeres)*100</t>
  </si>
  <si>
    <t>Secretaria de familia, Secretaria de Interior, Secretaria de Educación , Secretaria de Salud, ICBF, Defensoría del Pueblo, Personería, ACR.</t>
  </si>
  <si>
    <t>Apoyar la implementación de treinta y seis (36) programas de prevención del delito y mediación de conflictos en comunidades focalizadas del departamento</t>
  </si>
  <si>
    <t>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t>
  </si>
  <si>
    <t xml:space="preserve">Porcentaje de recomendaciones incluidas en los planes y proyectos </t>
  </si>
  <si>
    <t xml:space="preserve">Inclusión del 95% de las recomendaciones en los planes y proyectos </t>
  </si>
  <si>
    <t># de recomendaciones incorporadas en los planes y proyectos/#total de recomendaciones realizadas)*100</t>
  </si>
  <si>
    <t>Secretaria de familia, Secretaria de interior, Secretaria de educación , Secretaria de Salud, ICBF, Defensoria del Pueblo, Personería, Policia Nacional.</t>
  </si>
  <si>
    <t>Acompañar  la construcción de las Catedras de Paz de las instituciones educativas del departamento incorporarando el enfoque diferencial y de género.</t>
  </si>
  <si>
    <t xml:space="preserve">Asesorar la construcción de la Catedra de Paz incorporando el enfoque diferencial y de género  </t>
  </si>
  <si>
    <t xml:space="preserve">90% de instituciones educativas asesoradas en construcción de Catedra de Paz </t>
  </si>
  <si>
    <t>(# de instituciones educativas asesoradas/# total de instituciones educativas)*100</t>
  </si>
  <si>
    <t>Secretaria de familia, Secretaria de interior, Secretaria de educación , Defensoría del Pueblo, Personería</t>
  </si>
  <si>
    <t>Educación, Ambientes Escolares y Cultura para la Paz</t>
  </si>
  <si>
    <t>Realizar ocho (8) eventos académicos, investigativos y culturales</t>
  </si>
  <si>
    <t xml:space="preserve">QUINDIANAS POR UNA VIDA LIBRE DE MIEDOS Y VIOLENCIAS.
</t>
  </si>
  <si>
    <t>4.1 Promoción de los derechos humanos de las mujeres y Prevención de las Violencias: Física, Psicológica, Sexual y Económica.</t>
  </si>
  <si>
    <t xml:space="preserve">4.1.1 Transversalización del enfoque de género en los planes, programas y proyectos vinculados con la seguridad, la convivencia ciudadana y la criminalidad en el  departamento. </t>
  </si>
  <si>
    <t>Incorporación de criterios de análisis de género en los planes de seguridad y conviviencia ciudadana del departamento.</t>
  </si>
  <si>
    <t xml:space="preserve">Criterios de analisis de género incluidos en los planes de seguridad y convivencia cuidadana de la totalidad de los municipios </t>
  </si>
  <si>
    <t xml:space="preserve">90% de criterios de análisis de género  incluidos </t>
  </si>
  <si>
    <t># de criterios incorporados/# total de criterios propuestos)*100</t>
  </si>
  <si>
    <t>Secretaria de familia, Secretaria de interior, Defensoria del Pueblo, Personería, Policia Nacional.</t>
  </si>
  <si>
    <t>Inclusión del enfoque de Derechos humanos y de  Género en la Política Pública de Seguridad y Convivencia Ciudadana del Departamento.</t>
  </si>
  <si>
    <t>Enfoque de Derechos Humanos, diferencial y de género en la Política Pública</t>
  </si>
  <si>
    <t>Inclusión del enfoque de Derechos Humanos, diferencial y de género en la Política  Pública</t>
  </si>
  <si>
    <t>Valor absoluto (verificación de inclusión)</t>
  </si>
  <si>
    <t>Secretaria de familia, Secretaria de Interior, Defensorïa del Pueblo, Personería.</t>
  </si>
  <si>
    <t>Diseñar herramientas con enfoque de Derechos Humanos, diferencial y de género para el seguimiento de registros vinculados con el incremento de delitos que atentan contra la vida, la libertad, la integridad de las mujeres.</t>
  </si>
  <si>
    <t>Herramientas con enfoque de Derechos Humanos, diferencial y de género</t>
  </si>
  <si>
    <t xml:space="preserve">Dos (2)herramientas seguimiento diseñadas </t>
  </si>
  <si>
    <t>∑ de herramientas diseñadas</t>
  </si>
  <si>
    <t>Secretaria de Familia, Secretaria de interior, Defensoria del Pueblo, Personería, Policia Nacional.</t>
  </si>
  <si>
    <t>Diseñar campañas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t>
  </si>
  <si>
    <t>Campañas de sensibilización en prevención de la violencia contra las mujeres y el fortalecimiento de procesos que contribuyan a la transformación cultural diseñadas y ejecutadas</t>
  </si>
  <si>
    <t>90%  de ejecución de las campañas de sensibilización.</t>
  </si>
  <si>
    <t># de campañas ejecutadas/# total de campañas diseñadas)*100</t>
  </si>
  <si>
    <t>Secretaria de Familia, Secretaria de Interior, Secretaria de Educación , Secretaría de Turismo, Industria y Comercio, Defensoría del Pueblo, Personería, ICBF</t>
  </si>
  <si>
    <t xml:space="preserve">Campañas de sensibilización que den a conocer la normatividad que sanciona los delitos de acoso laboral y sexual, así como las herramientas para hacer efectiva dichas sanciones. </t>
  </si>
  <si>
    <t>Campañas de sensibilización sobre  la normatividad que sanciona los delitos de acoso laboral y sexual diseñadas y ejecutadas</t>
  </si>
  <si>
    <t xml:space="preserve"> 90% de ejecución de las campañas de sensibilización </t>
  </si>
  <si>
    <t>Secretaría de Familia, Secretaría del Interior, secretaria de Salud, Fiscalía, INMLCF, CAIVAS, Direccion territorial Min. Trabajo.</t>
  </si>
  <si>
    <t>4.1.2 Desarrollar estrategias,  herramientas y mecanismos para la Prevencion de las violencias contra las mujeres quindianas.</t>
  </si>
  <si>
    <t>Acompañar la elaboración de un plan estratégico para la prevención del acoso sexual y laboral en el marco del lugar de trabajo, en virtud del tema de género.</t>
  </si>
  <si>
    <t>Asesorias a los planes de acción para la prevención del acoso sexual y laboral</t>
  </si>
  <si>
    <t>90 % de asesorias ejecutadas en el año.</t>
  </si>
  <si>
    <t xml:space="preserve">Implementar una  estrategia  de prevención y atención de la erradicación del abuso, explotación sexual comercial, trabajo infantil y peores formas de trabajo, y actividades delictivas. </t>
  </si>
  <si>
    <t>Implementar Programa de Formación  a todos los funcionarios/as públicos del sector Educativo en prevención y detección de la discriminación y la violencia contra las mujeres y derechos de las mujeres y prácticas no discriminatorias.</t>
  </si>
  <si>
    <t>Programa de formación a funcionarios/as públicos del sector Educativo en prevención y detección de la discriminación y la violencia contra las mujeres y derechos de las mujeres y prácticas no discriminatorias.diseñado y ejecutado</t>
  </si>
  <si>
    <t xml:space="preserve">90% de implementación del Programa de Formación </t>
  </si>
  <si>
    <t># de acciones del programa de formación ejecutadas/# total de acciones del programa de formación)*100</t>
  </si>
  <si>
    <t>Secretaría de Familia, Secretaría del Interior, Secretaria de Educación, Defensoría del Pueblo, Personería</t>
  </si>
  <si>
    <t>Genero poblaciones vulnerables y con enfoque diferenciao
Construcción de paz y reconciliación en el Quindío</t>
  </si>
  <si>
    <t>Mujeres constructoras de familia y de paz
Protección y Garantías de no Repetición</t>
  </si>
  <si>
    <t>197
233</t>
  </si>
  <si>
    <t>Revisar, ajustar  e  implementar  la política publica de equidad de género para la  mujer del departamento
Actualizar e Implementar el plan lucha contra la trata de personas</t>
  </si>
  <si>
    <t>Implementar estrategia de sensibilización y formación  en derechos sexuales y reproductivos y prevención de las violencias de género, y construccion de nuevas feminidades y  masculinidades.</t>
  </si>
  <si>
    <t>Estrategias de sensibilización y formación implementadas</t>
  </si>
  <si>
    <t xml:space="preserve">90% de implementación de estrategias de sensibilización y formación diseñadas e ejecutadas </t>
  </si>
  <si>
    <t>(# de estrategias de sensibilización implementadas/# total de estrategias de sensibilización formuladas)*100</t>
  </si>
  <si>
    <t>Secretaria de familia, Secretaria de Salud, Defensoria del Pueblo, Personería, PROFAMILIA Quindio.</t>
  </si>
  <si>
    <t>Implementación del Decreto 4798 de 2011. Acompañamiento a los proyectos pedagógicos en el respeto de los derechos, libertades, autonomía e igualdad entre hombres y mujeres, la sensibilización y el reconocimiento de la existencia de discriminación y violencia contra las mujeres.</t>
  </si>
  <si>
    <t>Asesorias de implementación del Decreto 4798 de 2011 en los proyectos pedagógicos.</t>
  </si>
  <si>
    <t xml:space="preserve">90 % de asesorias ejecutadas a los proyectos pedagógicos en el año.
</t>
  </si>
  <si>
    <t>Secretaria de familia, Secretaria de Educación, Defensoría del Pueblo, Personería.</t>
  </si>
  <si>
    <t xml:space="preserve">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t>
  </si>
  <si>
    <t>Campaña de sensibilización  de Prevención de violencias contra las mujeres, promoción de sus derechos bajo un enfoque diferencial y de género.</t>
  </si>
  <si>
    <t xml:space="preserve">80% de periodistas y comunicadores sociales de las instituciones y emisoras del departamento sensibilizados y formados </t>
  </si>
  <si>
    <t>(# de periodistas y comunicadores sociales formados/total de periodistas)*100</t>
  </si>
  <si>
    <t>Acompañar la capacitación especializada a las Unidades de Justicia y Paz, CAV, CAIVAS Y CAVIF en: población vulnerable y derechos humanos</t>
  </si>
  <si>
    <t>Asesorias a las capacitaciones de las Unidades de Justicia y Paz</t>
  </si>
  <si>
    <t>90 % de asesorias ejecutadas a las capacitaciones .</t>
  </si>
  <si>
    <t>Secretaria de familia, Secretaria de interior, Defensoría del Pueblo, Personería, CAIVAS, CAVIF.</t>
  </si>
  <si>
    <t>Seguimiento a la participación en los cursos básicos para Fiscales e Investigadores donde este incluido el tema de enfoque diferencial y género.</t>
  </si>
  <si>
    <t>Verificación de participación en los cursos.</t>
  </si>
  <si>
    <t>80% de participación de los Fiscales e Investigadores  en los cursos donde este incluido el tema de enfoque diferencial y género.</t>
  </si>
  <si>
    <t>(# de funcionarios capacitados en los cursos/# total de fiscales e investigadores)*100</t>
  </si>
  <si>
    <t>Secretaria de familia, Secretaria de interior, Defensoria del Pueblo, Procuraduria.</t>
  </si>
  <si>
    <t>4.2 Asistencia y atención de mujeres víctimas de las violencias: física, psicológica, sexual, económica.</t>
  </si>
  <si>
    <t>4.2.1. Los sectores vinculados a la atención de la violencia fortalecen sus capacidades institucionales y sus funcionarios públicos mejoran sus conocimientos.</t>
  </si>
  <si>
    <t>Incorporación de lineamientos para la investigación y atención de casos de denuncia sobre violencia sexual, violencia intrafamiliar, homicidios, inasistencia alimentaria y lesiones por ácido.</t>
  </si>
  <si>
    <t>Lineamientos para la investigación de denuncias  sobre violencia sexual, violencia intrafamiliar, homicidios, inasistencia alimentaria y lesiones por ácido.</t>
  </si>
  <si>
    <t xml:space="preserve">Diseño de lineamientos para la investigación de denuncias  </t>
  </si>
  <si>
    <t>Valor absoluto (Verificación de lineamientos diseñados)</t>
  </si>
  <si>
    <t>Secretaria de familia, Secretaria de interior, Defensoria del Pueblo, Personería, CAIVAS, CAVIF, INMLCF, FISCALIA, Policia Nacional.</t>
  </si>
  <si>
    <t>Asegurar la atención especializada y el restablecimiento de los derechos de las niñas y adolescentes víctimas de violencia sexual mediante los Centros de Atención Integral a Victimas de Abuso Sexual - CAIVAS.</t>
  </si>
  <si>
    <t>Atención especializada en los Centros de Atención Integral a Victimas de Abuso Sexual</t>
  </si>
  <si>
    <t>90% de personas atendidas en  los Centros de Atención Integral a Victimas del Abuso sexual</t>
  </si>
  <si>
    <t>(# de personas atendidas/# total de personas que requieren atención)*100</t>
  </si>
  <si>
    <t>CAIVAS, Procuraduria, Defensoría del Pueblo, Personeria, ICBF</t>
  </si>
  <si>
    <t>Fortalecimiento de CAIVAS, CAVIF, CAV e Inasistencia Alimentaria en municipios que no cuentan con ellos o que por la demanda deben reforzarse.</t>
  </si>
  <si>
    <t>Asesorias  a las CAIVAS, CAVIF, CAV e Inasistencia Alimentaria en los municipios del departamento del Qindío</t>
  </si>
  <si>
    <t>90 % de asesorias a las CAIVAS, CAVIF, CAV e Inasistencia Alimentaria en los 12 municipios ejecutadas en el año</t>
  </si>
  <si>
    <t>Fiscalía General de la Nacion, Secretaria del Interior.</t>
  </si>
  <si>
    <t>NO HAY INFORMACION</t>
  </si>
  <si>
    <t>Acompañar el fortalecimiento de la Línea estratégica de violencia basada en género del Programa de Casas de Justicia.</t>
  </si>
  <si>
    <t>Asesorias Línea Estrategica de violencia del Programa de Casas de Justicia</t>
  </si>
  <si>
    <t>90 % de asesorias al Programa Casas de Justicia enla Línea Estrategica de violencia basada en género ejecutadas en el año</t>
  </si>
  <si>
    <t xml:space="preserve">Secretaría de Interior, Secretaria de Familia. </t>
  </si>
  <si>
    <t>Implementación de lineamientos para la atención adecuada de mujeres víctimas de diversas formas de violencias basadas en género, con especial énfasis en las diversas modalidades de violencia sexual que ocurren en el marco del conflicto armado.</t>
  </si>
  <si>
    <t>Lineamientos para la atención adecuada de mujeres victimas de diversas formas de violencias basadas en género</t>
  </si>
  <si>
    <t xml:space="preserve">Implementación de Lineamientos para la atención adecuada de mujeres víctimas </t>
  </si>
  <si>
    <t>Secretaria de Interior, Secretaria de Familia, CAIVAS, CAV, CAVIF, Defensoría del Pueblo, Personeria</t>
  </si>
  <si>
    <t xml:space="preserve">Seguimiento a la aplicación de protocolos de atención a víctimas de violencia de género con pertinencia cultural. </t>
  </si>
  <si>
    <t>Aplicación de protocolos de atención a víctimas de violencia de genero</t>
  </si>
  <si>
    <t>Verificación del 90% de cumplimiento de los protocolo de atención a víctimas de violencia de genero</t>
  </si>
  <si>
    <t>Valor absoluto (Verificación de protocolos aplicados)</t>
  </si>
  <si>
    <t>Secretaria de Interior, Secretaria de familia, Comites departamental y municipales del mujeres, INMLCF, Procuraduría</t>
  </si>
  <si>
    <t>Genero poblaciones vulnerables y con enfoque diferenciado
Construcción de paz y reconciliación en el Quindío</t>
  </si>
  <si>
    <t>Mujeres constructoras de familia y de paz
Plan de Acción Territorial para las Víctimas del Conflicto</t>
  </si>
  <si>
    <t>197
228</t>
  </si>
  <si>
    <t xml:space="preserve">Revisar, ajustar  e  implementar  la política publica de equidad de género para la  mujer del departamento
Fortalecer el Comité departamental de justicia transicional y la mesa de participación efectiva de las víctimas del conflicto </t>
  </si>
  <si>
    <t>Vigilar el Restablecimiento de los derechos de las niñas y adolescentes víctimas de violencia sexual a través de la modalidad de Intervención de Apoyo, con el fin de integrar a las familias en el proceso de atención especiliazada.</t>
  </si>
  <si>
    <t xml:space="preserve">Herramientas de vigilancia para garantizar el Restablecimiento de los derechos de las niñas y adolescentes víctimas de la violencia sexual </t>
  </si>
  <si>
    <t>Dos (2) herramientas de vigilancia diseñadas y aplicadas</t>
  </si>
  <si>
    <t>Valor absoluto (Verificación de herramientas aplicadas)</t>
  </si>
  <si>
    <t>Secretaria de Interior, Secretaria de familia, CAV, CAVIF, CAIVAS,  Procuraduría</t>
  </si>
  <si>
    <t>Seguridad humana como dinamizador de la vida, dignidad y libertad en el Quindío 
ICBF</t>
  </si>
  <si>
    <t>Aplicación de lineamientos para el enfoque de género y enfoque diferencial en el Programa de víctimas y Testigos de la FGN.</t>
  </si>
  <si>
    <t>Aplicación de lineamientos en el Programa  de Víctimas y Testigos de la FGN</t>
  </si>
  <si>
    <t xml:space="preserve">Lineamientos para el enfoque de genero y enfoque diferencial </t>
  </si>
  <si>
    <t>Valor absoluto (Verificación de lineamientos diseñados y aplicados)</t>
  </si>
  <si>
    <t>Fiscalia General de la Nación Armenia, Fiscalias Seccionales Quindio, Policia Nacional, Secretaria de interior</t>
  </si>
  <si>
    <t>Plan de Acción Territorial para las Víctimas del Conflicto</t>
  </si>
  <si>
    <t xml:space="preserve">Fortalecer el Comité departamental de justicia transicional y la mesa de participación efectiva de las víctimas del conflicto </t>
  </si>
  <si>
    <t>Implementación de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</si>
  <si>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reglametado por el Gobierno Nacional (Ministerios de Salud, Defensa y Justicia)</t>
  </si>
  <si>
    <t>Implementación de las medidas establecidas</t>
  </si>
  <si>
    <t>Valor absoluto (Verificación de implementación de las medidas)</t>
  </si>
  <si>
    <t>Secretaria de Salud, ESPs, Procuraduría</t>
  </si>
  <si>
    <t>Desarrollar estrategias de coordinación interinstitucional de articulación de rutas intersectoriales de atención para garantizar  a las mujeres, niñas y adolescentes, víctimas de violencia y la restitución de sus derechos tomando en cuenta sus particularidades.</t>
  </si>
  <si>
    <t>Estrategias de coordinación interinstitucional de articulación de rutas intersectoriales</t>
  </si>
  <si>
    <t>Establecimiento de   Número de estrategias de coordinación intertinstitucional implementadas</t>
  </si>
  <si>
    <t>Secretaria de familia, Secretaria del Interior, Secretaria de Salud,  ICBF, CAVIF, CAIVAS, Comisarias de Familia</t>
  </si>
  <si>
    <t>Fortalecimiento del Comité de Seguimiento a la Implementación de la Ley 1257 de 2008 con el fin de realizar el monitoreo a la implementación de la misma y el cumplimiento a los decretos reglamentarios.</t>
  </si>
  <si>
    <t>Asesorias a el Comité de Seguimiento a la Implementación de la Ley 1257</t>
  </si>
  <si>
    <t>90 % de asesorias ejecutadas al Comité de Seguimiento</t>
  </si>
  <si>
    <t>Secretaria de familia, Secretaria del Interior, Secretaria de Salud,  Secretaria de educación, ICBF, Policia, CAVIF, CAIVAS, Comisarias de Familia, Defensoría del Pueblo, Personeria, Procuraduría, Comites departamental y municipales de mujeres</t>
  </si>
  <si>
    <t>4.2.2 Fortalecimiento a la articulación institucional,  los sistemas de información en materia de violencia contra las mujeres.</t>
  </si>
  <si>
    <t>Acompañar el fortalecimiento de los mecanismos de coordinación intersectoriales para garantizar la interoperabilidad  entre los distintos sistemas de información que recogen datos sobre las víctimas de violencia.</t>
  </si>
  <si>
    <t>Asesorias de fortalecimiento de mecanismos de coordinación intersectorial entre los distintos sistemas de información.</t>
  </si>
  <si>
    <t>90 % de asesorias  en mecanismos de coordinación interinstitucional a los sistemas de información ejecutadas en el año</t>
  </si>
  <si>
    <t>Secretaria de Familia, Defensoría del Pueblo.</t>
  </si>
  <si>
    <t xml:space="preserve">90%
</t>
  </si>
  <si>
    <t>5. FORTALECIMIENTO     INSTITUCIONAL A FAVOR DE LAS QUINDIANAS.</t>
  </si>
  <si>
    <t>5.1.  Incorporación del enfoque de género y diferencial en la complejidad institucional del Estado a nivel departamental y municipal.</t>
  </si>
  <si>
    <t>5.1.1 Identificar procesos, procedimientos y prácticas patriarcales, androcenticas y sexistas en las instancias e instituciones del Estado a nivel departamental y municipal.</t>
  </si>
  <si>
    <t>Realizar un diagnóstico de detección de prácticas e imaginarios patriarcales, androcenticas y sexistas en los funcionarios publicos, en el diseño y aplicabilidad de los procesos, procedimientos de las instancias e instituciones del Estado a nivel departamental y municipal.</t>
  </si>
  <si>
    <t>Diagnóstico de detección de prácticas e imaginarios patriarcales, androcenticas y sexistas en los funcionarios publicos</t>
  </si>
  <si>
    <t xml:space="preserve">Construcción del 100% del diagnostico </t>
  </si>
  <si>
    <t>Valor absoluto (Diagnóstico realizado)</t>
  </si>
  <si>
    <t>Secretaria de Familia, Universidades del Departamento</t>
  </si>
  <si>
    <t>Promover una campaña de Reflexión, reconocimiento y autocrítica frente a los imaginarios sexistas, patriarcales y androcentricos en los servidores y funcionarios publicos.</t>
  </si>
  <si>
    <t>Campaña de reflexión, reconocimiento y autocrítica para los servidores y funcionarios públicos</t>
  </si>
  <si>
    <t>80% de servidores y funcionarios participantes en la campaña.</t>
  </si>
  <si>
    <t>(# de funcionarios que participan de la campaña/# total de funcionarios)*100</t>
  </si>
  <si>
    <t>5.1.2 Transformar la institucionalidad a favor de las mujeres.</t>
  </si>
  <si>
    <t>Seguimiento a la Incorporación de indicadores de género en los sistemas de información de las instancias e intituciones del Estado a nivel departamental y municipal.</t>
  </si>
  <si>
    <t>Indicadores de género en los sistemas de información de la instituciones departamentales y municipales</t>
  </si>
  <si>
    <t>90 % de cumplimiento de indicadores de genero en los sistemas de información</t>
  </si>
  <si>
    <t>Valor absluto (Verificación)</t>
  </si>
  <si>
    <t>Secretaria de Familia.</t>
  </si>
  <si>
    <t xml:space="preserve">Incorporar el enfoque de género en las distintas políticas publicas, planes, programas y proyectos de las entidades públicas del departamento. </t>
  </si>
  <si>
    <t>Incoporación de enfoque de género en las politicas públicas, planes, programas</t>
  </si>
  <si>
    <t>90% de politicas públicas, planes, programas y proyectos con incorporación de enfoque de género</t>
  </si>
  <si>
    <t># de políticas públicas con incorporación de enfoque de género/ sobre # total de políticas públicas vigentes)*100</t>
  </si>
  <si>
    <t>Promocionar, sensibilizar y socializar a los funcionarios en la prevención y detección de violencias contra las mujeres, derechos de las mujeres y prácticas no discriminatorias.</t>
  </si>
  <si>
    <t>Campaña de sensibilización y socialización</t>
  </si>
  <si>
    <t>90% de ejecución de la campaña de sensibilización y socialización.</t>
  </si>
  <si>
    <t>% de ejecución= (# de acciones ejecutadas/# total de acciones programadas)*100</t>
  </si>
  <si>
    <t xml:space="preserve">Gobernación del Quindio, Alcaldias municipales, DefensorÍa del Pueblo, </t>
  </si>
  <si>
    <t>Diseñar un plan de capacitacion permanente del enfoque de género para funcionarios publicos de todas las instancias del departamento.</t>
  </si>
  <si>
    <t xml:space="preserve">Plan de capacitación permanente del enfoque de genero para funcionarios públicos. </t>
  </si>
  <si>
    <t>90% de implementación del plan de capacitacion anual</t>
  </si>
  <si>
    <t>% de implementación = (# de actividades del plan ejecutadas/#total de actividades)*100</t>
  </si>
  <si>
    <t>Secretaria de Familia, Secretaria del Interior, Comites deparatamental y municipales de mujeres, Universidades del Departamento.</t>
  </si>
  <si>
    <t>Fortalecimiento del tema de equidad de género al interior de la Fuerza Pública.</t>
  </si>
  <si>
    <t>Capacitación de los funcionarios de la fuerza pública en el tema de equidad de género</t>
  </si>
  <si>
    <t>90% de implementación de capacitaciones de equidad de género a los funcionarios de la Fuerza Pública</t>
  </si>
  <si>
    <t>% de participación = (# de funcionarios que participan de la campaña/# total de funcionarios)*100</t>
  </si>
  <si>
    <t>Secretaria de Familia, Secretaria del Interior, Fuerza Pública</t>
  </si>
  <si>
    <t>Incorporar la perspectiva de género en los planes de accion municipales y departamental de DDHH y DIH.</t>
  </si>
  <si>
    <t>Perspectiva  de género en los planes de acción municipales y departamentales</t>
  </si>
  <si>
    <t>Trece 13 planes de acción  con incorporación de perspectiva de género. Uno (1) departamental y doce (12) municipales)</t>
  </si>
  <si>
    <t># de planes de acción con incorporación de perspectiva de género</t>
  </si>
  <si>
    <t>Secretaria de Familia, Secretaria del Interior</t>
  </si>
  <si>
    <t>Socializar y sensibilizar las rutas de atención a mujeres victimas de las distintas violencias con los funcionarios  públicos del departamento.</t>
  </si>
  <si>
    <t xml:space="preserve">Camapaña de sensibilización y socialización de las rutas de atención a mujeres victimas de las distitntas violencias. </t>
  </si>
  <si>
    <t>90% de implementación de campaña de sensibilización de rutas de atención a mujeres víctimas.</t>
  </si>
  <si>
    <t># de actividades de la campaña ejecutadas/#total de actividades)*100</t>
  </si>
  <si>
    <t>Gobernación del Quindío, Alcaldías municipales, Defensoría del Pueblo, ICBF, Personería, Procuraduria, Fiscalía, Policia Nacional.</t>
  </si>
  <si>
    <t xml:space="preserve">Acompañar el comité de seguimiento a la implemetacion de la ley 1257 de 2008 y sus decretos reglamentarios. </t>
  </si>
  <si>
    <t>Asesorias al Comité de seguimiento a la Implementación de la Ley 1257 de 2008</t>
  </si>
  <si>
    <t>90 % de asesorias ejecutadas al Comité de seguimiento a la implementación de la Ley 1257 de 2008</t>
  </si>
  <si>
    <t>Secretaria de Familia</t>
  </si>
  <si>
    <t>5.2 Implementación, monitoreo y evaluación de la Política Pública de Equidad de género para las mujeres.</t>
  </si>
  <si>
    <t>5.2.1. Construir arreglos organizacionales, acuerdos inter e intra gubernamentales para la implementación, monitoreo y evaluación de la Política Pública de Equidad de género para las mujeres.</t>
  </si>
  <si>
    <t>Consolidar el comité técnico interinstitucional  para la implementación, monitoreo y evaluación de la Política Pública de Equidad de Género para las mujeres.</t>
  </si>
  <si>
    <t xml:space="preserve">Comité Técnico Interinstitucional  para la implementación, monitoreo y evaluación de la Política Pública de Equidad de Género para las mujeres.  </t>
  </si>
  <si>
    <t>90% de acciones ejecutadas por el comité técnico intersectorial</t>
  </si>
  <si>
    <t># de acciones ejecutadas por el comité /#total de actividades programadas)*100</t>
  </si>
  <si>
    <t>Incentivar la participación activa de las organizaciones de mujeres  en el monitoreo y evaluación de la Política Pública de Equidad de Género para las mujeres.</t>
  </si>
  <si>
    <t>Organizaciones de mujeres en el monitoreo y evaluación de la Política Pública de Equidad de Género para las mujeres</t>
  </si>
  <si>
    <t>90% de participación de las organizaciones de mujeres</t>
  </si>
  <si>
    <t>(# de organizaciones que participan del monitoreo y la evaluación de la política/# total de organizaciónes de mujeres)*100</t>
  </si>
  <si>
    <t>Secretaria de Familia, Alcaldías municipales, Comites departamental y municipales de mujeres.</t>
  </si>
  <si>
    <t>METAS 2016</t>
  </si>
  <si>
    <t>RECURSOS 2016</t>
  </si>
  <si>
    <t>LOGROS ALCANZADOS 2016</t>
  </si>
  <si>
    <t>METAS 2017</t>
  </si>
  <si>
    <t>RECURSOS 2017</t>
  </si>
  <si>
    <t>LOGROS ALCANZADOS 2017</t>
  </si>
  <si>
    <t>RECURSOS 2018</t>
  </si>
  <si>
    <t>LOGROS ALCANZADOS 2018</t>
  </si>
  <si>
    <t>METAS 2019</t>
  </si>
  <si>
    <t>RECURSOS 2019</t>
  </si>
  <si>
    <t>LOGROS ALCANZADOS 2019</t>
  </si>
  <si>
    <t>METAS 2018</t>
  </si>
  <si>
    <t>SEGUIMIENTO AL PLAN DE ACCIÓN POLÍTICA PÚBLICA DE EQUIDAD DE GÉNERO PARA LA MUJER 2015 -2025</t>
  </si>
  <si>
    <t>E (acumulado)</t>
  </si>
  <si>
    <t>EJECUTADO</t>
  </si>
  <si>
    <t>METAS</t>
  </si>
  <si>
    <t>RECURSOS</t>
  </si>
  <si>
    <t>EJECUTADO PRIMER TRIMESTRE         ENERO-MARZO</t>
  </si>
  <si>
    <t>EJECUTADO SEGUNDO TRIMESTRE         ABRIL-JUNIO</t>
  </si>
  <si>
    <t>EJECUTADO TERCER TRIMESTRE            JULIO-SEPTIEMBRE</t>
  </si>
  <si>
    <t>EJECUTADO CUARTO TRIMESTRE         OCTUBRE-DICIEMBRE</t>
  </si>
  <si>
    <t>PROGRAMADO</t>
  </si>
  <si>
    <t>ND</t>
  </si>
  <si>
    <t>10% de las convocatorias por año para programas  y proyectos productivos</t>
  </si>
  <si>
    <t>Proposicion de la implementacion del programa equipares del ministerio del trabajo desde el consejo departamental de mujeres "Lina María Ramirez Alarcón"</t>
  </si>
  <si>
    <t>Implementacion del plan de acompañamiento al ciudadano migrante (el que sale y el que retorna)</t>
  </si>
  <si>
    <t>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t>
  </si>
  <si>
    <t>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t>
  </si>
  <si>
    <t>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t>
  </si>
  <si>
    <t>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t>
  </si>
  <si>
    <t>Desde el 80%de los encadenamientos productivos, con iniciativa femenina, mencionada anteriormente, se da cumplimiento a esta meta</t>
  </si>
  <si>
    <t>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t>
  </si>
  <si>
    <t>Secretaria de Familia,  Secretaria Planeación, Secretaria de Agricultura, Desarrollo Rural y Medio Ambiente,
Oficina de Promoción de Empleo Competitividad e Innovación.</t>
  </si>
  <si>
    <t>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t>
  </si>
  <si>
    <t>Se brindó fortalecimiento en el área productiva de la asociación café mujer en córdoba, en el manejo agronómico del cultivo, beneficio húmedo, beneficio seco  empacado y comercialización</t>
  </si>
  <si>
    <t>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t>
  </si>
  <si>
    <t>No ha sido posible la socializacion con el Ministerio de Trabajo territorial Quindio.</t>
  </si>
  <si>
    <t>Desde la secretaria de turismo se hanGenerado capacidades laborales en las familias del programa RED UNIDOS.</t>
  </si>
  <si>
    <t>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t>
  </si>
  <si>
    <t>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t>
  </si>
  <si>
    <t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t>
  </si>
  <si>
    <t>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t>
  </si>
  <si>
    <t>Vinculación de 3600 mujeres gestantes al programa de control prenatal antes de la semana doce de edad gestacional.</t>
  </si>
  <si>
    <t>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t>
  </si>
  <si>
    <t>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t>
  </si>
  <si>
    <t>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t>
  </si>
  <si>
    <t>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t>
  </si>
  <si>
    <t>Enfoque diferencial y de género incluido e  implementado 5%</t>
  </si>
  <si>
    <t>Durante el periodo se realizó el fortalecimiento de los equipos básicos de atención primaria en salud mental de los 10 municipios ya conformados.</t>
  </si>
  <si>
    <t>No fue posible obtener la informacion por parte de la unidad ejecutora del programa</t>
  </si>
  <si>
    <t>Desde la  secretaria de salud departamental se incorporó el enfoque de gènero que permite de manera concreta el inicio de los seguimientos a todos los temas relacionados con la salud con enfasis en la vigilancia de la salud pública de las ITS.</t>
  </si>
  <si>
    <t>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t>
  </si>
  <si>
    <t>Red de Mujeres al Poder.</t>
  </si>
  <si>
    <t>Socializacion de la importancia de la red de mujeres al poder</t>
  </si>
  <si>
    <t>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t>
  </si>
  <si>
    <t>Fortalecimiento de la participación ciudadana para la seguridad preventica y la convivencia pacífica de los municipios del departamento</t>
  </si>
  <si>
    <t>Desde la secretaria del interior y con el acompañamiento de la jefatura de la mujer se realizó un programa de participación ciudadana "festival por la convivencia cordillerana " apoyado por la Cámara de comercio de Armenia y el Quindío.</t>
  </si>
  <si>
    <t>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t>
  </si>
  <si>
    <t>Apoyo tècnico a todos los planes de accion de los consejos municipales y el consejo departamental de mujeres. Apoyo a al menos una de las actividades propuestas en cada uno de los planes de accion de los consejos de mujeres.</t>
  </si>
  <si>
    <t>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t>
  </si>
  <si>
    <t>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t>
  </si>
  <si>
    <t xml:space="preserve">Asumidos por la Consejeria Presidencial para la Equidad de la Mujer. </t>
  </si>
  <si>
    <t>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t>
  </si>
  <si>
    <t>Divulgacion de el programa de mujer rural</t>
  </si>
  <si>
    <t>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t>
  </si>
  <si>
    <t>Beneficiar 511  personas de los municipios Calarca, Quimbaya y tebiada en capacitacion productiva</t>
  </si>
  <si>
    <t>La camapaña se ha ejecutado desde las acciones de socialización y movilización ejecutados por la Jefatura de Mujer y por el Consejo Departamental de Mujeres.</t>
  </si>
  <si>
    <t>Conformación de un  subcomite en el consejo departamental de mujeres "Lina María Ramirez Alarcón" 10%</t>
  </si>
  <si>
    <t>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t>
  </si>
  <si>
    <t>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t>
  </si>
  <si>
    <t>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t>
  </si>
  <si>
    <t>En el  año 2015 se realizó un gran campaña mediatica respecto a la ley 1257 de 2008 y el uso de la linea 155</t>
  </si>
  <si>
    <t>Costos asumidos por  Consejeria Presidencial para la Equidad de  la Mujer.</t>
  </si>
  <si>
    <t>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t>
  </si>
  <si>
    <t>Inicio de una investigacion sobre el género y el espacio publico, la cual solo va en un 5%</t>
  </si>
  <si>
    <t>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t>
  </si>
  <si>
    <t>Desde la secretaria del interior se formulò e implementó la politica integral de seguridad y convivencia ciudadana.</t>
  </si>
  <si>
    <t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t>
  </si>
  <si>
    <t>Costos asumidos por  consejeria presidencial para la equidad de  la mujer.</t>
  </si>
  <si>
    <t>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t>
  </si>
  <si>
    <t>Costos asumidos por el tribunal superior de Armenia.</t>
  </si>
  <si>
    <t xml:space="preserve">Sensibilizacion a la rama judicial sobre los derechos de la mujer y las leyes que las protegen. </t>
  </si>
  <si>
    <t>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t>
  </si>
  <si>
    <t xml:space="preserve">                     ARMONIZACION PLAN DE DESARROLLO 2016 - 2019                                  "EN DEFENSA DEL BIEN COMUN"</t>
  </si>
  <si>
    <t>Verificación del 20% de cumplimiento de los protocolo de atención a víctimas de violencia de genero</t>
  </si>
  <si>
    <t>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t>
  </si>
  <si>
    <t>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t>
  </si>
  <si>
    <t>Dar inicio a los protocolos de las medidas de atencion establecidas en los literales a) y b) del artículo 19 de la Ley 1257 de 2008, de acuerdo a lo reglametado por el Gobierno Nacional (Ministerios de Salud, Defensa y Justicia)</t>
  </si>
  <si>
    <t>A la fecha no registra asignación de recursos especiales de la nación, en dicho proceso de reconocimiento por lo que las atenciones integrales de las víctimas de violencia se realiza con la  concurrencia de las EPS.</t>
  </si>
  <si>
    <t>5 % de asesorias ejecutadas al Comité de Seguimiento</t>
  </si>
  <si>
    <t>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t>
  </si>
  <si>
    <t>3% de la Fuerza Pública</t>
  </si>
  <si>
    <t>Costos asumidos por  la policia nacional seccional quindio</t>
  </si>
  <si>
    <t>1 capcitacion a las mujeres de la policia del departamento del quindio sobre la equidad de genero</t>
  </si>
  <si>
    <t>10% de implementación de campaña de sensibilización de rutas de atención a mujeres víctimas.</t>
  </si>
  <si>
    <t xml:space="preserve">Desde la jefatura de la mujer se llevan a cabo campañas permanentes en instituciones educativas, comisarias de familia, gurpos de mujeres gestantes, grupos de mujeres lactantes, consejos de mujeres, grupos de adulto mayor </t>
  </si>
  <si>
    <t xml:space="preserve">Se beneficiaron a  cuatrocientas  (400) mujeres rurales campesinas, personas en condición de vulnerabilidad y con enfoque diferencial en formación para el trabajo y el desarrollo humano.  </t>
  </si>
  <si>
    <t>Se  apoyo 15   mujeres cafeteras del Municipio de Pijao, proyecto productivo "paisaje, mujer y café"para la comercialización de café especial  segun 1 convenio 071/2016 Gobernacion del Quindío, Alcaldia de Pijao, Fundación Smurfit Kappa, (SENA capacitación)</t>
  </si>
  <si>
    <t>Se apoyo 5 sectores productivos del departamento  en ruedas de negocios.</t>
  </si>
  <si>
    <t>a la fecha  el seminario dirigido a empresas de mujeres para que participen en las licitaciones de compras públicas, esta pendiente de realizar.</t>
  </si>
  <si>
    <t>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t>
  </si>
  <si>
    <t xml:space="preserve">Se solicalizaron todas las ofertas en los diferentes eventos de mujeres. </t>
  </si>
  <si>
    <t xml:space="preserve">Este programa esta en cabeza del SENA: 1. Mujeres capacitadas en  formacion complementaria en tics , diferentes poblaciones 2,059 Mujeres.    2. Muejeres capacitadas en formacion tecnica 35 Muejres .    3. Mujeres capacitadas en formacion tecnologica 6 Mujeres. </t>
  </si>
  <si>
    <t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t>
  </si>
  <si>
    <t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t>
  </si>
  <si>
    <t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t>
  </si>
  <si>
    <t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t>
  </si>
  <si>
    <t xml:space="preserve">se convocaron a apoyaron en la formulacion a diferentes organizaciones de mujeres del departamento. </t>
  </si>
  <si>
    <t>No se apoyaron  mujeres  victimas en cofinanciamiento maximo para sus proyectos</t>
  </si>
  <si>
    <t>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t>
  </si>
  <si>
    <t>se establecio dialogos con el ministerio de trabajo para promover  estrategias de acompañamiento en empresas privadas y públicas, que cierren las brechas de género en cuanto al acceso al pleno empleo y condiciones de igualdad salarial.</t>
  </si>
  <si>
    <t xml:space="preserve">Se ha Incentivado las capacidades laborales de las mujeres cabeza de familia viculadas  al programa RED UNIDOS a traves de los diferentes instituciones y dependencias de la gobernacion. </t>
  </si>
  <si>
    <t xml:space="preserve">se Implemento   un  programa  departamental para la atención y acompañamiento a la población migrante,   y de repatriación .  </t>
  </si>
  <si>
    <t xml:space="preserve">No reporta informacion </t>
  </si>
  <si>
    <t xml:space="preserve">se viene trabajando en los comites de convivencia escolar </t>
  </si>
  <si>
    <t xml:space="preserve">Se Atendieron  cuatro mil cuatrociena cincuenta y tresos (4.456)  personas de la población adulta del departamento (jóvenes y adultos, madres cabeza de hogar)  </t>
  </si>
  <si>
    <t xml:space="preserve">se Implementó el programa de acceso y permanencia de la educación técnica, tecnológica y superior en el Departamento del Quindío     </t>
  </si>
  <si>
    <t xml:space="preserve">Se tiene un convenio marco entre la Universidad del Quindio y el departamento del Quindiopara  la cooperación en todas las lineas propuestas. </t>
  </si>
  <si>
    <t>Se viene realizando en compañía de la defensoria del Pueblo el seguimiento a la ley 1257.</t>
  </si>
  <si>
    <t>Se vincularon de  tres mil novecientas venti cuatro mujeres gestantes, al programa de control prenatal  antes de la semana doce de edad gestacional.</t>
  </si>
  <si>
    <t>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t>
  </si>
  <si>
    <t>Implementación del Plan de acción intersectorial.</t>
  </si>
  <si>
    <t xml:space="preserve">Se Canalizaron  acciones de promoción de la salud en el desarrollo de la política nacional de sexualidad, derechos sexuales y reproductivos   </t>
  </si>
  <si>
    <t>**Sensibilización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t>
  </si>
  <si>
    <t>Se Ajusto e implemento  la política de salud mental en los 12 municipios del Departamento, conforme a los lineamientos y desarrollos técnicos definidos por el Ministerio de Salud y Protección Social..</t>
  </si>
  <si>
    <t>no reporta</t>
  </si>
  <si>
    <t>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t>
  </si>
  <si>
    <t>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t>
  </si>
  <si>
    <t>estas estan establecidas por el sistema de salud</t>
  </si>
  <si>
    <t>se adelantaron las acciones desde la secretaria de salud</t>
  </si>
  <si>
    <t>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t>
  </si>
  <si>
    <t xml:space="preserve">se inicio con el diseño de una propusta de capacitacion </t>
  </si>
  <si>
    <t xml:space="preserve">Se desarrollaron estrategias tendientes a promover la participación ciudadana en el departamento </t>
  </si>
  <si>
    <t>A treves de la secretaria de Familia se han diiseñado r estrategias de articulación e incorporación entre las organizaciones de mujeres del departamento y los consejos municipales y departamental de mujeres.</t>
  </si>
  <si>
    <t>Se ha apoyado tecnicacmente a los consejos municipales de mujeres, financieramente  se  ha apoyado estos consejos en relacion a las actividades ce conmemoraciones de fechas establecidas por la ley.</t>
  </si>
  <si>
    <t>Se ha Fortalecido  los procesos organizativos de mujeres en el departamento bajo la perspectiva de género y enfoque diferencial, con enfasis en mujeres campesinas y organizaciones etnicas.</t>
  </si>
  <si>
    <t xml:space="preserve">Se ha implementado a traves del acompañamiento y asesoria a los consejos municiapes de mujeres la estructuración de rutas, el fomento a la igualdad de género, promoción de derechos y procesos productivos. </t>
  </si>
  <si>
    <t>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</si>
  <si>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</si>
  <si>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</si>
  <si>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t>
  </si>
  <si>
    <t xml:space="preserve">Se Realizo una campaña de visibilización y sensibilización de la Política  Pùblica de Equidad de género para las mujeres en todo el departamento. </t>
  </si>
  <si>
    <t xml:space="preserve">Se realizaron seguimiento a la divulgación, implementación, monitoreo y evaluación de la política publica de Equidad de Género para las mujeres en las  sesiones de los Consejos municipales de mujeres, como espacio que fue creado con esa finalidad.  </t>
  </si>
  <si>
    <t xml:space="preserve">Se  crearon   espacios de formacion y maxificacion deportiva  en el Departamento del Quindio </t>
  </si>
  <si>
    <t xml:space="preserve">Se establecieron los acercamientos con la universidad tecnologia de Pereira para realizar el II encuentro de mujeres cafeteras del paisaje cultural Cafetero. </t>
  </si>
  <si>
    <t>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t>
  </si>
  <si>
    <t>En el 2016 se coordino con  el observatorio de desarrollo Economico y social de Planeacion Departamental, con el fin de articular la informacion que este genera desde un enfoque de género. con el fin de elaborar el proyecto del Observatorio de Genero.</t>
  </si>
  <si>
    <t>sin informacion disponible</t>
  </si>
  <si>
    <t xml:space="preserve">Se ha realizado movilizacion de mujeres contra la violencia dentro del marco de la conmemoracion de la no violencia contra la mujer. </t>
  </si>
  <si>
    <t xml:space="preserve">Se implemento una campaña en la gobernacion del Quindio en el marco del dia internacional de la mujer. </t>
  </si>
  <si>
    <t>El departamento consolida trimestralmente el informe de violencia de genero del SIVIGILA.</t>
  </si>
  <si>
    <t>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t>
  </si>
  <si>
    <t xml:space="preserve">A traves de los consejos municipales de mujeres se vienen Incentivando la participación en la consturccion de paz de sus territorios </t>
  </si>
  <si>
    <t>documentacion y socializacion de la experiencia de teatro de accion social, movimiento de mujeres por la vida cardumen</t>
  </si>
  <si>
    <t>Se realizo acompañamiento desde la jefatura de la mujer a un grupo de mujeres quienes  fueron convocadaspor la ACR</t>
  </si>
  <si>
    <t>no se tiene informacion disponible</t>
  </si>
  <si>
    <t xml:space="preserve">se hizo la revision de los criterios de Genero en los planes </t>
  </si>
  <si>
    <t>No se ha implementado</t>
  </si>
  <si>
    <t>Se diseño 1 campañas para sensibilizar a la sociedad en general para la prevención de la violencia contra las mujeres por medio de afiches, entrega de manillas, separadores</t>
  </si>
  <si>
    <t>una campaña de sencibilizaicion contra todo ltipo de violencias contra la mujer</t>
  </si>
  <si>
    <t>El departamento a traves de talento humano y la secretaria de familia han desarrollado diferentes actividades para la prevencion del acoso sexual y laboral en el marco del lugar de trabajo, en virtud del tema de género.</t>
  </si>
  <si>
    <t xml:space="preserve">A traves de las reuniones que se trabajaron desde la secretaria de educacon departamental se han adelantado acciones deprevención de la violencia y practicas no discriminatorias </t>
  </si>
  <si>
    <t xml:space="preserve">A traves de las reuniones que se trabajaron desde la secretaria de educacon departamental se han adelantado acciones de prevención de la violencia y practicas no discriminatorias </t>
  </si>
  <si>
    <t>Este año no se ha hecho Campañas de sensibilización para los periodistas  de Prevención de violencias contra las mujeres, promoción de sus derechos bajo un enfoque diferencial y de género.</t>
  </si>
  <si>
    <t xml:space="preserve">no se tiene informacion disponible </t>
  </si>
  <si>
    <t>Este año no se reportó información de  participación en los cursos.</t>
  </si>
  <si>
    <t xml:space="preserve">Estos lineamientos ya estan estalbecidos por competencia a las entidades responslabes. </t>
  </si>
  <si>
    <t xml:space="preserve">Se garantiza la atencion especializada por las entidades competentes para el restablecimiento de derechos de las niñas y adolescentes victimas de viloncia sexual. </t>
  </si>
  <si>
    <t>se ha garantizado el funcionamiento en todo el departamento</t>
  </si>
  <si>
    <t>se ha acompañado  el fortalecimiento de la Línea estratégica de violencia basada en género del Programa de Casas de Justicia.</t>
  </si>
  <si>
    <t xml:space="preserve">se han socializado las rutas de atencion deseañadas para la atencion adecuada a mujeres victimas de violencia de genero. </t>
  </si>
  <si>
    <t xml:space="preserve">se ha realizado el seguimiento a las rutas de atencion a las mujeres victimas de violencia de género. </t>
  </si>
  <si>
    <t>Estan establecidas en el codigo de infancia y adolescencia</t>
  </si>
  <si>
    <t xml:space="preserve">se participa en la convocatoria que realiza para el seguimento la defensoria del pueblo. </t>
  </si>
  <si>
    <t>no se ha hecho Diagnóstico de detección de prácticas e imaginarios patriarcales, androcenticas y sexistas en los funcionarios publicos</t>
  </si>
  <si>
    <t>no se ha Promovido una campaña de Reflexión, reconocimiento y autocrítica frente a los imaginarios sexistas, patriarcales y androcentricos en los servidores y funcionarios publicos.</t>
  </si>
  <si>
    <t xml:space="preserve">A traves del observatorio economico y social se vienen incorporando nuevos indicadores de genero que permita obtener mejores datos con enfoque de genero. </t>
  </si>
  <si>
    <t xml:space="preserve">se han articulado los planes de accion de las diferentes politicas publicas departamentales, garantizando un enfoque de genero en su ejecucion. </t>
  </si>
  <si>
    <t xml:space="preserve">se ha socializado y sensibilizo  a los funcionarios del departamento en la ley 1257, buscando mejorar la atencion y garantizar los derechos de las mujeres del departamento. </t>
  </si>
  <si>
    <t>Se realizo  socializacio de la Ley 1257 de 2008 a las femeninas de la Policia Nacional  , en el Comando de Policia de Armenia.</t>
  </si>
  <si>
    <t xml:space="preserve">Implementación  de un plan de acción de protección de Derechos Humanos con incorporacion de perspectiva de género articulado interinstitucionalmente.. </t>
  </si>
  <si>
    <t>Desde la  jefatura de la mujer se llevo a cabo Socializacion de las rutas de atencion en violencia a diferentes organizaciones de mujeres.(consejo Departamental y Municipales de Mujeres, Organizaciones de mujeres, comisarias de familias)</t>
  </si>
  <si>
    <t>Este comité esta articulado por la defensoria del Pueblo</t>
  </si>
  <si>
    <t xml:space="preserve">este proceso esta a cargo del consejo departamental de mujeres </t>
  </si>
  <si>
    <t>A traves de los consejos municipales de mujeres se vienen Incentivando la participación activa de las organizaciones de mujeres  en el monitoreo y evaluación de la Política Pública de Equidad de Género para las mujeres.</t>
  </si>
  <si>
    <t xml:space="preserve">En diferentes espacios se han  se ha Visibilizado  a través de una estrategía mediatica y con reconocimientos, el rol de las mujeres quindianas y sus aportes al desarrollo de la historia, la ciencia, las artes, la cultura y el deporte desde un enfoque de género. </t>
  </si>
  <si>
    <t xml:space="preserve">890,000,000 (2 milloones por usuario) </t>
  </si>
  <si>
    <t>PENDIENTE</t>
  </si>
  <si>
    <t>7000000
82000000</t>
  </si>
  <si>
    <t>0
6570000</t>
  </si>
  <si>
    <t>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t>
  </si>
  <si>
    <t xml:space="preserve">Secretaria de agricultura ha apoyado a 3 organizaciones de mujeres con esta condicion, con el acompañamiento tecnico, compra de insumos y registros invima. </t>
  </si>
  <si>
    <t>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t>
  </si>
  <si>
    <t>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t>
  </si>
  <si>
    <t>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t>
  </si>
  <si>
    <t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t>
  </si>
  <si>
    <t>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t>
  </si>
  <si>
    <t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t>
  </si>
  <si>
    <t>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t>
  </si>
  <si>
    <t>Secretaria de educacion  atendieron 3980 personas de la población adulta del departamento (jóvenes y adultos, madres cabeza de hogar),  con docentes de planta por sistema de horas extras.</t>
  </si>
  <si>
    <t>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t>
  </si>
  <si>
    <t>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t>
  </si>
  <si>
    <t>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t>
  </si>
  <si>
    <t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t>
  </si>
  <si>
    <t>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t>
  </si>
  <si>
    <t>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t>
  </si>
  <si>
    <t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t>
  </si>
  <si>
    <t>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t>
  </si>
  <si>
    <t xml:space="preserve">desde la secretaria de equidad de genero y mujer se solicalizaron todas las ofertas en los diferentes eventos de mujeres. </t>
  </si>
  <si>
    <t>Este programa es ejecutado por el SENA, quien ha capacitado a mujeres de distintas poblacion en formacion complementaria en tics, en formacion tecnica  y en  tecnologica. Donde todas las mujeres fortalecen la capacidad de desarrollo competitivo desde las tics.</t>
  </si>
  <si>
    <t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t>
  </si>
  <si>
    <t>Se han realizado capacitaciones a 300 jovenes y mujeres rurales campesinas,  en temas de asociatividad, emprendimiento, comercializacion en  los  municipios GÉNOVA-FILANDIA-MONTENEGRO-FILANDIA-BUENAVIST A-CIRCASIA-CALARCÁ</t>
  </si>
  <si>
    <t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t>
  </si>
  <si>
    <t>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t>
  </si>
  <si>
    <t>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t>
  </si>
  <si>
    <t>La secretaria de salud reporta la afiliacion al sistema de seguridad social Mujer con discapacidad a Junio 30 de 2017: 6,953 afiliados.</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</si>
  <si>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t>
  </si>
  <si>
    <t xml:space="preserve">A traves de la 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han vinculado 2.450 mujeres embarazadas, se cuantificaron 28 embarazadas menores de 14 años y se han realizados  2 capacitaciones, para la captación  temprana de las embarazadas, antes de las 12 semanas de gestación en  IPS y EPS del departamento. </t>
  </si>
  <si>
    <t>En la secretaria de salud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t>
  </si>
  <si>
    <t>en Secretaria de salud realizaron apoyos en la promocion de  deberes y derechos en salud a la poblacion indigena, LGTB, Afro  con enfoque diferencial, eliminacion de barreras de atencion a la poblacion vulnerable del departamento, se trabajo en la humanizacion de los servicios de salud en las IPS del departamento para tratar de mejorar la atencion en el servicio a la poblacion vulnerable.</t>
  </si>
  <si>
    <t xml:space="preserve">Secretaria de salud reporta esquemas de vacunacion: Para el 2017 se esta trabajando con la meta era 95% en todos los biologicos ofertados por el PAI,  y se introduce la discriminacion de niño, niña e indigenas. </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</si>
  <si>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programó la tecnovigilancia de los equipos antropométricos en IPS públicas del departamento.  
Se hizo  la socialización de la resolucion 5406-2015 en IPS públicas y privadas.                                    
Se realizó la  actualizacion del proceso de notificacion de la vigilancia nutricional (desnutricion aguda)  a IPS publicas y privasda, EAPB en normatividad vigente.</t>
  </si>
  <si>
    <t>En secretaria de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</si>
  <si>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salud, en prevencion de suicidio se ha realizado seguimiento al 100% de los casos notificados por el sivigila como intencional suicidad con enfasis en poblaciones de riesgo menores de 18 años reincidentes y gestantes y adultos mayores. I simposio departamental " hablemos de depresion" con enfasis en mujeres, Seminario departaental "hablemos de violencia" con enfoque diferecial. (207 perosnas, ponentes victimas del conflicto armado, afros, indigenas y LGTBI).                                                                                                                                                                                                                                                                                                                                                                                                                              spa: 2017: coordinacion y operativizacion del comité dptal de reducion del consumode sustancias sicoactivas. Gestion coordinacion y organización de la feria andina de bunas practicas en prevencion y atencion de las farmacodependencias (370 perosnas y participacion de los paises de Peru, Ecuador, bolibia y USA)</t>
  </si>
  <si>
    <t>Secretaria de salud reporta que en el tiempo transcurrido de este año se ha logrado anteder 1300 mujeres en gestacion, antes de las 12 semanas 870</t>
  </si>
  <si>
    <t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t>
  </si>
  <si>
    <t>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</si>
  <si>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t>
  </si>
  <si>
    <t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t>
  </si>
  <si>
    <t>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t>
  </si>
  <si>
    <t>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t>
  </si>
  <si>
    <t>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</si>
  <si>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</si>
  <si>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a traves del ASIS (Análisis de Situación de Salud) se ha formulado un plan de articulación intersectorial para la canalización de diferentes acciones (salud, riesgos y atención) en la poblacion.</t>
  </si>
  <si>
    <t xml:space="preserve">Desde la jefatura de equidad de genero y mujer se realizó realización de una  "Escuela de participacion política para mujeres" del departamento. </t>
  </si>
  <si>
    <t xml:space="preserve">Desde la jefatura de equidad de genero y mujer se realizó una "Escuela de participacion politica para mujeres" del departamento. </t>
  </si>
  <si>
    <t xml:space="preserve">Desde la jefatura de equidad de genero y mujer se realizó una  "Escuela de participacion politica para mujeres" del departamento. </t>
  </si>
  <si>
    <t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t>
  </si>
  <si>
    <t>111600000
261.600.000</t>
  </si>
  <si>
    <t>94500000
112.000.000</t>
  </si>
  <si>
    <t>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</si>
  <si>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A traves de la secretaria de Familia se han diseñado estrategias de articulación e incorporación entre las organizaciones de mujeres del departamento y los consejos municipales y departamental de mujeres.</t>
  </si>
  <si>
    <t>Desde la jefatura de equidad de genero y mujer, se ha apoyado tecnicacmente a los consejos municipales de mujeres, financieramente  se  ha apoyado estos consejos en relacion a las actividades ce conmemoraciones de fechas establecidas por la ley.</t>
  </si>
  <si>
    <t>Desde la jefatura de equidad de genero y mujer, se ha Fortalecido  los procesos organizativos de mujeres en el departamento bajo la perspectiva de género y enfoque diferencial, con enfasis en mujeres campesinas y organizaciones etnicas.</t>
  </si>
  <si>
    <t xml:space="preserve">Desde la jefatura de equidad de genero y mujer, se ha implementado a traves del acompañamiento y asesoria a los consejos municiapes de mujeres la estructuración de rutas, el fomento a la igualdad de género, promoción de derechos y procesos productivos. </t>
  </si>
  <si>
    <t>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t>
  </si>
  <si>
    <t>Secretaria del interior a traves del area deseguridad humana ha desarrollado unos clubes de progenitores,los cuales promueve la formación de niños y niñas en temas como la crianza, la sexualidad. Etc.</t>
  </si>
  <si>
    <t xml:space="preserve">La jefatura de equidad de genero y mujer reporta que esta accion se encuentra en fase de ejecución </t>
  </si>
  <si>
    <t>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</si>
  <si>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t>
  </si>
  <si>
    <t xml:space="preserve">Desde la jefatura de equidad de genero y mujer se Realizo una campaña de visibilización y sensibilización de la Política  Pùblica de Equidad de género para las mujeres en todo el departamento. </t>
  </si>
  <si>
    <t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t>
  </si>
  <si>
    <t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t>
  </si>
  <si>
    <t>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t>
  </si>
  <si>
    <t>Desde la jefatura de equidad de genero y mujer, a traves del  proyecto Paisaje, Mujer y Café; mujeres de Pijao y Filandia  han participado en el programa de Expoejecafé 2017.</t>
  </si>
  <si>
    <t>Secretaria del interior reporta que en seis (6) municipios (Armenia, Circasia, Pijao,Córdoba, Génova  y Filandia)  por medio del Plan de Acción de DD.HH. en la que se ha realizado campañas  de promocion y prevencion para la transformacion de valores de discriminacion hacia la mujer.</t>
  </si>
  <si>
    <t>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t>
  </si>
  <si>
    <t>La secretaria del interior, en el area de derechos humanos ha realizado marchas en el municipio de montenegro, frente a las violencias ejercidas contra  las mujeres, adicionalmente en el departamento se han realizado ejercicios de victimas.</t>
  </si>
  <si>
    <t>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</si>
  <si>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En la secretaria de salud, a traves del Sivigila se ha encontrado que los tipos de conflicto que mas afectan a las mujeres son de naturaleza fisica, psicologica, abuso sexual, economico y de negligencia.</t>
  </si>
  <si>
    <t>En la jefatura de equidad de genero y mujer, se estan haciendo los acercamientos con las universidades para inciar este proceso.</t>
  </si>
  <si>
    <t>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t>
  </si>
  <si>
    <t xml:space="preserve">Equidad de genero y mujer, a traves de los consejos municipales de mujeres se vienen Incentivando la participación en la consturccion de paz de sus territorios </t>
  </si>
  <si>
    <t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</si>
  <si>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En la jefatura de equidad de genero y mujer se realizo la convocatoria para la conformacion de la comision de seguimiento nacional a los acuerdos de la habana en el enfoque de Género. </t>
  </si>
  <si>
    <t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t>
  </si>
  <si>
    <t>3090000
18952000</t>
  </si>
  <si>
    <t>3090000
8952000</t>
  </si>
  <si>
    <t>82.000.000
12848000</t>
  </si>
  <si>
    <t>6570000
7303000</t>
  </si>
  <si>
    <t>82.000.000
25100000</t>
  </si>
  <si>
    <t>6.570.000
12176208</t>
  </si>
  <si>
    <t>Secretaria del interior ha generado proyectos con enfoques de diferencia, de genero y de vulnerabilidad.</t>
  </si>
  <si>
    <t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t>
  </si>
  <si>
    <t>Jefatura de mujer y equidad en diferetes fechas se realizaron campañas de sensibilizacion para la prevencion de la violencia</t>
  </si>
  <si>
    <t>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</si>
  <si>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</si>
  <si>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t>
  </si>
  <si>
    <t>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</si>
  <si>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t>
  </si>
  <si>
    <t>en el mes de noviembre secretaria de familia se realizara un seminario para periodistas y estudiantes de comunicación social en el que se analizaran acciones y estrategias que los periodistas puedan usar con el fin de cubrir y rechazar la violencia de genero.</t>
  </si>
  <si>
    <t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t>
  </si>
  <si>
    <t>la jefatura de mujer y equidad verificará la participación en los cursos.</t>
  </si>
  <si>
    <t xml:space="preserve">En la jefatura de mujer y equidad se esta priorizando los lineamientos para la investigación y atención de violencia, vulnerabilidad, entre otros. </t>
  </si>
  <si>
    <t xml:space="preserve">La jefaturade equidad y mujer garantiza la atencion especializada por las entidades competentes para el restablecimiento de derechos de las niñas y adolescentes victimas de viloncia sexual. </t>
  </si>
  <si>
    <t>Se ha citado con su respectivo oficio, sin embargo, no se ha logrado consolidar informacion.</t>
  </si>
  <si>
    <t>La jefatura de mujer y equiad de genero se ha acompañado  el fortalecimiento de la Línea estratégica de violencia basada en género del Programa de Casas de Justicia.</t>
  </si>
  <si>
    <t xml:space="preserve">jefatura de equidad y mujer, se han socializado las rutas de atencion deseañadas para la atencion adecuada a mujeres victimas de violencia de genero. </t>
  </si>
  <si>
    <t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</si>
  <si>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</si>
  <si>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</si>
  <si>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</si>
  <si>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t>
  </si>
  <si>
    <t xml:space="preserve">Jefatura de mujer y equidad desarrolla eventos en los que socializa la ley 1257 por parte de los abogados del equipo, de igual forma, participa en la convocatoria que realiza para el seguimento la defensoria del pueblo. </t>
  </si>
  <si>
    <t>a traves de la secretaria departamental de salud se consolida las estadisticas sobre victimas de violencia con un enfoque de genero, desde donde se entrega un informe trismetralmente.</t>
  </si>
  <si>
    <t>La jefatura de equidad de genero y mujer reporta que esta accion se encuentra en fase de planeacion</t>
  </si>
  <si>
    <t>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</si>
  <si>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 xml:space="preserve">se han articulado y estructurado los planes de accion de las diferentes politicas publicas departamentales, garantizando un enfoque de genero en su ejecucion. </t>
  </si>
  <si>
    <t xml:space="preserve">se ha proporcionado espacio de sensibilizacioncon el fin de socializar  la ley 1257 de 2008 a los funcionarios  del departamento para garantizar los derechos de las mujeres. </t>
  </si>
  <si>
    <t xml:space="preserve">Desde la secretaria de familia se vienen adelantando permanentemente la divulgacion de la politica publica departamental de equidad de genero, asi como la sensibillizacion de un enfoque de genero como herramienta de trabajo para las siguientes instituciones </t>
  </si>
  <si>
    <t>Se realizo  socializacion de la Ley 1257 de 2008 a las femeninas de la Policia Nacional , en el Comando de Policia de Armenia.</t>
  </si>
  <si>
    <t>Se Implementaron 1 planes de acción de Derechos Humanos con incorporación de perspectiva de genero articulado interinstitucionalmente.</t>
  </si>
  <si>
    <t>Este comité esta articulado por la defensoria del Pueblo, sin embargo, secretaria de familia con el fin de hacer seguimiento a la ley 1257 consolida por medio de la politica publica de equidad de genero los items para realizar el control pertinente.</t>
  </si>
  <si>
    <t>se ha consolidado el comité departamental de muejeres en el departamental, el cual le hace seguimiento a la  Política Pública de Equidad de Género para las mujeres.</t>
  </si>
  <si>
    <t>Innovación para una caficultura sostenible en el departamento del Quindío</t>
  </si>
  <si>
    <t>Crear (6) seis grupos multiplicadores de conocimiento en emprendimiento y calidad del café  para jóvenes y mujeres rurales, campesinas y cafeteras</t>
  </si>
  <si>
    <t>Beneficiar a  dos mil cuatrocientas  (2400) mujeres rurales campesinas, personas en condición de vulnerabilidad y con enfoque diferencial en formación para el trabajo y el desarrollo humano</t>
  </si>
  <si>
    <t>PROSPERIDAD CON EQUIDAD**</t>
  </si>
  <si>
    <t>Formular  la política pública departamental de diversidad sexual e identidad de género</t>
  </si>
  <si>
    <t>Sí a la diversidad sexual e identidad de género y su familia.</t>
  </si>
  <si>
    <t>Lograr que ocho (8) municipios del departamento operen el sistema de vigilancia en salud pública de la violencia intrafamiliar.</t>
  </si>
  <si>
    <t>Capacitar a doscientos cincuenta (250)   jóvenes,  mujeres, población vulnerable y con enfoque diferencial como líderes ambientales en el departamento.</t>
  </si>
  <si>
    <t>Bienes y servicios ambientales para las nuevas generaciones</t>
  </si>
  <si>
    <t>Apoyar treinta y seis (36) proyectos mediante estímulos artísticos y culturales</t>
  </si>
  <si>
    <t>Cultura, Arte y educación para la Paz</t>
  </si>
  <si>
    <t>Arte para todos</t>
  </si>
  <si>
    <t>********(no lo tengo)</t>
  </si>
  <si>
    <t>Fortalecer cinco (5) procesos de emprendimiento cultural y de desarrollo de industrias creativas</t>
  </si>
  <si>
    <t xml:space="preserve">Apoyar la articulación para la atención integral de las víctimas del conflicto por enfoque diferencial en  los 12 municipios del departamento
</t>
  </si>
  <si>
    <t>Diseñar y ejecutar treinta (30)  proyectos educativos institucionales resignificados en el contexto de la paz y la jornada única</t>
  </si>
  <si>
    <t xml:space="preserve">Apoyar en los doce (12) municipios la articulación institucional para la prevención a las violaciones DDHH  e infracciones al DIH </t>
  </si>
  <si>
    <t>Diseñar e implementar una estrategia  para la atención de la población en situación de vulnerabilidad extrema del departamento. (habitantes de calle, trabajo sexual,    reincidencia delictiva, drogadicción, bandas delincuenciales, entre otras)</t>
  </si>
  <si>
    <t>Prevención y Atención a la población en estado de vulnerabilidad  extrema y migrantes.</t>
  </si>
  <si>
    <t>mplementar el plan integral de prevención a las violaciones de  Derechos Humanos DDHH e infracciones  al Derecho Internacional Humanitario DIH</t>
  </si>
  <si>
    <t>Apoyar la articulación para la atención integral de las víctimas del conflicto por enfoque diferencial en  los 12 municipios del departamento</t>
  </si>
  <si>
    <t>Apoyar  la atención humanitaria inmediata a la población víctima del conflicto en los 12 municipios</t>
  </si>
  <si>
    <t>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t>
  </si>
  <si>
    <t>El SENA, mediante el centro de desarrollo empresarial, ofrece asistencia en el desarrollo empresarial, el emprendimiento y el empresarismo, en pro de sensibilizar, asesorar y y gestionar acciones con los emprendedores del departamento.</t>
  </si>
  <si>
    <t>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t>
  </si>
  <si>
    <t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t>
  </si>
  <si>
    <t>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t>
  </si>
  <si>
    <t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t>
  </si>
  <si>
    <t>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t>
  </si>
  <si>
    <t>Secretaria de familia, Secretaria de interior, Defensoria del Pueblo, Personería, policia nacional.</t>
  </si>
  <si>
    <t>Gobernación del Quindío, secretaria de familia,  Alcaldías municipales, Defensoría del Pueblo, ICBF, Personería, Procuraduria, Fiscalía, Policia Nacional.</t>
  </si>
  <si>
    <t>Gobernación del Quindío, Alcaldías municipales, Defensoría del Pueblo, ICBF, Personería, Procuraduria, Fiscalía., Secretaria de familia.</t>
  </si>
  <si>
    <t>Secretaria de Familia, Secretaria de Educación, ICBF, UNIQUINDIO, secretaria de familia</t>
  </si>
  <si>
    <t>Pendiente de ejecición</t>
  </si>
  <si>
    <t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t>
  </si>
  <si>
    <t>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t>
  </si>
  <si>
    <t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t>
  </si>
  <si>
    <t>A la fecha el ministerio de trabajo no ha reportado información. Frente a este punto se cuenta con la evidencia del envío de solicitud de información que de manera reiterada se ha realizado, al igual que a la Cámara de Comercio</t>
  </si>
  <si>
    <t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t>
  </si>
  <si>
    <t>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t>
  </si>
  <si>
    <t>El Departamento cuenta con un observatorio social, el cual se encuentra en proceso de revisión para la inclusión de componentes de desarrollo humano y género. Es así que se tiene previsto para la presente vigencia, la adopción del observatorio del género del Quindío</t>
  </si>
  <si>
    <t>El Departamento no cuenta con información con respecto a esta acción recomendada.</t>
  </si>
  <si>
    <t xml:space="preserve">Se realizó un foro sobre el papel de los medios en la construcción de paz y equidad de género, en el cual se contó con una profesional de la comunicación social y la participación de lideresas del departamento con el fin de discutir sobre este asunto. </t>
  </si>
  <si>
    <t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t>
  </si>
  <si>
    <t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t>
  </si>
  <si>
    <t>x</t>
  </si>
  <si>
    <t>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t>
  </si>
  <si>
    <t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t>
  </si>
  <si>
    <t>La Secretaría del Interior a través de la dirección de derechos humanos ha incorporado este componente en los planes y consejos de DDHH. De igual forma cada consejo cuenta con representante de consejos comunitarios de mujer</t>
  </si>
  <si>
    <t>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t>
  </si>
  <si>
    <t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t>
  </si>
  <si>
    <t>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t>
  </si>
  <si>
    <t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t>
  </si>
  <si>
    <t>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t>
  </si>
  <si>
    <t>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t>
  </si>
  <si>
    <t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</si>
  <si>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</si>
  <si>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t>
  </si>
  <si>
    <t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</si>
  <si>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t>
  </si>
  <si>
    <t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t>
  </si>
  <si>
    <t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t>
  </si>
  <si>
    <t>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t>
  </si>
  <si>
    <t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t>
  </si>
  <si>
    <t>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t>
  </si>
  <si>
    <t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t>
  </si>
  <si>
    <t>Se han vinculado 1.074 mujeres gestantes al programa de control prenatal antes de la semana 12 de edad gestacional, con edades de 12 - 49 años, a través de  8 visitas y asistencia técnica a I.P.S Y E.P.S., para la canalización de acciones de promoción de la salud en el desarrollo de la política Nacional de sexualidad, derechos sexuales y reproductivos, y se han realizado visitas y educación basadas en evidencias y en saberes a colegios, comunidad y líderes comunales, con la estrategia proyecto de vida basado en planificación familiar, para disminuir el embarazo en adolescentes.</t>
  </si>
  <si>
    <t>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</si>
  <si>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</si>
  <si>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</si>
  <si>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Secretaría de Familia a través de la dirección de poblaciones, oficina encargada de formular la politica publica de diversidad sexual e identidad de genero, ha diseñado una ruta de atención en salud para poblacion sexualmente diversa.</t>
  </si>
  <si>
    <t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t>
  </si>
  <si>
    <t>Se realiza verificación semanal de la notificación obligatoria semanal emanada de las 83 unidades primarias generadoras de datos UPGD y se realiza la Búsqueda Activa Institucional correspondiente al trimestre evaluado.</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</si>
  <si>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</si>
  <si>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t>
  </si>
  <si>
    <t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t>
  </si>
  <si>
    <t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t>
  </si>
  <si>
    <t>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</si>
  <si>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</si>
  <si>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t>
  </si>
  <si>
    <t>A la fecha no se cuenta con avances en cuanto a esta meta. Se tiene previsto para la presente vigencia la realización de estrategias comunicativas para promover los derechos sexuales y reproductivos asi como el enfoque de genero y reivindicacion de derechos.</t>
  </si>
  <si>
    <t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t>
  </si>
  <si>
    <t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t>
  </si>
  <si>
    <t>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t>
  </si>
  <si>
    <t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t>
  </si>
  <si>
    <t>La Secretaría de familia asiste tcnicamente a los municipios en la socializacion de abordaje del enfoque de genero asi como de rutas de atencion para la prevencion de violencias</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</si>
  <si>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</si>
  <si>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</si>
  <si>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t>
  </si>
  <si>
    <t>-</t>
  </si>
  <si>
    <t>219
220</t>
  </si>
  <si>
    <t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</si>
  <si>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t>
  </si>
  <si>
    <t xml:space="preserve">7,932,183,405,00. </t>
  </si>
  <si>
    <t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t>
  </si>
  <si>
    <t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</si>
  <si>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                                                                                                                                                                                                                                                                                                                                                                                                                                                                                                                                                                                                                                                                                                                                                                                                                                                                                                                                                                                                                                                                                                                                                                                                                                                                                                                                                                                                                                                                                                                                                                                                                                                                                                                                                                                                                                                                                                                                                                                                                                                                                                                                                                                                                                                                                                                                                                                                                                                                                                                                                                                                                                                                                                                                                                                                                                                                                                                                                                                                                                                                                                                                                                                                                                                                                                                                                                                                                                                                                                                                                                                                                                                                                                                                                                                                                                                                                                                                                                                                                                                                                                                                                                                                                                                                                                                                                                                                                                                                                                                                                                                                                                                                                                                                                                                                                                                                                                                                                                                                                                                                                                                                                                                                                                                                                                                               </t>
  </si>
  <si>
    <t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t>
  </si>
  <si>
    <t>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t>
  </si>
  <si>
    <t>Durante el primer semestre del año 2018, se han atendido  en jornada nocturna o sabatina  3.707 personas de la población adulta, distribuidas en los 11 municipios del Departamento.</t>
  </si>
  <si>
    <t xml:space="preserve">Durante el primer semestre del año 2018, se han atendido  en jornada nocturna o sabatina  3.707 personas de la población adulta, distribuidas en los 11 municipios del Departamento.
</t>
  </si>
  <si>
    <t>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t>
  </si>
  <si>
    <t>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t>
  </si>
  <si>
    <t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t>
  </si>
  <si>
    <t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t>
  </si>
  <si>
    <t>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t>
  </si>
  <si>
    <t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t>
  </si>
  <si>
    <t>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t>
  </si>
  <si>
    <t>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t>
  </si>
  <si>
    <t>El ICBF, en el primer semestre del año 2018 realizó una capacitación de rutas de atención ante amenaza  vulneración de los derechos, construcción del diagnostico sitiacional y pacto de convivencia.</t>
  </si>
  <si>
    <t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t>
  </si>
  <si>
    <t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</si>
  <si>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afrodescendientes, mujeres rurales y madres cabeza de familia, LGTBI y adultas mayores.</t>
  </si>
  <si>
    <t>100% del programa de formación implementado</t>
  </si>
  <si>
    <t xml:space="preserve">La Secretaría de Turismo, Industria y Comercio reporta que se ha realizado acompañamiento a empresarios en ferias y eventos para la promoción turística del departamento además de impulsar los productos turístico ofertados con un total de 1040 mujeres vinculadas.  Se ha acompañado a empresarios en los procesos de formalización de la actividad turística además de monitorio a cada uno de los establecimientos en el cumplimiento de la norma acompañados de las instituciones involucradas. Adicionalmente se ha realizado capacitaciones y foros en el marco de ESCNNA, total de mujeres vinculadas 123. 
Se ha asesorado a empresarios del sector turístico en temas de emprendimiento de actividades turísticas, plataformas de RNT, Procesos asociativos, diseño de productos turísticos entre otros.  Mujeres beneficiadas:  64.
</t>
  </si>
  <si>
    <t>SENA Quindío Secretaria de Familia,  Secretaria Planeación, Secretaria de Agricultura, Desarrollo Rural y Medio Ambiente, Oficina de Promoción de Empleo Competitividad e Innovación</t>
  </si>
  <si>
    <t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t>
  </si>
  <si>
    <t>Realización de Ruedas de negocios para mujeres emprendedoras y empresarias del departamento del Quindío.</t>
  </si>
  <si>
    <t>Número total de ruedas de negocio = ∑ de ruedas de negocios por año</t>
  </si>
  <si>
    <t xml:space="preserve">Secretaria de Familia
Secretaria de Planeación
Secretaría de Turismo
</t>
  </si>
  <si>
    <t>Apoyar  (24) Unidades de emprendimiento de grupos poblacionales con enfoque diferencial.</t>
  </si>
  <si>
    <t>La Secretaría de Turismo, Industria y Comercio reporta haber logrado beneficiar un total de 13 unidades de emprendimiento de población con enfoque diferencial mediante procesos de apoyo y asistencias técnicas y la promoción de unidades de emprendimiento en espacios comerciales como ferias y muestras empresariales, para un total de 8 mujeres beneficiadas en el primer semestre del 2019.</t>
  </si>
  <si>
    <t>Capacitación a través de seminarios dirigidos a empresas de mujeres para que participen en las licitaciones de compras públicas.</t>
  </si>
  <si>
    <t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t>
  </si>
  <si>
    <t>Número total de encuentros= ∑ de encuentros departamentales</t>
  </si>
  <si>
    <t>Gobernación del Quindío.
Universidad del Quindío.
SENA
Empresas Privadas
ONG</t>
  </si>
  <si>
    <t>Apoyar  ( 24) Unidades de emprendimiento de grupos poblacionales con enfoque diferencial.</t>
  </si>
  <si>
    <t>La Secretaría de Agricultura realizó capacitación a 437 a  jóvenes y mujeres rurales pertenecientes a 34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t>
  </si>
  <si>
    <t>Socialización de ofertas institucionales en los eventos de mujeres realizados a nivel departamental.</t>
  </si>
  <si>
    <t>Genero poblaciones vulnerables y con enfoque diferenciado</t>
  </si>
  <si>
    <t>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t>
  </si>
  <si>
    <t xml:space="preserve">Secretaria de Familia
Secretaria de Educación.
SENA
Universidad Quindío
</t>
  </si>
  <si>
    <t xml:space="preserve">
En el marco del desarrollo de un proceso de fortalecimiento productivo en marketing digital, aproximadamente 45 mujeres pertenecientes a la red de apoyo e intercambio empresarial de mujeres, se beneficiaron de talleres y asistencia en el diseño de páginas web para mejorar los niveles de comercialización a través de canales virtuales y manejo de TICs.</t>
  </si>
  <si>
    <t xml:space="preserve">1.1.2 .Fomentar la Autonomía económica de las mujeres Rurales, Campesinas y cafeteras del Quindío a partir del apoyo técnico, capacitación y gestión de recursos para la creación de empresa, proyectos productivos y acceso a recursos financieros. </t>
  </si>
  <si>
    <t>SENA Quindío, Secretaria de Familia,  Secretaria Planeación, Secretaria de Agricultura, Desarrollo Rural y Medio Ambiente,
Oficina de Promoción de Empleo Competitividad e Innovación.
Corporación Autónoma del Quindío.</t>
  </si>
  <si>
    <t xml:space="preserve">En cuanto a la creación de un programa de gestión financiera y fortalecimiento productivo para la cofinanciación de proyectos y acceso al crédito, se dio inicio al Programa “Solidario” para la vigencia 2019, con el cual se busca generar una línea de crédito para los micros y pequeños empresarios y dueños de negocio que no pueden acceder a las líneas de crédito forma y que se ven afectados por fenómenos como el “gota a gota”. En total se han beneficiado al primer semestre del año 62 mujeres.
</t>
  </si>
  <si>
    <t xml:space="preserve">Apoyo y acompañamiento técnico, de capacitación y gestión de recursos a los programas y proyectos existentes de fomento de la producción agrícola y cafetera con mujeres rurales. Mujeres jardineras y Mujeres Camineras.  </t>
  </si>
  <si>
    <t>Asesorías de acompañamiento brindado a programas y proyectos existentes.</t>
  </si>
  <si>
    <t>90% de asesorías ejecutadas en el año.</t>
  </si>
  <si>
    <t xml:space="preserve">De igual forma la Secretaría de Agricultura reporta que se tienen dos grupos de mujeres . Uno en el Municipio de Circasia y el segundo en el Municipio de Calarcá. Se esta organizando un tercer grupo con jovenes productores de café de Génova. Así mismo, se realizó capacitación a 180 jóvenes y mujeres rurales en actividades agrícolas y no agrícolasdel municipio de la tebaida, circasia, calarca y Armenia, acerca de la importancia de la asociatividad, “Un sector agropecuario en el Quindío, es posible". Se estan capacitando dos grupos en el Municipio de Génova. Un grupo de mujeres identificado como Asomora correspondientes a productoras de mora y un grupo de jovenes cafeteros de Génova denominado Asojoca. </t>
  </si>
  <si>
    <t>Incorporación de propuestas  productivas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</si>
  <si>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Soberanía, seguridad alimentaria y nutricional. Genero, Poblaciones vulnerables y con enfoque diferencial</t>
  </si>
  <si>
    <t>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t>
  </si>
  <si>
    <t>Organizaciones de mujeres rurales informadas sobre programas de emprendimiento existentes a nivel regional y nacional.</t>
  </si>
  <si>
    <t xml:space="preserve">34.
</t>
  </si>
  <si>
    <t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t>
  </si>
  <si>
    <t xml:space="preserve">Apoyar el acceso de las mujeres rurales, campesinas y cafeteras a recursos productivos por medio de Instrumentos crediticios y de Instrumentos no crediticios. </t>
  </si>
  <si>
    <t>Mujeres rurales, campesinas y cafeteras con obtención de recursos  para financiamiento.</t>
  </si>
  <si>
    <t>Implementar un programa de gestión financiera para el desarrollo de emprendimiento, empresarismo y asociatividad</t>
  </si>
  <si>
    <t xml:space="preserve">Apoyar el acceso de las mujeres rurales, campesinas y cafeteras a convocatorias publicas para la estructuración del proyecto productivo y sus estudios de factibilidad y sostenibilidad. </t>
  </si>
  <si>
    <t>Aumento de un 50% de la línea de base de mujeres vinculadas a procesos de formación proyectos productivos.</t>
  </si>
  <si>
    <t>Secretaria de Familia,  Secretaria Planeación, Secretaria de Agricultura, Desarrollo Rural y Medio Ambiente,
Oficina de Promoción de Empleo Competitividad e Innovación.
Universidad del Quindío.</t>
  </si>
  <si>
    <t xml:space="preserve">20.
</t>
  </si>
  <si>
    <t>Atención a las mujeres victimas dentro del programa Implementación Proyectos Desarrollo Rural, con el monto de cofinanciación máxima para sus proyectos.</t>
  </si>
  <si>
    <t>Aumento de un 80% de la línea de base de mujeres beneficiarias cofinanciamiento máximo del proyectos.</t>
  </si>
  <si>
    <t>100% del Plan de capacitación implementado</t>
  </si>
  <si>
    <t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t>
  </si>
  <si>
    <t>Secretaria de Familia, Secretaria de Turismo, industria y comercio, Personería, Dirección territorial de Min. Trabajo.</t>
  </si>
  <si>
    <t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t>
  </si>
  <si>
    <t>Secretaria de Familia, Secretaria de Turismo, industria y comercio, Dirección territorial de Min. Trabajo, Cámara de Comercio.</t>
  </si>
  <si>
    <t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t>
  </si>
  <si>
    <t>Incentivar las capacidades laborales de las mujeres cabeza de familia vinculadas  al programa RED UNIDOS .</t>
  </si>
  <si>
    <t>90% de la mujeres vinculadas al Programa Red Unidos fortalecidas con capacidades laborales.</t>
  </si>
  <si>
    <t>Secretaria de Familia, Secretaria de Turismo, industria y comercio, SENA, Cámara de Comercio, RED UNIDOS</t>
  </si>
  <si>
    <t>Secretaria de Familia, Secretaria de Turismo, industria y comercio, Secretaria de Planeación,  SENA, Cámara de Comercio, Oficina de Atención a la población migrante.</t>
  </si>
  <si>
    <t>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t>
  </si>
  <si>
    <t>Diseño y ejecución de herramientas para la Implementación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</si>
  <si>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Dirección territorial Min. Trabajo.</t>
  </si>
  <si>
    <t>Mejoramiento de la calidad de la educación en primera infancia con didácticas no paramétricas  que promuevan la equidad de los géneros, practicas de reconocimiento no sexista y reconociendo las diferencias como elemento constitutivo de educación en equidad y para la ciudadanía.</t>
  </si>
  <si>
    <t>Proyectos pedagógicos con estrategias o didácticas no paramétricas que promuevan la equidad de los géneros</t>
  </si>
  <si>
    <t>50% de aumento de la línea de base en el mejoramiento de los proyectos pedagógicos  con estrategias con didácticas no paramétricas que promuevan la equidad de los géneros en la educación en primera infancia.</t>
  </si>
  <si>
    <t>Secretaria de Familia, Secretaría de Educación.</t>
  </si>
  <si>
    <t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t>
  </si>
  <si>
    <t>Diseño e implantación de proyecto en educación para la equidad de géneros que articule las directivas, docentes, padres de familia y estudiantes en los colegios del departamento.</t>
  </si>
  <si>
    <t xml:space="preserve">Proyecto de educación para la equidad de géneros creado y funcionando. </t>
  </si>
  <si>
    <t>100% del Proyecto en Educación para la equidad de géneros implementado</t>
  </si>
  <si>
    <t>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t>
  </si>
  <si>
    <t>Diseñar e implementar proyecto de educación universitaria no sexista y para la equidad de género desde la interdisciplinariedad en todas las universidades del departamento. Este proyecto deberá apuntar a: estrategias de inclusión con equidad en las distintas disciplinas, prevención de violencias basadas en genero y promoción de la investigación académica con perspectiva de género.</t>
  </si>
  <si>
    <t xml:space="preserve">Proyecto de educación universitaria no sexista y para la equidad de género desde la interdisciplinariedad para la equidad de géneros creado y funcionando. </t>
  </si>
  <si>
    <t>Secretaria de Familia, Secretaría de Educación, Universidades del Departamento.</t>
  </si>
  <si>
    <t xml:space="preserve">50000 cupos para el país, para el departamento 375 en el Sena y 400 en la universidad del Quindío, no obstante, en departamentos donde no se logra los cupos disponibles, sus recursos son desplazados a municipios que tienen mayor participación. </t>
  </si>
  <si>
    <t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t>
  </si>
  <si>
    <t>Secretaria de Familia, Secretaría de Educación, ICBF</t>
  </si>
  <si>
    <t>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t>
  </si>
  <si>
    <t>Garantizar el acceso y permanencia de mujeres rurales,  indígenas, LGT, afrodescendientes y en condiciones de discapacidad, pobreza, a la educación secundaria, técnica, tecnológica y universitaria según sus necesidades, subjetividades y particularidades.</t>
  </si>
  <si>
    <t>Mujeres rurales, indígenas, LGTBI, afrodescendientes y en condición de discapacidad vinculadas a la educación secundaria, técnica, tecnológica y universitaria según sus necesidades, subjetividades y particularidades.</t>
  </si>
  <si>
    <t>Secretaria de Familia, Secretaría de Educación, ICBF, Universidades del Departamento.</t>
  </si>
  <si>
    <t>Implementar el programa de acceso y permanencia de la educación técnica, tecnológica y superior en el departamento del Quindío</t>
  </si>
  <si>
    <t>De igual forma, se viene implementando el convenio J-140 de cooperación académica entre el Departamento y la Universidad del Quindío, a través del cual se han logrado procesos de prácticas profesionales, intercambio docente y procesos académicos para la investigación y divulgación sobre asuntos de género y enfoque diferencial.</t>
  </si>
  <si>
    <t>Realizar convenios interinstitucionales entre la gobernación del Quindío y las universidades del departamento para el fortalecimiento de procesos académicos en términos pedagógicos, didácticos, de ambiente escolar, de acceso y de permanencia e investigación con enfoque diferencial y de género.</t>
  </si>
  <si>
    <t>Gobernación del Quindío, Universidades del departamento.</t>
  </si>
  <si>
    <t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t>
  </si>
  <si>
    <t>Implementación de medidas de seguimiento al cumplimiento del decreto reglamentario 4798 de 2011 (Ley 1257 de 2008 en materia educativa)</t>
  </si>
  <si>
    <t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t>
  </si>
  <si>
    <t>Garantizar el acceso en calidad y oportunidad a los servicios de salud para las mujeres,  priorizando estrategias de vinculación al SGSSS (RÉGIMEN CONTRIBUTIVO Y SUBSIDIADO)  en niñas y adolescentes,   mujeres rurales, indígenas, afrodescendientes, LGTBI, en condición de prostitución, privadas de libertad, extrema pobreza, retornadas y victimas de conflicto armado.</t>
  </si>
  <si>
    <t>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t>
  </si>
  <si>
    <t>Priorizar la atención en la población femenina de vulnerabilidad como niñas, madres gestantes , adultas mayores, mujeres  con capacidades diferentes, mujeres indígenas, afro-descendientes, LGTBI, prostitutas y en condición de habitación de calle, con calidad y oportunidad.</t>
  </si>
  <si>
    <t xml:space="preserve"> De igual forma, en articulación con la Alcaldía de Armenia, la Secretaría de Familia convocó a una mesa intersectorial para revisar diferentes problemáticas en aspectos de salud pública que se vienen presentando en sitios de homosocialización y espacios para la prestación de servicios sexuales. En este sentido, se realizó una jornada de salud y afiliación a trabajadoras/es sexuales en diferentes puntos de Armenia, y con el apoyo de la Universidad del Quindío se logró un suministro de medicamentos y vitaminas para personas viviendo con VIH.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t>
  </si>
  <si>
    <t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t>
  </si>
  <si>
    <t xml:space="preserve">Plan de articulación intersectorial diseñado e implementado. </t>
  </si>
  <si>
    <t>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t>
  </si>
  <si>
    <t>Secretaria de Salud, Profamilia Quindío, Secretaria de educación, ICBF</t>
  </si>
  <si>
    <t xml:space="preserve">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
</t>
  </si>
  <si>
    <t xml:space="preserve">Para el presente semestre, la Secretaría de Familia cuenta con el avance reportado inicialmente, relacionado con la realización de ciclos educativos sobre las siguientes temáticas: sexo y sexualidad humana; autoestima; prevención de embarazo y métodos de planificación familiar; toma de decisiones; roles sociales, sexuales y género; proyecto de vida; uso de la doble protección / ETS – VIH – Sida y; derechos sexuales y reproductivos, violencia sexual, económica, física y psicológica y; comunicación en familia en las Instituciones Educativas Liceo Andino (Filandia), Simón Bolívar e Instituto Quimbaya (Quimbaya), General Santander (Montenegro), Rafael Uribe Uribe (Calarcá), San Bernardo (Barcelona), Cuyabra (Armenia) y República de Francia (Armenia), Gabriela Mistral y Pedacito de Cielo (La Tebaida), Instituto Libre (Circasia). Además intervenciones en los barrios Comuneros (Montenegro), Villa Nohemí (Circasia), Génesis y Simón Bolívar (Armenia) y Cantarito (La Tebaida). Así como la realización de Escuelas de Padres. Los procesos formativos y las instituciones priorizadas, vienen siendo acompañadas en el marco de la implementación de la estrategia formativa en derechos sexuales y reproductivos, de manera que se evidencia el mismo reporte en cuanto continúan las actividades mencionadas. 
</t>
  </si>
  <si>
    <t>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t>
  </si>
  <si>
    <t>Garantizar la entrega oportuna del biológico e insumos para la vacunación contra el VPH de todas las niñas escolarizadas ente el cuarto y onceavo grado de educación básica primaria y secundaria y
que tengan 9 años o más.</t>
  </si>
  <si>
    <t>Entrega de biológicos e insumos para la vacunación contra el VPH</t>
  </si>
  <si>
    <t xml:space="preserve">Cubrimiento del 90% de todas las niñas escolarizadas con los biológicos e insumos para la vacunación contra el VPH. </t>
  </si>
  <si>
    <t>Implementar una estrategia que permita garantizar el adecuado funcionamiento de la red de frío para el almacenamiento  de los biológicos del Programa Ampliado de Inmunización (PAI)</t>
  </si>
  <si>
    <t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t>
  </si>
  <si>
    <t>Incorporación del enfoque diferencial y de género en las acciones de vigilancia de las ITS</t>
  </si>
  <si>
    <t>Valor absoluto (verificación del enfoque diferencial y de género en la vigilancia de las ITS)</t>
  </si>
  <si>
    <t>*Para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t>
  </si>
  <si>
    <t>Implementar medidas de seguimiento al cumplimiento del decreto 2734 de 2012 Por el cual se reglamentan las medidas de atención a las mujeres víctimas de violencia</t>
  </si>
  <si>
    <t xml:space="preserve">Mediante jornadas de asistencias técnicas se realizó la socialización de la Política Pública  de Salud Mental Nacional (Resolución 04886 de 2018) y la Resolución  1598 de 2018 por la cual se adopta la Política Departamental de Salud Mental; la socialización se llevó a cabo en los municipios de: Buenavista, Calarcá, Circasia, Córdoba, Filandia, Génova, Montenegro, La Tebaida, Pijao, Quimbaya y Salento; el objetivo es transversalizar las acciones municipales en pro de la Salud Mental en concordancia con las orientaciones, ejes temáticos y generalidades conceptuales de la Política Pública de Salud Mental.
</t>
  </si>
  <si>
    <t>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t>
  </si>
  <si>
    <t xml:space="preserve">Construir un Sistema de información unificado, que amplié las características de análisis estructural de la salud en el Departamento. </t>
  </si>
  <si>
    <t>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t>
  </si>
  <si>
    <t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t>
  </si>
  <si>
    <t>2.1.1 Incentivar a las mujeres para su participación activa en partidos políticos y corporaciones pública y de elección popular.</t>
  </si>
  <si>
    <t>Programa de capacitación para las mujeres en asuntos de política y administración pública</t>
  </si>
  <si>
    <t>Secretaria del Interior, Secretaria de Familia, Esap Quindío</t>
  </si>
  <si>
    <t>Quindío si a la participación</t>
  </si>
  <si>
    <t xml:space="preserve">La Secretaría del Interior reporta la realización de procesos de promoción y divulgación de la importancia de la Participación Ciudadana y Democrática, así como el ejercicio de Control Social en instancias como Consejos estudiantiles, Audiencias de Rendición de Cuentas, Veedurías, JAC, entre otras, impactando a más de 83 mujeres. </t>
  </si>
  <si>
    <t xml:space="preserve">Diseño de un plan de inclusión para las  mujeres  en los partidos políticos incentivando liderazgos femeninos y con enfoque de género que incluya el seguimiento a la Ley de cuotas. </t>
  </si>
  <si>
    <t>Plan de  inclusión para las mujeres en los partidos políticos formulado e  implementado.</t>
  </si>
  <si>
    <t>Secretaria del Interior, Secretaria de Familia, Esap Quindío, Directorios departamentales de Partidos Políticos</t>
  </si>
  <si>
    <t>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</si>
  <si>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elección popular.</t>
  </si>
  <si>
    <t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t>
  </si>
  <si>
    <t>Diseño e implementación de campaña de mujeres quindianas como candidatas a las distintas corporaciones públicas y de elección popular.</t>
  </si>
  <si>
    <t xml:space="preserve">De igual forma, se efectuó un proceso contractual tendiente a apoyar la realización de un proceso formativo y de incidencia política para mujeres, el cual será desarrollado en el segundo semestre de la presente vigencia. </t>
  </si>
  <si>
    <t>Secretaria del Interior, Secretaria de Familia, Organizaciones sociales de mujeres, Consejos Departamental y Municipales de mujeres, Policía Nacional</t>
  </si>
  <si>
    <t xml:space="preserve">Apoyar la implementación de treinta y seis (36) programas de prevención del delito y mediación de conflictos en comunidades focalizadas del departamento
</t>
  </si>
  <si>
    <t xml:space="preserve">La Secretaría de Interior reporta que para el segundo trimestre de 2019, se adelantaron los procesos pertinentes para la organización de la Semana de Participación, evento que contará con el foro de Equidad de Genero donde se socializarán Experiencias significativas: "vivir el territorio desde la equidad de Género", lo cual viene siendo planificado para beneficiar alrededor de (300) personas y se realizará en el segundo semestre del año. 
</t>
  </si>
  <si>
    <t>Secretaria del Interior, Secretaria de Familia,  Consejos Departamental y Municipales de mujeres.</t>
  </si>
  <si>
    <t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t>
  </si>
  <si>
    <t>Crear programa de apoyo técnico y financiero a  los planes de acción de los consejos municipales y departamental de mujeres.</t>
  </si>
  <si>
    <t>Programa de apoyar técnico y financiero a  los planes de acción de los consejos municipales y departamental de mujeres.</t>
  </si>
  <si>
    <t>100% de implementación del Programa de apoyo técnico y financiero a  los planes de acción de los consejos municipales y departamental de mujeres.</t>
  </si>
  <si>
    <t>Secretaria del Interior, Secretaria de Familia, Secretaria de Planeación, Esap Quindío</t>
  </si>
  <si>
    <t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t>
  </si>
  <si>
    <t>Secretaria del Interior, Secretaria de Familia, Consejos Departamental y Municipales de mujeres, UNIQUINDIO, ESAP QUINDIO</t>
  </si>
  <si>
    <t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t>
  </si>
  <si>
    <t>Diseñar e implementar estrategia de incorporación de mujeres Rurales, afrodescendientes, jóvenes, mujeres y madres cabeza de familia, mujeres en condición de prostitución, LBTI, Mujeres retornadas, privadas de la libertad y en condición de pobreza extrema a los consejos municipales y departamental de mujeres.</t>
  </si>
  <si>
    <t>100% de municipios con estrategia implementada.</t>
  </si>
  <si>
    <t>Secretaria del Interior, Secretaria de Familia, Consejos Departamental y Municipales de mujeres.</t>
  </si>
  <si>
    <t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t>
  </si>
  <si>
    <t>Creación de un programa de capacitación en derechos humanos de las mujeres y liderazgo femenino con enfoque de género a mujeres Rurales, afrodescendientes, jóvenes, mujeres y madres cabeza de familia, mujeres en condición de prostitución, LBTI, Mujeres retornadas, privadas de la libertad y en condición de pobreza extrema.</t>
  </si>
  <si>
    <t>Secretaria del Interior, Secretaria de Familia, Defensoría del Pueblo, Consejos Departamental y Municipales de mujeres, UNIQUINDIO, ESAP QUINDIO</t>
  </si>
  <si>
    <t>La secretaría del Interior a través de la Dirección de Protección y Atención de la Población es la encargada de brindar capacitaciones en DDHH en Colegios, Universidades, JAC, funcionarios públicos y mesas de participación de esta manera se abordan diferentes enfoques, no obstante la Secretaría de Familia a través de la Jefatura de Poblaciones y Equidad de Género atiende de manera integral los distintos enfoques.</t>
  </si>
  <si>
    <t>Acciones formativas  que transformen los valores y estereotipos de los roles dirigidos madres y padres de familia. Acciones ejecutadas a madres y padres de familia</t>
  </si>
  <si>
    <t>% de implementación = (# de acciones formativas ejecutadas/# de acciones formativas programadas)*100</t>
  </si>
  <si>
    <t xml:space="preserve">Se apoyo la implementación de siete (07) Programas de prevención del delito y mediación de conflictos apoyados: 
- Encuentro multicolor clubes por la vida
- Club de ciudadanos.
- Semillero Cultural
- Semillero deportivo
- Acompañamiento Psicológico
- Barrismo social
- Intervención individual
Población impactada cuatro mil cuatrocientas treinta y siete  (4.437) mujeres
Diez (10) municipios  con atención integral en su I fase de la vigencia 2019:
1. Circasia: Intervención IE Henry Marín, IE Libre población, Barrio la Esmeralda y Villa Nohemí
2. Calarcá: IE Rafael Uribe Uribe, Robledo, Barrios Llanitos piloto, Llanitos Guárala, la Virginia.
(Barcelona): Intervención en IE San Bernardo, CDI Barcelona, Barrio San Felipe, Barrio Playa Rica.
3. Montenegro: Intervención IE Jesús Maestro, IE Montenegro, IE Caldas, IE General Santander, barrio la Isabella, ciudad alegría,   
4.Filandia: Intervención IE Sagrado Corazón, IE Liceo Quindío, IE Liceo Andino, Barrio Cacique.
5. Pijao: Intervención;  IE Pijao, IE María Auxiliadora.
6. Córdoba: Intervención; barrio San Diego, IE José María Córdoba.
7. Buenavista: Intervención Obrero, Nuevo Horizonte, IE Buenavista.
8. Quimbaya: Intervención Villas del Prado.
9. La Tebaida: Intervención  IE Antonio Nariño y Luis Arango, Nueva Tebaida II, Nueva Tebaida.
10. Salento: Intervención IE Boquia y Frailejones.
Población impactadas  cuatro mil cuatrocientas treinta y siete  (4.437) mujeres
</t>
  </si>
  <si>
    <t>Realizar campañas de sensibilización para el reconocimiento y la valoración del trabajo femenino en el ámbito familiar. Esta campaña pretende visibilizar los aportes de las mujeres desde la economía del cuidado de donde se derivan los aportes sociales, políticos, culturales y económicos al país.</t>
  </si>
  <si>
    <t>Implementación de campañas de sensibilización.</t>
  </si>
  <si>
    <t>Se vienen articulando esfuerzos desde la secretaría de familia para el desarrollo de una jornada técnica con empresarios para el mes de agosto, en torno a la aplicación de la normatividad existente para la empleabilidad de mujeres en sus diferentes condiciones de riesgo y restitución de derechos.</t>
  </si>
  <si>
    <t>Crear un programa de televisión en el canal regional que visibilice las historias de vida de mujeres vinculadas al sector rural cafetero, campesinas,  indígenas,  afrodescendientes,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</si>
  <si>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afrodescendientes, en condición de discapacidad.</t>
  </si>
  <si>
    <t>Diseño e implementación de Programa de televisión</t>
  </si>
  <si>
    <t>Secretaria de Familia, Secretaria de Educación, ICBF, UNIQUINDIO, organizaciones de mujeres, Tele café</t>
  </si>
  <si>
    <t xml:space="preserve">En el marco de la conmemoración del día internacional de la mujer, se realizó un plan de medios, así como el diseño de piezas audiovisuales, lo cual fue difundido en canales comunicativos, con motivo de prevenir la violencia de género y visibilizar los avances del trabajo realizado por las mujeres integrantes de la red de apoyo e intercambio empresarial de mujeres y la red de mujeres caficultoras. </t>
  </si>
  <si>
    <t xml:space="preserve">Acciones de fomento para la Conciliación de la Vida Familiar y Laboral.
</t>
  </si>
  <si>
    <t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t>
  </si>
  <si>
    <t>Realizar una campaña de visibilización y sensibilización de la Política  Pública de Equidad de género para las mujeres en todo el departamento.</t>
  </si>
  <si>
    <t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t>
  </si>
  <si>
    <t>Creación de sub-comites de seguimiento a la divulgación, implementación, monitoreo y evaluación de la política publica de Equidad de Género para las mujeres incorporados en los consejos municipales y departamental de mujeres.</t>
  </si>
  <si>
    <t>Subcomites de seguimiento de la Política Pública de Equidad de Genero para las mujeres.</t>
  </si>
  <si>
    <t xml:space="preserve">Conformación de un  subcomité en los 12 municipios del departamento del Quindío </t>
  </si>
  <si>
    <t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t>
  </si>
  <si>
    <t xml:space="preserve">Visibilizar a través de una estrategia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</si>
  <si>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</si>
  <si>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</si>
  <si>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 reporta cumplimiento de esta acción concreta a través de lo relacionado en las acciones 53 y 54 según las actividades adelantadas por la Secretaría de Familia en este sentido. </t>
  </si>
  <si>
    <t xml:space="preserve">Promover los espacios recreativos y deportivos donde se transforme el estereotipo de género y se potencialice el liderazgo deportivo de las mujeres. </t>
  </si>
  <si>
    <t xml:space="preserve">INDEPORTES Quindío reporta que se realizan  actividades recreo deportivas que tienen como objetivo fortalecer el desarrollo de capacidades y la participación ciudadana, a partir del uso de la lúdica, el juego y la actividad física, para dar soluciones a las necesidades en materia de  tiempo libre la cual ayuda a la calidad de vida de los deportistas, estos grupos  reciben  una intervención de 2 veces a la semana , con una intensidad de 2 horas , todo esto con el fin de promover la integración familiar y la participación comunitaria a través  del juego, las actividades se ejecutan en  los barrios o escenarios deportivos
Igualmente se vienen interviniendo las cárceles y fundaciones FARO, donde se enseña a los jóvenes y adultos hacer ocupar el tiempo libre, a mantener y mejorar sus habilidades sociales y a mejorar sus relaciones con los demás. También les ayudamos a fomentarvalores positivos como el espíritu de superación y el compañerismo. De igual forma, INDEPORTES tiene a cargo el apoyo a ligas deportivas femeninas, como el grupo de futbol salón femenino, que ha sido apoyado en la realización de torneos a nivel municipal y departamental. 
</t>
  </si>
  <si>
    <t>Incorporación de iniciativas de producción cultural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</si>
  <si>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afrodescendientes)  a los programas y proyectos de la Conservación, Reconocimiento y Protección del Paisaje Cultural Cafetero</t>
  </si>
  <si>
    <t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t>
  </si>
  <si>
    <t xml:space="preserve">Incorporar los aportes culturales y tradicionales de las mujeres  rurales (campesinas, cafeteras, indígenas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</si>
  <si>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t>
  </si>
  <si>
    <t>Secretaria del Interior, Secretaria de Familia,  Defensoría del Pueblo, Personerías</t>
  </si>
  <si>
    <t>La Secretaría del Interior reporta que se han realizado jornadas de capacitación en DDHH, violaciones a los DDHH y DIH. Se socializa la ruta de no discriminación dirigida a toda la población sexualmente diversa y ruta protección a defensores(as) de DDHH.
IMPACTANDO A 3.908 MUJERES.</t>
  </si>
  <si>
    <t xml:space="preserve">Para el presente semestre se continúa con la revisión de los indicadores validados en conjunto con Planeación Departamental, para la puesta en funcionamiento del Observatorio de Género. De esta forma, se cuenta con un apoyo por parte de la Universidad del Quindío, a través de un proceso de práctica profesional, específicamente en lo relacionado con la consecución de información de conformidad con las fuentes establecidas en los indicadores validados para el diseño del observatorio. </t>
  </si>
  <si>
    <t xml:space="preserve">Estimular la investigación, publicación y divulgación del conocimiento ancestral, cultural y científico relacionado con asuntos de género y de las mujeres en el departamento.
</t>
  </si>
  <si>
    <t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t>
  </si>
  <si>
    <t>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 Principalmente en establecimientos nocturnos e Instituciones Educativas.
IMPACTANDO A 3.908 MUJERES.</t>
  </si>
  <si>
    <t>Diseño e implantación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</si>
  <si>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Secretaria del Interior, Secretaria de Familia, Secretaria de Educación, Secretaria de Salud, personerías, Policía Nacional.</t>
  </si>
  <si>
    <t xml:space="preserve">Esta actividad no cuenta con información reportada, quedando pendiente para la inclusión en el plan de acción de la oficina de género y diversidad para su efectivo cumplimiento. </t>
  </si>
  <si>
    <t>Secretaria de familia, Fiscalía, Policía nacional, Secretaria de Educación, Defensoría del Pueblo.</t>
  </si>
  <si>
    <t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t>
  </si>
  <si>
    <t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t>
  </si>
  <si>
    <t>Secretaria de familia, Secretaria de interior, Secretaria de educación , Secretaria de Salud, ICBF, Defensoría del Pueblo, Personería, Policía Nacional</t>
  </si>
  <si>
    <t xml:space="preserve">Se realizó una mesa técnica de trabajo entre la Secretaría del Interior, la Secretaría de Familia y la Agencia Colombiana para la Reintegración, alrededor de la priorización de familias y personas reincorporadas quienes han de verse beneficiados por los proyectos adelantados por la Secretaría de Familia, esto es, Familias Fuertes y proyectos de emprendimientos de mujeres. En este sentido, la Secretaría del Interior y la ACR quedaron en el compromiso de reportar la información sobre las personas objeto de intervención por parte de la oferta de la Secretaría de Familia. A la fecha, la Agencia para la Reintegración no reporta el desarrollo de proyectos en curso en el Departamento del Quindío. 
</t>
  </si>
  <si>
    <t>Secretaria de familia, Secretaria de interior, Secretaria de educación , Secretaria de Salud, ICBF, Defensoría del Pueblo, Personería, Policía Nacional.</t>
  </si>
  <si>
    <t>Acompañar  la construcción de las Cátedras de Paz de las instituciones educativas del departamento incorporando el enfoque diferencial y de género.</t>
  </si>
  <si>
    <t xml:space="preserve">Según reporte de la Secretaría de Educación departamental, se tiene previsto para el segundo semestre del 2019 la realización de eventos de muestras investigativas y de emprendimiento, lo cual a la fecha se encuentra en proceso de planificación. </t>
  </si>
  <si>
    <t>Incorporación de criterios de análisis de género en los planes de seguridad y convivencia ciudadana del departamento.</t>
  </si>
  <si>
    <t xml:space="preserve">Criterios de análisis de género incluidos en los planes de seguridad y convivencia ciudadana de la totalidad de los municipios </t>
  </si>
  <si>
    <t>Secretaria de familia, Secretaria de interior, Defensoría del Pueblo, Personería, Policía Nacional.</t>
  </si>
  <si>
    <t xml:space="preserve">Si bien se tiene el Plan Integral de Seguridad y Convivencia Ciudadana (PISCC),  este incluye como objetivos la prevención en la vulneración de los DDHH,  el enfoque se ha dado en los anteriores indicadores, y se ejecuta a través de las metas ya mencionadas. 
</t>
  </si>
  <si>
    <t>Secretaria de familia, Secretaria de Interior, Defensoría del Pueblo, Personería.</t>
  </si>
  <si>
    <t>La Secretaría del Interior ha asistido técnicamente a los 12 municipios del departamento en la estructuración de los planes municipales de derechos humanos y convivencia ciudadana, a través de los cuales se incorporan perspectivas de género.</t>
  </si>
  <si>
    <t>Secretaria de Familia, Secretaria de interior, Defensoría del Pueblo, Personería, Policía Nacional.</t>
  </si>
  <si>
    <t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t>
  </si>
  <si>
    <t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t>
  </si>
  <si>
    <t>Secretaría de Familia, Secretaría del Interior, secretaria de Salud, Fiscalía, INMLCF, CAIVAS, Dirección territorial Min. Trabajo.</t>
  </si>
  <si>
    <t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t>
  </si>
  <si>
    <t>4.1.2 Desarrollar estrategias,  herramientas y mecanismos para la Prevención de las violencias contra las mujeres quindianas.</t>
  </si>
  <si>
    <t>Asesorías a los planes de acción para la prevención del acoso sexual y laboral</t>
  </si>
  <si>
    <t>90 % de asesorías ejecutadas en el año.</t>
  </si>
  <si>
    <t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t>
  </si>
  <si>
    <t>Programa de formación a funcionarios/as públicos del sector Educativo en prevención y detección de la discriminación y la violencia contra las mujeres y derechos de las mujeres y prácticas no discriminatorias. Diseñado y ejecutado</t>
  </si>
  <si>
    <t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t>
  </si>
  <si>
    <t>Implementar estrategia de sensibilización y formación  en derechos sexuales y reproductivos y prevención de las violencias de género, y construcción de nuevas feminidades y  masculinidades.</t>
  </si>
  <si>
    <t>Secretaria de familia, Secretaria de Salud, Defensoría del Pueblo, Personería, PROFAMILIA Quindío.</t>
  </si>
  <si>
    <t xml:space="preserve">La Secretaría de Familia viene desarrollando un proceso formativo a adolescentes y jóvenes en asuntos de derechos sexuales y reproductivos en los municipios de Armenia, Calarcá, La Tebaida y Circasia, según solicitudes que han surgido. </t>
  </si>
  <si>
    <t>Asesorías de implementación del Decreto 4798 de 2011 en los proyectos pedagógicos.</t>
  </si>
  <si>
    <t xml:space="preserve">90 % de asesorías ejecutadas a los proyectos pedagógicos en el año.
</t>
  </si>
  <si>
    <t>A través de estos talleres se vienen trabajando componentes de género, nuevas masculinidades, prevención de embarazos tempranos y no discriminación.</t>
  </si>
  <si>
    <t xml:space="preserve">Campaña de sensibilización y formación a periodistas y comunicadores sociales en Prevención de violencias contra las mujeres, promoción de sus derechos bajo el enfoque diferencial y de género. Esta implica transformación de estereotipos de género, imaginarios,  practicas y lenguaje sexista. Ella propenderá por la revisión de contenidos discriminatorios y legitimadores de la violencia contra las mujeres en los distintos medios de comunicación del departamento. </t>
  </si>
  <si>
    <t>Secretaría de Familia, Oficina de Comunicaciones</t>
  </si>
  <si>
    <t>Genero poblaciones vulnerables con enfoque diferencial</t>
  </si>
  <si>
    <t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t>
  </si>
  <si>
    <t>Asesorías a las capacitaciones de las Unidades de Justicia y Paz</t>
  </si>
  <si>
    <t>90 % de asesorías ejecutadas a las capacitaciones .</t>
  </si>
  <si>
    <t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t>
  </si>
  <si>
    <t>Secretaria de familia, Secretaria de interior, Defensoría del Pueblo, Procuraduría.</t>
  </si>
  <si>
    <t>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t>
  </si>
  <si>
    <t>Secretaria de familia, Secretaria de interior, Defensoría del Pueblo, Personería, CAIVAS, CAVIF, INMLCF, FISCALIA, Policía Nacional.</t>
  </si>
  <si>
    <t xml:space="preserve"> Este proceso hace parte de las acciones que se derivan del comité consultivo intersectorial para el abordaje integral de la violencia de género. </t>
  </si>
  <si>
    <t>CAIVAS, Procuraduría, Defensoría del Pueblo, Personería, ICBF</t>
  </si>
  <si>
    <t xml:space="preserve">Se reporta la información consignada en las acciones 85 y 86 por cuanto se consideran estrechamente vinculadas. Es así que la unidad CAIVAS hace parte del comité consultivo intersectorial para el abordaje integral de la violencia de género y el abuso sexual contra niños, niñas y adolescentes. Constituyendose este espacio como propicio para el asegurameinto de la atención especializada a NNA víctimas de violencia sexual. </t>
  </si>
  <si>
    <t>Asesorías  a las CAIVAS, CAVIF, CAV e Inasistencia Alimentaria en los municipios del departamento del Quindío</t>
  </si>
  <si>
    <t>90 % de asesorías a las CAIVAS, CAVIF, CAV e Inasistencia Alimentaria en los 12 municipios ejecutadas en el año</t>
  </si>
  <si>
    <t>Fiscalía General de la Nación, Secretaria del Interior.</t>
  </si>
  <si>
    <t>Asesorías Línea Estratégica de violencia del Programa de Casas de Justicia</t>
  </si>
  <si>
    <t>90 % de asesorías al Programa Casas de Justicia en la Línea Estratégica de violencia basada en género ejecutadas en el año</t>
  </si>
  <si>
    <t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t>
  </si>
  <si>
    <t>Secretaria de Interior, Secretaria de Familia, CAIVAS, CAV, CAVIF, Defensoría del Pueblo, Personería</t>
  </si>
  <si>
    <t>Secretaria de Interior, Secretaria de familia, Comités departamental y municipales del mujeres, INMLCF, Procuraduría</t>
  </si>
  <si>
    <t>Vigilar el Restablecimiento de los derechos de las niñas y adolescentes víctimas de violencia sexual a través de la modalidad de Intervención de Apoyo, con el fin de integrar a las familias en el proceso de atención especializada.</t>
  </si>
  <si>
    <t>Fiscalía General de la Nación Armenia, Fiscalías Seccionales Quindío, Policía Nacional, Secretaria de interior</t>
  </si>
  <si>
    <t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t>
  </si>
  <si>
    <t>Implementación de las medidas de atención establecidas en los literales a) y b) del artículo 19 de la Ley 1257 de 2008, de acuerdo a lo reglamentado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</si>
  <si>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reglamentado por el Gobierno Nacional (Ministerios de Salud, Defensa y Justicia)</t>
  </si>
  <si>
    <t>Secretaria de Salud, Esos, Procuraduría</t>
  </si>
  <si>
    <t xml:space="preserve">De igual forma, a través de videoconferencias realizadas con la Nación, en puesto de mando unificado con diferentes enlaces del Ministerio de Justicia, Salud, consejería presidencial, fiscalía y policía, se ha orientado sobre la implementación de medidas de atención establecidas en la Ley 1257 y sus diferentes decretos reglamentarios. 
Es así como este comité, reemplaza las funciones de seguimiento a la implementación de la Ley 1257, por lo cual el monitoreo y desarrollo de estrategias de coordinación interinstitucional para la implementación de medidas, se realiza a través del mismo. </t>
  </si>
  <si>
    <t>Establecimiento de   Número de estrategias de coordinación interinstitucional implementadas</t>
  </si>
  <si>
    <t>Asesorías a el Comité de Seguimiento a la Implementación de la Ley 1257</t>
  </si>
  <si>
    <t>90 % de asesorías ejecutadas al Comité de Seguimiento</t>
  </si>
  <si>
    <t>Secretaria de familia, Secretaria del Interior, Secretaria de Salud,  Secretaria de educación, ICBF, Policía, CAVIF, CAIVAS, Comisarias de Familia, Defensoría del Pueblo, Personería, Procuraduría, Comités departamental y municipales de mujeres</t>
  </si>
  <si>
    <t>Asesorías de fortalecimiento de mecanismos de coordinación intersectorial entre los distintos sistemas de información.</t>
  </si>
  <si>
    <t>90 % de asesorías  en mecanismos de coordinación interinstitucional a los sistemas de información ejecutadas en el año</t>
  </si>
  <si>
    <t xml:space="preserve">La Secretaría de Familia a través de la oficina de equidad de género validó en conjunto con Planeación Departamental los indicadores dispuestos para la creación del observatorio de género y un sistema de información sobre asuntos de género en el departamento. Se han realizado dos sesiones ordinarias y dos sesiones extraordinarias del comité consultivo departamental para el abordaje integral de la violencia de género, el cual tiene entre otros, como objetivo fortalecer los mecanismos de interoperabilidad para la gestión, consecución, publicación y análisis de los distintos sistemas de información que recogen datos sobre víctimas de violencia. </t>
  </si>
  <si>
    <t>5.1.1 Identificar procesos, procedimientos y prácticas patriarcales, androcéntricas y sexistas en las instancias e instituciones del Estado a nivel departamental y municipal.</t>
  </si>
  <si>
    <t>Realizar un diagnóstico de detección de prácticas e imaginarios patriarcales, androcéntricas y sexistas en los funcionarios públicos, en el diseño y aplicabilidad de los procesos, procedimientos de las instancias e instituciones del Estado a nivel departamental y municipal.</t>
  </si>
  <si>
    <t>Diagnóstico de detección de prácticas e imaginarios patriarcales, androcéntricas y sexistas en los funcionarios públicos</t>
  </si>
  <si>
    <t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t>
  </si>
  <si>
    <t>Promover una campaña de Reflexión, reconocimiento y autocrítica frente a los imaginarios sexistas, patriarcales y androcéntricos en los servidores y funcionarios públicos.</t>
  </si>
  <si>
    <t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t>
  </si>
  <si>
    <t>Seguimiento a la Incorporación de indicadores de género en los sistemas de información de las instancias e instituciones del Estado a nivel departamental y municipal.</t>
  </si>
  <si>
    <t>Valor absoluto (Verificación)</t>
  </si>
  <si>
    <t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t>
  </si>
  <si>
    <t>Incorporación de enfoque de género en las políticas públicas, planes, programas</t>
  </si>
  <si>
    <t>90% de políticas públicas, planes, programas y proyectos con incorporación de enfoque de género</t>
  </si>
  <si>
    <t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t>
  </si>
  <si>
    <t xml:space="preserve">Gobernación del Quindío, Alcaldías municipales, Defensoría del Pueblo, </t>
  </si>
  <si>
    <t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t>
  </si>
  <si>
    <t>Diseñar un plan de capacitación permanente del enfoque de género para funcionarios públicos de todas las instancias del departamento.</t>
  </si>
  <si>
    <t>90% de implementación del plan de capacitación anual</t>
  </si>
  <si>
    <t>Secretaria de Familia, Secretaria del Interior, Comités departamental y municipales de mujeres, Universidades del Departamento.</t>
  </si>
  <si>
    <t xml:space="preserve">Así mismo, la Secretaría de Familia a través de la oficina de género realiza capacitaciones a estos funcionarios en todos los asuntos relacionados con la prevención y detección de violencias, transversalización del enfoque de género, entre otros. </t>
  </si>
  <si>
    <t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t>
  </si>
  <si>
    <t>Incorporar la perspectiva de género en los planes de acción municipales y departamental de DDHH y DIH.</t>
  </si>
  <si>
    <t>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t>
  </si>
  <si>
    <t xml:space="preserve">Campaña de sensibilización y socialización de las rutas de atención a mujeres victimas de las distintas violencias. </t>
  </si>
  <si>
    <t>Gobernación del Quindío, Alcaldías municipales, Defensoría del Pueblo, ICBF, Personería, Procuraduría, Fiscalía, Policía Nacional.</t>
  </si>
  <si>
    <t xml:space="preserve">Esta acción concreta se encuentra estrechamente vinculada con las acciones 102 y 103, por lo cual se asume el relacionamiento del cumplimiento a la misma, con la información consignada allí. </t>
  </si>
  <si>
    <t xml:space="preserve">Acompañar el comité de seguimiento a la implementación de la ley 1257 de 2008 y sus decretos reglamentarios. </t>
  </si>
  <si>
    <t>Asesorías al Comité de seguimiento a la Implementación de la Ley 1257 de 2008</t>
  </si>
  <si>
    <t>90 % de asesorías ejecutadas al Comité de seguimiento a la implementación de la Ley 1257 de 2008</t>
  </si>
  <si>
    <t>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t>
  </si>
  <si>
    <t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t>
  </si>
  <si>
    <t>(# de organizaciones que participan del monitoreo y la evaluación de la política/# total de organizaciones de mujeres)*100</t>
  </si>
  <si>
    <t>Secretaria de Familia, Alcaldías municipales, Comités departamental y municipales de mujeres.</t>
  </si>
  <si>
    <t xml:space="preserve">De igual forma, se realizó un informe cualitativo sobre propuestas de ajuste al plan de acción de la política pública, a fin de mejorar las condiciones de implementación de la misma y logro de impacto.  Así mismo, esta actividad se corresponde con una de las funciones esenciales de la oficina de género y diversidad, la cual se desarrolla permanentemente.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</si>
</sst>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3" formatCode="_-* #,##0.00_-;\-* #,##0.00_-;_-* &quot;-&quot;??_-;_-@_-"/>
    <numFmt numFmtId="164" formatCode="&quot;$&quot;\ #,##0_);\(&quot;$&quot;\ #,##0\)"/>
    <numFmt numFmtId="165" formatCode="_(&quot;$&quot;\ * #,##0_);_(&quot;$&quot;\ * \(#,##0\);_(&quot;$&quot;\ * &quot;-&quot;_);_(@_)"/>
    <numFmt numFmtId="166" formatCode="_(&quot;$&quot;\ * #,##0.00_);_(&quot;$&quot;\ * \(#,##0.00\);_(&quot;$&quot;\ * &quot;-&quot;??_);_(@_)"/>
    <numFmt numFmtId="167" formatCode="_(* #,##0.00_);_(* \(#,##0.00\);_(* &quot;-&quot;??_);_(@_)"/>
    <numFmt numFmtId="168" formatCode="&quot;$&quot;\ #,##0"/>
    <numFmt numFmtId="169" formatCode="0.0"/>
    <numFmt numFmtId="170" formatCode="#,##0.00;[Red]#,##0.00"/>
    <numFmt numFmtId="171" formatCode="_-&quot;$&quot;* #,##0.00_-;\-&quot;$&quot;* #,##0.00_-;_-&quot;$&quot;* &quot;-&quot;??_-;_-@_-"/>
    <numFmt numFmtId="172" formatCode="#,##0.00\ _€;[Red]#,##0.00\ _€"/>
  </numFmts>
  <fonts count="21"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sz val="10"/>
      <name val="Calibri"/>
      <family val="2"/>
      <scheme val="minor"/>
    </font>
    <font>
      <b/>
      <sz val="14"/>
      <color theme="1"/>
      <name val="Calibri"/>
      <family val="2"/>
      <scheme val="minor"/>
    </font>
    <font>
      <b/>
      <sz val="10"/>
      <color theme="1"/>
      <name val="Calibri"/>
      <family val="2"/>
      <scheme val="minor"/>
    </font>
    <font>
      <b/>
      <sz val="10"/>
      <name val="Calibri"/>
      <family val="2"/>
      <scheme val="minor"/>
    </font>
    <font>
      <sz val="10"/>
      <color rgb="FF313131"/>
      <name val="Calibri"/>
      <family val="2"/>
      <scheme val="minor"/>
    </font>
    <font>
      <b/>
      <sz val="12"/>
      <color theme="1"/>
      <name val="Calibri"/>
      <family val="2"/>
      <scheme val="minor"/>
    </font>
    <font>
      <b/>
      <sz val="16"/>
      <color theme="1"/>
      <name val="Calibri"/>
      <family val="2"/>
      <scheme val="minor"/>
    </font>
    <font>
      <sz val="11"/>
      <name val="Calibri"/>
      <family val="2"/>
      <scheme val="minor"/>
    </font>
    <font>
      <sz val="12"/>
      <color theme="1"/>
      <name val="Arial"/>
      <family val="2"/>
    </font>
    <font>
      <sz val="12"/>
      <name val="Arial"/>
      <family val="2"/>
    </font>
    <font>
      <sz val="10"/>
      <name val="Arial"/>
      <family val="2"/>
    </font>
    <font>
      <sz val="12"/>
      <color rgb="FF313131"/>
      <name val="Arial"/>
      <family val="2"/>
    </font>
    <font>
      <sz val="10"/>
      <color rgb="FF000000"/>
      <name val="Arial"/>
      <family val="2"/>
    </font>
    <font>
      <sz val="14"/>
      <color theme="1"/>
      <name val="Calibri"/>
      <family val="2"/>
      <scheme val="minor"/>
    </font>
    <font>
      <sz val="12"/>
      <color theme="1"/>
      <name val="Calibri"/>
      <family val="2"/>
      <scheme val="minor"/>
    </font>
    <font>
      <sz val="12"/>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6" tint="-0.499984740745262"/>
        <bgColor indexed="64"/>
      </patternFill>
    </fill>
    <fill>
      <patternFill patternType="solid">
        <fgColor theme="5" tint="0.39997558519241921"/>
        <bgColor indexed="64"/>
      </patternFill>
    </fill>
  </fills>
  <borders count="43">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thin">
        <color auto="1"/>
      </right>
      <top/>
      <bottom style="medium">
        <color auto="1"/>
      </bottom>
      <diagonal/>
    </border>
    <border>
      <left style="thin">
        <color auto="1"/>
      </left>
      <right/>
      <top/>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thin">
        <color auto="1"/>
      </left>
      <right style="thin">
        <color auto="1"/>
      </right>
      <top style="medium">
        <color auto="1"/>
      </top>
      <bottom/>
      <diagonal/>
    </border>
    <border>
      <left style="medium">
        <color indexed="64"/>
      </left>
      <right style="thin">
        <color auto="1"/>
      </right>
      <top/>
      <bottom style="medium">
        <color indexed="64"/>
      </bottom>
      <diagonal/>
    </border>
    <border>
      <left style="thin">
        <color auto="1"/>
      </left>
      <right style="medium">
        <color auto="1"/>
      </right>
      <top/>
      <bottom style="medium">
        <color auto="1"/>
      </bottom>
      <diagonal/>
    </border>
    <border>
      <left style="thin">
        <color rgb="FF000000"/>
      </left>
      <right style="thin">
        <color rgb="FF000000"/>
      </right>
      <top/>
      <bottom style="thin">
        <color rgb="FF000000"/>
      </bottom>
      <diagonal/>
    </border>
    <border>
      <left style="medium">
        <color indexed="64"/>
      </left>
      <right style="thin">
        <color auto="1"/>
      </right>
      <top style="medium">
        <color indexed="64"/>
      </top>
      <bottom/>
      <diagonal/>
    </border>
    <border>
      <left style="thin">
        <color auto="1"/>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medium">
        <color auto="1"/>
      </bottom>
      <diagonal/>
    </border>
  </borders>
  <cellStyleXfs count="6">
    <xf numFmtId="0" fontId="0" fillId="0" borderId="0"/>
    <xf numFmtId="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cellStyleXfs>
  <cellXfs count="474">
    <xf numFmtId="0" fontId="0" fillId="0" borderId="0" xfId="0"/>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9" fontId="2" fillId="0" borderId="0" xfId="1" applyFont="1" applyFill="1" applyBorder="1" applyAlignment="1">
      <alignment horizontal="center" vertical="center" wrapText="1"/>
    </xf>
    <xf numFmtId="0" fontId="2" fillId="0" borderId="6" xfId="0" applyFont="1" applyFill="1" applyBorder="1" applyAlignment="1">
      <alignment horizontal="justify" vertical="top" wrapText="1"/>
    </xf>
    <xf numFmtId="0" fontId="5" fillId="0" borderId="6" xfId="0" applyFont="1" applyFill="1" applyBorder="1" applyAlignment="1">
      <alignment horizontal="justify" vertical="top" wrapText="1"/>
    </xf>
    <xf numFmtId="0" fontId="2" fillId="0" borderId="5"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2" fillId="0" borderId="6" xfId="0" applyFont="1" applyFill="1" applyBorder="1" applyAlignment="1">
      <alignment horizontal="left" vertical="top" wrapText="1"/>
    </xf>
    <xf numFmtId="0" fontId="2" fillId="0" borderId="6" xfId="0" applyFont="1" applyFill="1" applyBorder="1" applyAlignment="1">
      <alignment horizontal="center" vertical="top" wrapText="1"/>
    </xf>
    <xf numFmtId="0" fontId="2" fillId="0" borderId="6" xfId="0" applyFont="1" applyFill="1" applyBorder="1" applyAlignment="1">
      <alignment horizontal="center" vertical="top"/>
    </xf>
    <xf numFmtId="0" fontId="2" fillId="0" borderId="4"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6" xfId="0" applyFont="1" applyFill="1" applyBorder="1" applyAlignment="1">
      <alignment horizontal="justify" vertical="top"/>
    </xf>
    <xf numFmtId="0" fontId="5"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9" fontId="7" fillId="0" borderId="0" xfId="1" applyFont="1" applyFill="1" applyBorder="1" applyAlignment="1">
      <alignment horizontal="center" vertical="center" wrapText="1"/>
    </xf>
    <xf numFmtId="0" fontId="7" fillId="0" borderId="0" xfId="0" applyFont="1" applyFill="1" applyBorder="1" applyAlignment="1">
      <alignment horizontal="justify" vertical="center" wrapText="1"/>
    </xf>
    <xf numFmtId="164" fontId="7" fillId="0" borderId="0"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vertical="center" wrapText="1"/>
    </xf>
    <xf numFmtId="0" fontId="2" fillId="0" borderId="6" xfId="0" applyFont="1" applyFill="1" applyBorder="1" applyAlignment="1">
      <alignment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2" fillId="0" borderId="6" xfId="0" applyFont="1" applyFill="1" applyBorder="1" applyAlignment="1">
      <alignment horizontal="justify" vertical="top" wrapText="1"/>
    </xf>
    <xf numFmtId="0" fontId="2" fillId="0" borderId="12" xfId="0" applyFont="1" applyFill="1" applyBorder="1" applyAlignment="1">
      <alignment horizontal="justify" vertical="center" wrapText="1"/>
    </xf>
    <xf numFmtId="0" fontId="2" fillId="0" borderId="12" xfId="0" applyFont="1" applyFill="1" applyBorder="1" applyAlignment="1">
      <alignment horizontal="justify" vertical="top" wrapText="1"/>
    </xf>
    <xf numFmtId="0" fontId="2" fillId="0" borderId="8"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5" fillId="0" borderId="6" xfId="0" applyFont="1" applyFill="1" applyBorder="1" applyAlignment="1">
      <alignment horizontal="justify" vertical="top" wrapText="1"/>
    </xf>
    <xf numFmtId="9" fontId="2" fillId="0" borderId="6" xfId="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top"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8" xfId="1"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12" xfId="0" applyFont="1" applyFill="1" applyBorder="1" applyAlignment="1">
      <alignment horizontal="left" vertical="top" wrapText="1"/>
    </xf>
    <xf numFmtId="0" fontId="2" fillId="0" borderId="5" xfId="0"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vertical="top" wrapText="1"/>
    </xf>
    <xf numFmtId="0" fontId="5" fillId="0" borderId="12" xfId="0" applyFont="1" applyFill="1" applyBorder="1" applyAlignment="1">
      <alignment horizontal="justify" vertical="center" wrapText="1"/>
    </xf>
    <xf numFmtId="0" fontId="2" fillId="0" borderId="5" xfId="0" applyFont="1" applyFill="1" applyBorder="1" applyAlignment="1">
      <alignment horizontal="left" vertical="top" wrapText="1"/>
    </xf>
    <xf numFmtId="0" fontId="9" fillId="0" borderId="12" xfId="0" applyFont="1" applyFill="1" applyBorder="1" applyAlignment="1">
      <alignment horizontal="center" vertical="center" wrapText="1"/>
    </xf>
    <xf numFmtId="0" fontId="5" fillId="0" borderId="12" xfId="0" applyFont="1" applyFill="1" applyBorder="1" applyAlignment="1">
      <alignment vertical="center" wrapText="1"/>
    </xf>
    <xf numFmtId="0" fontId="2" fillId="0" borderId="5" xfId="0" applyFont="1" applyFill="1" applyBorder="1" applyAlignment="1">
      <alignment vertical="top" wrapText="1"/>
    </xf>
    <xf numFmtId="0" fontId="5" fillId="0" borderId="12" xfId="0" applyFont="1" applyFill="1" applyBorder="1" applyAlignment="1">
      <alignment horizontal="justify"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2" fillId="0" borderId="5" xfId="0" applyFont="1" applyFill="1" applyBorder="1" applyAlignment="1">
      <alignment horizontal="justify" vertical="top" wrapText="1"/>
    </xf>
    <xf numFmtId="0" fontId="2" fillId="0" borderId="5" xfId="0" applyFont="1" applyFill="1" applyBorder="1" applyAlignment="1">
      <alignment horizontal="justify" vertical="center"/>
    </xf>
    <xf numFmtId="9" fontId="2" fillId="0" borderId="5" xfId="0" applyNumberFormat="1" applyFont="1" applyFill="1" applyBorder="1" applyAlignment="1">
      <alignment horizontal="center" vertical="center"/>
    </xf>
    <xf numFmtId="9" fontId="2" fillId="0" borderId="7"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9" fontId="2" fillId="0" borderId="11" xfId="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14"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2" xfId="0" applyFont="1" applyFill="1" applyBorder="1" applyAlignment="1">
      <alignment horizontal="justify" vertical="top"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justify" vertical="top"/>
    </xf>
    <xf numFmtId="0" fontId="3"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0" xfId="0" applyAlignment="1">
      <alignment horizontal="center" vertical="center" wrapText="1"/>
    </xf>
    <xf numFmtId="168" fontId="0" fillId="0" borderId="0" xfId="0" applyNumberFormat="1" applyAlignment="1">
      <alignment horizontal="center" vertical="center" wrapText="1"/>
    </xf>
    <xf numFmtId="9" fontId="7" fillId="0" borderId="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13" xfId="1"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68" fontId="0" fillId="0" borderId="8" xfId="0" applyNumberFormat="1" applyBorder="1" applyAlignment="1">
      <alignment horizontal="center" vertical="center" wrapText="1"/>
    </xf>
    <xf numFmtId="0" fontId="0" fillId="0" borderId="13" xfId="0" applyBorder="1" applyAlignment="1">
      <alignment horizontal="center" vertical="center" wrapText="1"/>
    </xf>
    <xf numFmtId="168" fontId="0" fillId="0" borderId="13" xfId="0" applyNumberFormat="1"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168" fontId="0" fillId="0" borderId="10" xfId="0" applyNumberFormat="1" applyBorder="1" applyAlignment="1">
      <alignment horizontal="center" vertical="center" wrapText="1"/>
    </xf>
    <xf numFmtId="168" fontId="8" fillId="0" borderId="8" xfId="0" applyNumberFormat="1" applyFont="1" applyFill="1" applyBorder="1" applyAlignment="1">
      <alignment horizontal="center" vertical="center" wrapText="1"/>
    </xf>
    <xf numFmtId="168" fontId="8" fillId="0" borderId="13"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10" fontId="2" fillId="0" borderId="6"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6"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10" fontId="2" fillId="0" borderId="5" xfId="0" applyNumberFormat="1" applyFont="1" applyFill="1" applyBorder="1" applyAlignment="1">
      <alignment horizontal="center" vertical="center" wrapText="1"/>
    </xf>
    <xf numFmtId="9" fontId="2" fillId="0" borderId="8" xfId="0" applyNumberFormat="1" applyFont="1" applyFill="1" applyBorder="1" applyAlignment="1">
      <alignment horizontal="center" vertical="center" wrapText="1"/>
    </xf>
    <xf numFmtId="164" fontId="2" fillId="0" borderId="1"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10" xfId="0" applyNumberFormat="1"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11"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wrapText="1"/>
    </xf>
    <xf numFmtId="9" fontId="2" fillId="0" borderId="10" xfId="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9" fontId="2" fillId="0" borderId="6" xfId="1" applyFont="1" applyFill="1" applyBorder="1" applyAlignment="1">
      <alignment horizontal="center" vertical="center" wrapText="1"/>
    </xf>
    <xf numFmtId="168" fontId="0" fillId="0" borderId="6" xfId="0" applyNumberFormat="1" applyBorder="1" applyAlignment="1">
      <alignment horizontal="center" vertical="center" wrapText="1"/>
    </xf>
    <xf numFmtId="168" fontId="0" fillId="0" borderId="12" xfId="0" applyNumberFormat="1" applyBorder="1" applyAlignment="1">
      <alignment horizontal="center" vertical="center" wrapText="1"/>
    </xf>
    <xf numFmtId="168" fontId="0" fillId="0" borderId="28" xfId="0" applyNumberFormat="1" applyBorder="1" applyAlignment="1">
      <alignment horizontal="center" vertical="center" wrapText="1"/>
    </xf>
    <xf numFmtId="0" fontId="12" fillId="6" borderId="6"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5" fillId="0" borderId="12" xfId="0" applyFont="1" applyFill="1" applyBorder="1" applyAlignment="1">
      <alignment horizontal="center" vertical="center"/>
    </xf>
    <xf numFmtId="0" fontId="2" fillId="0"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4" fillId="0" borderId="6" xfId="0" applyFont="1" applyFill="1" applyBorder="1" applyAlignment="1">
      <alignment horizontal="center" vertical="center" wrapText="1"/>
    </xf>
    <xf numFmtId="1" fontId="15" fillId="0" borderId="1" xfId="2" applyNumberFormat="1" applyFont="1" applyFill="1" applyBorder="1" applyAlignment="1" applyProtection="1">
      <alignment horizontal="center" vertical="center" wrapText="1"/>
      <protection locked="0"/>
    </xf>
    <xf numFmtId="1" fontId="15" fillId="0" borderId="6" xfId="2"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170" fontId="14" fillId="6" borderId="1" xfId="0" applyNumberFormat="1" applyFont="1" applyFill="1" applyBorder="1" applyAlignment="1" applyProtection="1">
      <alignment horizontal="center" vertical="center" wrapText="1"/>
      <protection locked="0"/>
    </xf>
    <xf numFmtId="0" fontId="14" fillId="0" borderId="3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3" fillId="0" borderId="6" xfId="0" applyFont="1" applyFill="1" applyBorder="1" applyAlignment="1">
      <alignment horizontal="center" vertical="center" wrapText="1"/>
    </xf>
    <xf numFmtId="169" fontId="14" fillId="0" borderId="6" xfId="2" applyNumberFormat="1" applyFont="1" applyFill="1" applyBorder="1" applyAlignment="1" applyProtection="1">
      <alignment horizontal="center" vertical="center" wrapText="1"/>
      <protection locked="0"/>
    </xf>
    <xf numFmtId="0" fontId="13" fillId="0" borderId="10" xfId="0" applyFont="1" applyFill="1" applyBorder="1" applyAlignment="1">
      <alignment horizontal="center" vertical="center" wrapText="1"/>
    </xf>
    <xf numFmtId="1" fontId="13" fillId="0" borderId="10" xfId="0" applyNumberFormat="1" applyFont="1" applyFill="1" applyBorder="1" applyAlignment="1" applyProtection="1">
      <alignment horizontal="center" vertical="center" wrapText="1"/>
      <protection locked="0"/>
    </xf>
    <xf numFmtId="43" fontId="13" fillId="0" borderId="6" xfId="2" applyNumberFormat="1" applyFont="1" applyFill="1" applyBorder="1" applyAlignment="1">
      <alignment horizontal="center" vertical="center" wrapText="1"/>
    </xf>
    <xf numFmtId="43" fontId="14" fillId="6" borderId="6" xfId="2" applyNumberFormat="1" applyFont="1" applyFill="1" applyBorder="1" applyAlignment="1" applyProtection="1">
      <alignment horizontal="center" vertical="center" wrapText="1"/>
      <protection locked="0"/>
    </xf>
    <xf numFmtId="43" fontId="14" fillId="0" borderId="4" xfId="2" applyNumberFormat="1" applyFont="1" applyFill="1" applyBorder="1" applyAlignment="1" applyProtection="1">
      <alignment horizontal="center" vertical="center" wrapText="1"/>
      <protection locked="0"/>
    </xf>
    <xf numFmtId="43" fontId="14" fillId="0" borderId="10" xfId="2" applyNumberFormat="1" applyFont="1" applyFill="1" applyBorder="1" applyAlignment="1" applyProtection="1">
      <alignment horizontal="center" vertical="center" wrapText="1"/>
      <protection locked="0"/>
    </xf>
    <xf numFmtId="43" fontId="14" fillId="6" borderId="1" xfId="2" applyNumberFormat="1" applyFont="1" applyFill="1" applyBorder="1" applyAlignment="1">
      <alignment horizontal="center" vertical="center" wrapText="1"/>
    </xf>
    <xf numFmtId="171" fontId="0" fillId="0" borderId="6" xfId="3" applyNumberFormat="1" applyFont="1" applyBorder="1" applyAlignment="1">
      <alignment horizontal="center" vertical="center" wrapText="1"/>
    </xf>
    <xf numFmtId="0" fontId="5" fillId="0" borderId="28" xfId="0" applyFont="1" applyFill="1" applyBorder="1" applyAlignment="1">
      <alignment horizontal="center" vertical="center" wrapText="1"/>
    </xf>
    <xf numFmtId="43" fontId="16" fillId="7" borderId="6" xfId="2" applyNumberFormat="1" applyFont="1" applyFill="1" applyBorder="1" applyAlignment="1" applyProtection="1">
      <alignment horizontal="center" vertical="center" wrapText="1"/>
      <protection locked="0"/>
    </xf>
    <xf numFmtId="43" fontId="13" fillId="0" borderId="35" xfId="2" applyNumberFormat="1" applyFont="1" applyFill="1" applyBorder="1" applyAlignment="1" applyProtection="1">
      <alignment horizontal="center" vertical="center" wrapText="1"/>
      <protection locked="0"/>
    </xf>
    <xf numFmtId="43" fontId="14" fillId="6" borderId="6" xfId="2" applyNumberFormat="1" applyFont="1" applyFill="1" applyBorder="1" applyAlignment="1" applyProtection="1">
      <alignment horizontal="center" vertical="center"/>
      <protection locked="0"/>
    </xf>
    <xf numFmtId="0" fontId="2" fillId="0" borderId="12" xfId="0" applyNumberFormat="1" applyFont="1" applyFill="1" applyBorder="1" applyAlignment="1">
      <alignment horizontal="center" vertical="center" wrapText="1"/>
    </xf>
    <xf numFmtId="0" fontId="0" fillId="0" borderId="0" xfId="0" applyAlignment="1">
      <alignment horizontal="center" vertical="center"/>
    </xf>
    <xf numFmtId="0" fontId="2" fillId="0" borderId="14" xfId="0" applyFont="1" applyFill="1" applyBorder="1" applyAlignment="1">
      <alignment horizontal="center" vertical="center" wrapText="1"/>
    </xf>
    <xf numFmtId="43" fontId="14" fillId="6" borderId="6" xfId="2" applyNumberFormat="1" applyFont="1" applyFill="1" applyBorder="1" applyAlignment="1">
      <alignment horizontal="center" vertical="center"/>
    </xf>
    <xf numFmtId="43" fontId="14" fillId="6" borderId="10" xfId="2" applyNumberFormat="1" applyFont="1" applyFill="1" applyBorder="1" applyAlignment="1" applyProtection="1">
      <alignment horizontal="center" vertical="center" wrapText="1"/>
      <protection locked="0"/>
    </xf>
    <xf numFmtId="43" fontId="14" fillId="0" borderId="6" xfId="2" applyNumberFormat="1" applyFont="1" applyFill="1" applyBorder="1" applyAlignment="1" applyProtection="1">
      <alignment horizontal="center" vertical="center"/>
      <protection locked="0"/>
    </xf>
    <xf numFmtId="0" fontId="14" fillId="0" borderId="21" xfId="0" applyFont="1" applyFill="1" applyBorder="1" applyAlignment="1">
      <alignment horizontal="center" vertical="center" wrapText="1"/>
    </xf>
    <xf numFmtId="170" fontId="14" fillId="6" borderId="6" xfId="0" applyNumberFormat="1" applyFont="1" applyFill="1" applyBorder="1" applyAlignment="1" applyProtection="1">
      <alignment horizontal="center" vertical="center" wrapText="1"/>
      <protection locked="0"/>
    </xf>
    <xf numFmtId="43" fontId="13" fillId="0" borderId="6"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lignment horizontal="center" vertical="center" wrapText="1"/>
    </xf>
    <xf numFmtId="43" fontId="13" fillId="0" borderId="10" xfId="2" applyNumberFormat="1" applyFont="1" applyFill="1" applyBorder="1" applyAlignment="1" applyProtection="1">
      <alignment horizontal="center" vertical="center" wrapText="1"/>
      <protection locked="0"/>
    </xf>
    <xf numFmtId="1" fontId="13" fillId="0" borderId="6" xfId="0" applyNumberFormat="1" applyFont="1" applyFill="1" applyBorder="1" applyAlignment="1" applyProtection="1">
      <alignment horizontal="center" vertical="center" wrapText="1"/>
      <protection locked="0"/>
    </xf>
    <xf numFmtId="0" fontId="2" fillId="0" borderId="13" xfId="0" applyFont="1" applyFill="1" applyBorder="1" applyAlignment="1">
      <alignment horizontal="center" vertical="center" wrapText="1"/>
    </xf>
    <xf numFmtId="168" fontId="0" fillId="0" borderId="6" xfId="0" applyNumberFormat="1" applyBorder="1" applyAlignment="1">
      <alignment horizontal="center" vertical="center" wrapText="1"/>
    </xf>
    <xf numFmtId="0" fontId="2" fillId="0" borderId="12"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0" fillId="0" borderId="6" xfId="0" applyBorder="1" applyAlignment="1">
      <alignment horizontal="center" vertical="center" wrapText="1"/>
    </xf>
    <xf numFmtId="168" fontId="0" fillId="0" borderId="6" xfId="0" applyNumberFormat="1" applyBorder="1" applyAlignment="1">
      <alignment horizontal="center" vertical="center" wrapText="1"/>
    </xf>
    <xf numFmtId="0" fontId="0" fillId="0" borderId="10" xfId="0" applyBorder="1" applyAlignment="1">
      <alignment horizontal="center" vertical="center" wrapText="1"/>
    </xf>
    <xf numFmtId="168" fontId="0" fillId="0" borderId="10" xfId="0" applyNumberFormat="1"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9" fontId="2" fillId="0" borderId="6" xfId="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5" fillId="0" borderId="6" xfId="0" applyFont="1" applyFill="1" applyBorder="1" applyAlignment="1">
      <alignment horizontal="justify" vertical="top" wrapText="1"/>
    </xf>
    <xf numFmtId="0" fontId="5" fillId="0" borderId="5" xfId="0" applyFont="1" applyFill="1" applyBorder="1" applyAlignment="1">
      <alignment horizontal="left" vertical="center" wrapText="1"/>
    </xf>
    <xf numFmtId="0" fontId="2" fillId="0" borderId="6" xfId="0" applyFont="1" applyFill="1" applyBorder="1" applyAlignment="1">
      <alignment horizontal="justify" vertical="top"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justify" vertical="center" wrapText="1"/>
    </xf>
    <xf numFmtId="168" fontId="0" fillId="0" borderId="9" xfId="0" applyNumberFormat="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13" xfId="0" applyFont="1" applyFill="1" applyBorder="1" applyAlignment="1">
      <alignment horizontal="center" vertical="center" wrapText="1"/>
    </xf>
    <xf numFmtId="168" fontId="8" fillId="9" borderId="8" xfId="0" applyNumberFormat="1" applyFont="1" applyFill="1" applyBorder="1" applyAlignment="1">
      <alignment horizontal="center" vertical="center" wrapText="1"/>
    </xf>
    <xf numFmtId="168" fontId="8" fillId="9" borderId="13" xfId="0" applyNumberFormat="1" applyFont="1" applyFill="1" applyBorder="1" applyAlignment="1">
      <alignment horizontal="center" vertical="center" wrapText="1"/>
    </xf>
    <xf numFmtId="9" fontId="2" fillId="0" borderId="6" xfId="1" applyFont="1" applyBorder="1" applyAlignment="1">
      <alignment horizontal="center" vertical="center" wrapText="1"/>
    </xf>
    <xf numFmtId="42" fontId="0" fillId="0" borderId="6" xfId="4" applyNumberFormat="1" applyFont="1" applyBorder="1" applyAlignment="1">
      <alignment horizontal="center" vertical="center" wrapText="1"/>
    </xf>
    <xf numFmtId="0" fontId="12" fillId="6" borderId="6" xfId="0" applyFont="1" applyFill="1" applyBorder="1" applyAlignment="1">
      <alignment vertical="center" wrapText="1"/>
    </xf>
    <xf numFmtId="42" fontId="14" fillId="0" borderId="38" xfId="4" applyNumberFormat="1" applyFont="1" applyBorder="1" applyAlignment="1">
      <alignment vertical="center"/>
    </xf>
    <xf numFmtId="0" fontId="15" fillId="0" borderId="6" xfId="0" applyFont="1" applyFill="1" applyBorder="1" applyAlignment="1" applyProtection="1">
      <alignment vertical="center" wrapText="1"/>
    </xf>
    <xf numFmtId="4" fontId="14" fillId="0" borderId="38" xfId="5" applyNumberFormat="1" applyFont="1" applyBorder="1" applyAlignment="1">
      <alignment vertical="center"/>
    </xf>
    <xf numFmtId="0" fontId="17" fillId="0" borderId="6" xfId="0" applyFont="1" applyFill="1" applyBorder="1" applyAlignment="1" applyProtection="1">
      <alignment horizontal="left" vertical="center" wrapText="1"/>
    </xf>
    <xf numFmtId="172" fontId="15" fillId="0" borderId="6" xfId="0" applyNumberFormat="1" applyFont="1" applyFill="1" applyBorder="1" applyAlignment="1" applyProtection="1">
      <alignment horizontal="left" vertical="center" wrapText="1"/>
    </xf>
    <xf numFmtId="9" fontId="2" fillId="0" borderId="6" xfId="1" applyFont="1" applyFill="1" applyBorder="1" applyAlignment="1">
      <alignment vertical="center" wrapText="1"/>
    </xf>
    <xf numFmtId="0" fontId="5" fillId="0" borderId="6" xfId="0" applyFont="1" applyFill="1" applyBorder="1" applyAlignment="1">
      <alignment horizontal="left" vertical="center" wrapText="1"/>
    </xf>
    <xf numFmtId="0" fontId="18" fillId="6" borderId="6" xfId="0" applyFont="1" applyFill="1" applyBorder="1" applyAlignment="1">
      <alignment horizontal="left" vertical="center" wrapText="1"/>
    </xf>
    <xf numFmtId="0" fontId="0" fillId="0" borderId="6" xfId="0" applyFont="1" applyFill="1" applyBorder="1" applyAlignment="1">
      <alignment horizontal="left" vertical="center" wrapText="1"/>
    </xf>
    <xf numFmtId="0" fontId="19" fillId="0" borderId="6" xfId="0" applyFont="1" applyFill="1" applyBorder="1" applyAlignment="1">
      <alignment vertical="center" wrapText="1"/>
    </xf>
    <xf numFmtId="0" fontId="12" fillId="0" borderId="6" xfId="0" applyFont="1" applyFill="1" applyBorder="1" applyAlignment="1">
      <alignment horizontal="left" vertical="center" wrapText="1"/>
    </xf>
    <xf numFmtId="0" fontId="12" fillId="0" borderId="6" xfId="0" applyFont="1" applyFill="1" applyBorder="1" applyAlignment="1">
      <alignment vertical="center" wrapText="1"/>
    </xf>
    <xf numFmtId="0" fontId="20" fillId="0" borderId="6" xfId="0" applyFont="1" applyFill="1" applyBorder="1" applyAlignment="1">
      <alignment horizontal="left" vertical="center" wrapText="1"/>
    </xf>
    <xf numFmtId="0" fontId="20" fillId="0" borderId="6" xfId="0" applyFont="1" applyFill="1" applyBorder="1" applyAlignment="1">
      <alignment vertical="center" wrapText="1"/>
    </xf>
    <xf numFmtId="0" fontId="12" fillId="6" borderId="6" xfId="0" applyFont="1" applyFill="1" applyBorder="1" applyAlignment="1">
      <alignment horizontal="left" vertical="center" wrapText="1"/>
    </xf>
    <xf numFmtId="168" fontId="0" fillId="0" borderId="42" xfId="0" applyNumberFormat="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24" xfId="0" applyFill="1" applyBorder="1" applyAlignment="1">
      <alignment vertical="center" wrapText="1"/>
    </xf>
    <xf numFmtId="0" fontId="0" fillId="0" borderId="1" xfId="0" applyFill="1" applyBorder="1" applyAlignment="1">
      <alignment vertical="center" wrapText="1"/>
    </xf>
    <xf numFmtId="0" fontId="0" fillId="0" borderId="25" xfId="0" applyFill="1" applyBorder="1" applyAlignment="1">
      <alignment vertical="center" wrapText="1"/>
    </xf>
    <xf numFmtId="0" fontId="0" fillId="0" borderId="21" xfId="0" applyFill="1" applyBorder="1" applyAlignment="1">
      <alignment vertical="center" wrapText="1"/>
    </xf>
    <xf numFmtId="0" fontId="0" fillId="0" borderId="15" xfId="0" applyFill="1" applyBorder="1" applyAlignment="1">
      <alignment vertical="center" wrapText="1"/>
    </xf>
    <xf numFmtId="0" fontId="0" fillId="0" borderId="10" xfId="0" applyFill="1" applyBorder="1" applyAlignment="1">
      <alignment vertical="center" wrapText="1"/>
    </xf>
    <xf numFmtId="0" fontId="0" fillId="0" borderId="24" xfId="0" applyFill="1" applyBorder="1" applyAlignment="1">
      <alignment horizontal="center" vertical="center" wrapText="1"/>
    </xf>
    <xf numFmtId="0" fontId="0" fillId="0" borderId="6" xfId="0" applyFill="1" applyBorder="1" applyAlignment="1">
      <alignment vertical="center" wrapText="1"/>
    </xf>
    <xf numFmtId="0" fontId="2" fillId="0" borderId="6" xfId="0" applyFont="1" applyFill="1" applyBorder="1" applyAlignment="1">
      <alignment horizontal="justify" vertical="center" wrapText="1"/>
    </xf>
    <xf numFmtId="0" fontId="8" fillId="3" borderId="10" xfId="0" applyFont="1" applyFill="1" applyBorder="1" applyAlignment="1">
      <alignment horizontal="center" vertical="center" wrapText="1"/>
    </xf>
    <xf numFmtId="0" fontId="8" fillId="3" borderId="1"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9" fontId="7" fillId="0" borderId="4" xfId="1" applyFont="1" applyFill="1" applyBorder="1" applyAlignment="1">
      <alignment horizontal="center" vertical="center" wrapText="1"/>
    </xf>
    <xf numFmtId="9" fontId="7" fillId="0" borderId="8" xfId="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9" fontId="10" fillId="3" borderId="14" xfId="1" applyFont="1" applyFill="1" applyBorder="1" applyAlignment="1">
      <alignment horizontal="center" vertical="center" wrapText="1"/>
    </xf>
    <xf numFmtId="9" fontId="10" fillId="3" borderId="13" xfId="1"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0" borderId="6"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6" xfId="0" applyFont="1" applyFill="1" applyBorder="1" applyAlignment="1">
      <alignment horizontal="justify" vertical="top" wrapText="1"/>
    </xf>
    <xf numFmtId="0" fontId="5" fillId="0" borderId="8" xfId="0" applyFont="1" applyFill="1" applyBorder="1" applyAlignment="1">
      <alignment horizontal="justify" vertical="top" wrapText="1"/>
    </xf>
    <xf numFmtId="0" fontId="2" fillId="0" borderId="1" xfId="0" applyFont="1" applyFill="1" applyBorder="1" applyAlignment="1">
      <alignment horizontal="justify" vertical="center" wrapText="1"/>
    </xf>
    <xf numFmtId="0" fontId="2" fillId="0" borderId="26" xfId="0" applyFont="1" applyFill="1" applyBorder="1" applyAlignment="1">
      <alignment horizontal="justify"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6" xfId="0" applyFont="1" applyFill="1" applyBorder="1" applyAlignment="1">
      <alignment horizontal="justify" vertical="top"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22" xfId="1" applyFont="1" applyFill="1" applyBorder="1" applyAlignment="1">
      <alignment horizontal="center" vertical="center" wrapText="1"/>
    </xf>
    <xf numFmtId="9" fontId="2" fillId="0" borderId="23" xfId="1" applyFont="1" applyFill="1" applyBorder="1" applyAlignment="1">
      <alignment horizontal="center" vertical="center" wrapText="1"/>
    </xf>
    <xf numFmtId="9" fontId="2" fillId="0" borderId="11" xfId="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5" xfId="0"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21" xfId="1"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21"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9" fontId="2" fillId="0" borderId="24"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2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7" xfId="0" applyFont="1" applyFill="1" applyBorder="1" applyAlignment="1">
      <alignment horizontal="center" vertical="center" wrapText="1"/>
    </xf>
    <xf numFmtId="164" fontId="2" fillId="0" borderId="26" xfId="0" applyNumberFormat="1" applyFont="1" applyFill="1" applyBorder="1" applyAlignment="1">
      <alignment horizontal="center" vertical="center" wrapText="1"/>
    </xf>
    <xf numFmtId="9" fontId="2" fillId="0" borderId="26" xfId="1"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168" fontId="0" fillId="0" borderId="1" xfId="0" applyNumberFormat="1" applyBorder="1" applyAlignment="1">
      <alignment horizontal="center" vertical="center" wrapText="1"/>
    </xf>
    <xf numFmtId="168" fontId="0" fillId="0" borderId="10" xfId="0" applyNumberFormat="1" applyBorder="1" applyAlignment="1">
      <alignment horizontal="center" vertical="center" wrapText="1"/>
    </xf>
    <xf numFmtId="170" fontId="14" fillId="6" borderId="1" xfId="0" applyNumberFormat="1" applyFont="1" applyFill="1" applyBorder="1" applyAlignment="1" applyProtection="1">
      <alignment horizontal="center" vertical="center" wrapText="1"/>
      <protection locked="0"/>
    </xf>
    <xf numFmtId="170" fontId="14" fillId="6" borderId="21" xfId="0" applyNumberFormat="1" applyFont="1" applyFill="1" applyBorder="1" applyAlignment="1" applyProtection="1">
      <alignment horizontal="center" vertical="center" wrapText="1"/>
      <protection locked="0"/>
    </xf>
    <xf numFmtId="170" fontId="14" fillId="6" borderId="26" xfId="0" applyNumberFormat="1" applyFont="1" applyFill="1" applyBorder="1" applyAlignment="1" applyProtection="1">
      <alignment horizontal="center" vertical="center" wrapText="1"/>
      <protection locked="0"/>
    </xf>
    <xf numFmtId="0" fontId="0" fillId="0" borderId="21" xfId="0" applyBorder="1" applyAlignment="1">
      <alignment horizontal="center" vertical="center" wrapText="1"/>
    </xf>
    <xf numFmtId="0" fontId="0" fillId="0" borderId="26" xfId="0" applyBorder="1" applyAlignment="1">
      <alignment horizontal="center" vertical="center" wrapText="1"/>
    </xf>
    <xf numFmtId="168" fontId="0" fillId="0" borderId="21" xfId="0" applyNumberFormat="1" applyBorder="1" applyAlignment="1">
      <alignment horizontal="center" vertical="center" wrapText="1"/>
    </xf>
    <xf numFmtId="168" fontId="0" fillId="0" borderId="26" xfId="0" applyNumberFormat="1" applyBorder="1" applyAlignment="1">
      <alignment horizontal="center" vertical="center" wrapText="1"/>
    </xf>
    <xf numFmtId="0" fontId="14" fillId="0" borderId="15" xfId="0" applyFont="1" applyFill="1" applyBorder="1" applyAlignment="1">
      <alignment horizontal="center" vertical="center" wrapText="1"/>
    </xf>
    <xf numFmtId="170" fontId="14" fillId="6" borderId="10" xfId="0" applyNumberFormat="1" applyFont="1" applyFill="1" applyBorder="1" applyAlignment="1" applyProtection="1">
      <alignment horizontal="center" vertical="center" wrapText="1"/>
      <protection locked="0"/>
    </xf>
    <xf numFmtId="9" fontId="2" fillId="0" borderId="34" xfId="1" applyFont="1" applyFill="1" applyBorder="1" applyAlignment="1">
      <alignment horizontal="center" vertical="center" wrapText="1"/>
    </xf>
    <xf numFmtId="43" fontId="13" fillId="0" borderId="1"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pplyProtection="1">
      <alignment horizontal="center" vertical="center" wrapText="1"/>
      <protection locked="0"/>
    </xf>
    <xf numFmtId="0" fontId="13" fillId="0" borderId="2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0" xfId="0" applyFont="1" applyFill="1" applyBorder="1" applyAlignment="1">
      <alignment horizontal="center" vertical="center"/>
    </xf>
    <xf numFmtId="171" fontId="0" fillId="0" borderId="1" xfId="3" applyNumberFormat="1" applyFont="1" applyBorder="1" applyAlignment="1">
      <alignment horizontal="center" vertical="center" wrapText="1"/>
    </xf>
    <xf numFmtId="171" fontId="0" fillId="0" borderId="10" xfId="3"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wrapText="1"/>
    </xf>
    <xf numFmtId="1" fontId="13" fillId="0" borderId="1" xfId="0" applyNumberFormat="1" applyFont="1" applyFill="1" applyBorder="1" applyAlignment="1" applyProtection="1">
      <alignment horizontal="center" vertical="center" wrapText="1"/>
      <protection locked="0"/>
    </xf>
    <xf numFmtId="1" fontId="13" fillId="0" borderId="10"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9" fontId="7" fillId="0" borderId="14" xfId="1" applyFont="1" applyFill="1" applyBorder="1" applyAlignment="1">
      <alignment horizontal="center" vertical="center" wrapText="1"/>
    </xf>
    <xf numFmtId="9" fontId="7" fillId="0" borderId="13" xfId="1" applyFont="1" applyFill="1" applyBorder="1" applyAlignment="1">
      <alignment horizontal="center" vertical="center" wrapText="1"/>
    </xf>
    <xf numFmtId="43" fontId="13" fillId="0" borderId="1" xfId="2" applyNumberFormat="1" applyFont="1" applyFill="1" applyBorder="1" applyAlignment="1">
      <alignment horizontal="center" vertical="center" wrapText="1"/>
    </xf>
    <xf numFmtId="43" fontId="13" fillId="0" borderId="10" xfId="2" applyNumberFormat="1" applyFont="1" applyFill="1" applyBorder="1" applyAlignment="1">
      <alignment horizontal="center" vertical="center" wrapText="1"/>
    </xf>
    <xf numFmtId="0" fontId="12" fillId="6" borderId="6"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6" xfId="0" applyBorder="1" applyAlignment="1">
      <alignment horizontal="center" vertical="center" wrapText="1"/>
    </xf>
    <xf numFmtId="168" fontId="0" fillId="0" borderId="6" xfId="0" applyNumberFormat="1" applyBorder="1" applyAlignment="1">
      <alignment horizontal="center" vertical="center" wrapText="1"/>
    </xf>
    <xf numFmtId="168" fontId="0" fillId="0" borderId="12" xfId="0" applyNumberFormat="1" applyBorder="1" applyAlignment="1">
      <alignment horizontal="center"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8" fillId="9" borderId="10"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4" xfId="0" applyFont="1" applyFill="1" applyBorder="1" applyAlignment="1">
      <alignment horizontal="center" vertical="center" wrapText="1"/>
    </xf>
    <xf numFmtId="9" fontId="7" fillId="9" borderId="4" xfId="1" applyFont="1" applyFill="1" applyBorder="1" applyAlignment="1">
      <alignment horizontal="center" vertical="center" wrapText="1"/>
    </xf>
    <xf numFmtId="9" fontId="7" fillId="9" borderId="8" xfId="1" applyFont="1" applyFill="1" applyBorder="1" applyAlignment="1">
      <alignment horizontal="center" vertical="center" wrapText="1"/>
    </xf>
    <xf numFmtId="9" fontId="7" fillId="9" borderId="14" xfId="1" applyFont="1" applyFill="1" applyBorder="1" applyAlignment="1">
      <alignment horizontal="center" vertical="center" wrapText="1"/>
    </xf>
    <xf numFmtId="9" fontId="7" fillId="9" borderId="13" xfId="1" applyFont="1" applyFill="1" applyBorder="1" applyAlignment="1">
      <alignment horizontal="center" vertical="center" wrapText="1"/>
    </xf>
    <xf numFmtId="0" fontId="7" fillId="9" borderId="3"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9" fontId="2" fillId="5" borderId="1" xfId="0" applyNumberFormat="1" applyFont="1" applyFill="1" applyBorder="1" applyAlignment="1">
      <alignment horizontal="center" vertical="center" wrapText="1"/>
    </xf>
    <xf numFmtId="9" fontId="2" fillId="5" borderId="21" xfId="0" applyNumberFormat="1" applyFont="1" applyFill="1" applyBorder="1" applyAlignment="1">
      <alignment horizontal="center" vertical="center" wrapText="1"/>
    </xf>
    <xf numFmtId="9" fontId="2" fillId="5" borderId="10" xfId="0" applyNumberFormat="1" applyFont="1" applyFill="1" applyBorder="1" applyAlignment="1">
      <alignment horizontal="center" vertical="center" wrapText="1"/>
    </xf>
    <xf numFmtId="42" fontId="0" fillId="0" borderId="6" xfId="4" applyNumberFormat="1" applyFont="1" applyBorder="1" applyAlignment="1">
      <alignment horizontal="center" vertical="center" wrapText="1"/>
    </xf>
    <xf numFmtId="0" fontId="5" fillId="0" borderId="21" xfId="0" applyFont="1" applyFill="1" applyBorder="1" applyAlignment="1">
      <alignment horizontal="center" vertical="center" wrapText="1"/>
    </xf>
    <xf numFmtId="0" fontId="7" fillId="9" borderId="22" xfId="0" applyFont="1" applyFill="1" applyBorder="1" applyAlignment="1">
      <alignment horizontal="center" vertical="center" wrapText="1"/>
    </xf>
    <xf numFmtId="168" fontId="0" fillId="0" borderId="28" xfId="0" applyNumberFormat="1" applyBorder="1" applyAlignment="1">
      <alignment horizontal="center" vertical="center" wrapText="1"/>
    </xf>
    <xf numFmtId="0" fontId="0" fillId="0" borderId="28" xfId="0" applyBorder="1" applyAlignment="1">
      <alignment horizontal="center" vertical="center" wrapText="1"/>
    </xf>
    <xf numFmtId="0" fontId="0" fillId="0" borderId="32" xfId="0" applyFill="1" applyBorder="1" applyAlignment="1">
      <alignment horizontal="center" vertical="center" wrapText="1"/>
    </xf>
    <xf numFmtId="0" fontId="0" fillId="0" borderId="10" xfId="0" applyFill="1" applyBorder="1" applyAlignment="1">
      <alignment horizontal="center" vertical="center" wrapText="1"/>
    </xf>
    <xf numFmtId="9" fontId="2" fillId="0" borderId="32" xfId="1" applyFont="1" applyBorder="1" applyAlignment="1">
      <alignment horizontal="center" vertical="center" wrapText="1"/>
    </xf>
    <xf numFmtId="9" fontId="2" fillId="0" borderId="10" xfId="1" applyFont="1" applyBorder="1" applyAlignment="1">
      <alignment horizontal="center" vertical="center" wrapText="1"/>
    </xf>
    <xf numFmtId="168" fontId="0" fillId="0" borderId="32" xfId="0" applyNumberFormat="1"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42" fontId="0" fillId="0" borderId="1" xfId="4" applyNumberFormat="1" applyFont="1" applyBorder="1" applyAlignment="1">
      <alignment horizontal="center" vertical="center" wrapText="1"/>
    </xf>
    <xf numFmtId="42" fontId="0" fillId="0" borderId="21" xfId="4" applyNumberFormat="1" applyFont="1" applyBorder="1" applyAlignment="1">
      <alignment horizontal="center" vertical="center" wrapText="1"/>
    </xf>
    <xf numFmtId="42" fontId="0" fillId="0" borderId="10" xfId="4" applyNumberFormat="1" applyFont="1" applyBorder="1" applyAlignment="1">
      <alignment horizontal="center" vertical="center" wrapText="1"/>
    </xf>
    <xf numFmtId="0" fontId="2" fillId="0" borderId="9" xfId="0" applyFont="1" applyFill="1" applyBorder="1" applyAlignment="1">
      <alignment horizontal="center" vertical="center" wrapText="1"/>
    </xf>
    <xf numFmtId="9" fontId="0" fillId="8" borderId="39" xfId="0" applyNumberFormat="1" applyFill="1" applyBorder="1" applyAlignment="1">
      <alignment horizontal="center" vertical="center" wrapText="1"/>
    </xf>
    <xf numFmtId="9" fontId="0" fillId="8" borderId="40" xfId="0" applyNumberFormat="1" applyFill="1" applyBorder="1" applyAlignment="1">
      <alignment horizontal="center" vertical="center" wrapText="1"/>
    </xf>
    <xf numFmtId="9" fontId="0" fillId="8" borderId="41"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10" xfId="0" applyFill="1" applyBorder="1" applyAlignment="1">
      <alignment horizontal="center" vertical="center" wrapText="1"/>
    </xf>
    <xf numFmtId="168" fontId="0" fillId="0" borderId="2" xfId="0" applyNumberFormat="1" applyBorder="1" applyAlignment="1">
      <alignment horizontal="center" vertical="center" wrapText="1"/>
    </xf>
    <xf numFmtId="168" fontId="0" fillId="0" borderId="27" xfId="0" applyNumberFormat="1" applyBorder="1" applyAlignment="1">
      <alignment horizontal="center" vertical="center" wrapText="1"/>
    </xf>
    <xf numFmtId="168" fontId="0" fillId="0" borderId="9" xfId="0" applyNumberFormat="1" applyBorder="1" applyAlignment="1">
      <alignment horizontal="center" vertical="center" wrapText="1"/>
    </xf>
    <xf numFmtId="0" fontId="2" fillId="0" borderId="36"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0" fillId="0" borderId="3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6" xfId="0"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10" xfId="0" applyFont="1" applyFill="1" applyBorder="1" applyAlignment="1">
      <alignment horizontal="center" vertical="top" wrapText="1"/>
    </xf>
    <xf numFmtId="0" fontId="5" fillId="0" borderId="2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3"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0" fillId="0" borderId="39"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41" xfId="0" applyFill="1" applyBorder="1" applyAlignment="1">
      <alignment horizontal="center" vertical="center" wrapText="1"/>
    </xf>
  </cellXfs>
  <cellStyles count="6">
    <cellStyle name="Millares" xfId="2" builtinId="3"/>
    <cellStyle name="Millares 2 2" xfId="5" xr:uid="{00000000-0005-0000-0000-000001000000}"/>
    <cellStyle name="Moneda" xfId="3" builtinId="4"/>
    <cellStyle name="Moneda [0]" xfId="4" builtinId="7"/>
    <cellStyle name="Normal" xfId="0" builtinId="0"/>
    <cellStyle name="Porcentaje" xfId="1" builtinId="5"/>
  </cellStyles>
  <dxfs count="602">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20"/>
  <sheetViews>
    <sheetView tabSelected="1" zoomScale="90" zoomScaleNormal="90" workbookViewId="0">
      <selection sqref="A1:I1"/>
    </sheetView>
  </sheetViews>
  <sheetFormatPr baseColWidth="10" defaultColWidth="11.42578125" defaultRowHeight="12.7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3.7109375" style="2" customWidth="1"/>
    <col min="16" max="16" width="9.7109375" style="4" customWidth="1"/>
    <col min="17" max="18" width="12.7109375" style="2" customWidth="1"/>
    <col min="19" max="19" width="9.7109375" style="4" customWidth="1"/>
    <col min="20" max="21" width="15.7109375" style="15" customWidth="1"/>
    <col min="22" max="22" width="9.7109375" style="4" customWidth="1"/>
    <col min="23" max="23" width="30.7109375" style="3" customWidth="1"/>
    <col min="24" max="25" width="12.7109375" style="2" customWidth="1"/>
    <col min="26" max="26" width="9.7109375" style="4" customWidth="1"/>
    <col min="27" max="28" width="15.7109375" style="15" customWidth="1"/>
    <col min="29" max="29" width="9.7109375" style="4" customWidth="1"/>
    <col min="30" max="30" width="30.7109375" style="3" customWidth="1"/>
    <col min="31" max="32" width="12.7109375" style="2" customWidth="1"/>
    <col min="33" max="33" width="9.7109375" style="4" customWidth="1"/>
    <col min="34" max="35" width="15.7109375" style="15" customWidth="1"/>
    <col min="36" max="36" width="9.7109375" style="4" customWidth="1"/>
    <col min="37" max="37" width="30.7109375" style="3" customWidth="1"/>
    <col min="38" max="39" width="12.7109375" style="2" customWidth="1"/>
    <col min="40" max="40" width="9.7109375" style="4" customWidth="1"/>
    <col min="41" max="42" width="15.7109375" style="15" customWidth="1"/>
    <col min="43" max="43" width="9.7109375" style="4" customWidth="1"/>
    <col min="44" max="44" width="30.7109375" style="3" customWidth="1"/>
    <col min="45" max="46" width="12.7109375" style="2" customWidth="1"/>
    <col min="47" max="47" width="9.7109375" style="4" customWidth="1"/>
    <col min="48" max="49" width="15.7109375" style="15" customWidth="1"/>
    <col min="50" max="50" width="9.7109375" style="4" customWidth="1"/>
    <col min="51" max="51" width="37.85546875" style="3" customWidth="1"/>
    <col min="52" max="16384" width="11.42578125" style="1"/>
  </cols>
  <sheetData>
    <row r="1" spans="1:51" s="21" customFormat="1" ht="45" customHeight="1" thickBot="1" x14ac:dyDescent="0.3">
      <c r="A1" s="289" t="s">
        <v>698</v>
      </c>
      <c r="B1" s="290"/>
      <c r="C1" s="290"/>
      <c r="D1" s="290"/>
      <c r="E1" s="290"/>
      <c r="F1" s="290"/>
      <c r="G1" s="290"/>
      <c r="H1" s="290"/>
      <c r="I1" s="291"/>
      <c r="N1" s="22"/>
      <c r="O1" s="22"/>
      <c r="P1" s="23"/>
      <c r="Q1" s="22"/>
      <c r="R1" s="22"/>
      <c r="S1" s="23"/>
      <c r="T1" s="25"/>
      <c r="U1" s="25"/>
      <c r="V1" s="23"/>
      <c r="W1" s="24"/>
      <c r="X1" s="22"/>
      <c r="Y1" s="22"/>
      <c r="Z1" s="23"/>
      <c r="AA1" s="25"/>
      <c r="AB1" s="25"/>
      <c r="AC1" s="23"/>
      <c r="AD1" s="24"/>
      <c r="AE1" s="22"/>
      <c r="AF1" s="22"/>
      <c r="AG1" s="23"/>
      <c r="AH1" s="25"/>
      <c r="AI1" s="25"/>
      <c r="AJ1" s="23"/>
      <c r="AK1" s="24"/>
      <c r="AL1" s="22"/>
      <c r="AM1" s="22"/>
      <c r="AN1" s="23"/>
      <c r="AO1" s="25"/>
      <c r="AP1" s="25"/>
      <c r="AQ1" s="23"/>
      <c r="AR1" s="24"/>
      <c r="AS1" s="22"/>
      <c r="AT1" s="22"/>
      <c r="AU1" s="23"/>
      <c r="AV1" s="25"/>
      <c r="AW1" s="25"/>
      <c r="AX1" s="23"/>
      <c r="AY1" s="24"/>
    </row>
    <row r="2" spans="1:51" s="21" customFormat="1" ht="28.5" customHeight="1" x14ac:dyDescent="0.25">
      <c r="A2" s="267" t="s">
        <v>0</v>
      </c>
      <c r="B2" s="267" t="s">
        <v>1</v>
      </c>
      <c r="C2" s="267" t="s">
        <v>2</v>
      </c>
      <c r="D2" s="267" t="s">
        <v>12</v>
      </c>
      <c r="E2" s="267" t="s">
        <v>3</v>
      </c>
      <c r="F2" s="267" t="s">
        <v>4</v>
      </c>
      <c r="G2" s="267" t="s">
        <v>5</v>
      </c>
      <c r="H2" s="267" t="s">
        <v>6</v>
      </c>
      <c r="I2" s="280" t="s">
        <v>7</v>
      </c>
      <c r="J2" s="293" t="s">
        <v>769</v>
      </c>
      <c r="K2" s="294"/>
      <c r="L2" s="294"/>
      <c r="M2" s="295"/>
      <c r="N2" s="286" t="s">
        <v>283</v>
      </c>
      <c r="O2" s="287"/>
      <c r="P2" s="284" t="s">
        <v>281</v>
      </c>
      <c r="Q2" s="282" t="s">
        <v>279</v>
      </c>
      <c r="R2" s="283"/>
      <c r="S2" s="271" t="s">
        <v>281</v>
      </c>
      <c r="T2" s="283" t="s">
        <v>280</v>
      </c>
      <c r="U2" s="283"/>
      <c r="V2" s="271" t="s">
        <v>281</v>
      </c>
      <c r="W2" s="278" t="s">
        <v>282</v>
      </c>
      <c r="X2" s="282" t="s">
        <v>686</v>
      </c>
      <c r="Y2" s="283"/>
      <c r="Z2" s="271" t="s">
        <v>281</v>
      </c>
      <c r="AA2" s="283" t="s">
        <v>687</v>
      </c>
      <c r="AB2" s="283"/>
      <c r="AC2" s="271" t="s">
        <v>281</v>
      </c>
      <c r="AD2" s="278" t="s">
        <v>688</v>
      </c>
      <c r="AE2" s="282" t="s">
        <v>689</v>
      </c>
      <c r="AF2" s="283"/>
      <c r="AG2" s="271" t="s">
        <v>281</v>
      </c>
      <c r="AH2" s="283" t="s">
        <v>690</v>
      </c>
      <c r="AI2" s="283"/>
      <c r="AJ2" s="271" t="s">
        <v>281</v>
      </c>
      <c r="AK2" s="278" t="s">
        <v>691</v>
      </c>
      <c r="AL2" s="282" t="s">
        <v>697</v>
      </c>
      <c r="AM2" s="283"/>
      <c r="AN2" s="271" t="s">
        <v>281</v>
      </c>
      <c r="AO2" s="283" t="s">
        <v>692</v>
      </c>
      <c r="AP2" s="283"/>
      <c r="AQ2" s="271" t="s">
        <v>281</v>
      </c>
      <c r="AR2" s="278" t="s">
        <v>693</v>
      </c>
      <c r="AS2" s="282" t="s">
        <v>694</v>
      </c>
      <c r="AT2" s="283"/>
      <c r="AU2" s="271" t="s">
        <v>281</v>
      </c>
      <c r="AV2" s="283" t="s">
        <v>695</v>
      </c>
      <c r="AW2" s="283"/>
      <c r="AX2" s="271" t="s">
        <v>281</v>
      </c>
      <c r="AY2" s="278" t="s">
        <v>696</v>
      </c>
    </row>
    <row r="3" spans="1:51" s="21" customFormat="1" ht="32.25" thickBot="1" x14ac:dyDescent="0.3">
      <c r="A3" s="268"/>
      <c r="B3" s="268"/>
      <c r="C3" s="268"/>
      <c r="D3" s="268"/>
      <c r="E3" s="268"/>
      <c r="F3" s="268"/>
      <c r="G3" s="268"/>
      <c r="H3" s="268"/>
      <c r="I3" s="281"/>
      <c r="J3" s="117" t="s">
        <v>8</v>
      </c>
      <c r="K3" s="118" t="s">
        <v>9</v>
      </c>
      <c r="L3" s="118" t="s">
        <v>10</v>
      </c>
      <c r="M3" s="119" t="s">
        <v>11</v>
      </c>
      <c r="N3" s="120" t="s">
        <v>277</v>
      </c>
      <c r="O3" s="121" t="s">
        <v>699</v>
      </c>
      <c r="P3" s="285"/>
      <c r="Q3" s="84" t="s">
        <v>277</v>
      </c>
      <c r="R3" s="85" t="s">
        <v>278</v>
      </c>
      <c r="S3" s="272"/>
      <c r="T3" s="85" t="s">
        <v>277</v>
      </c>
      <c r="U3" s="85" t="s">
        <v>278</v>
      </c>
      <c r="V3" s="272"/>
      <c r="W3" s="279"/>
      <c r="X3" s="84" t="s">
        <v>277</v>
      </c>
      <c r="Y3" s="85" t="s">
        <v>278</v>
      </c>
      <c r="Z3" s="272"/>
      <c r="AA3" s="85" t="s">
        <v>277</v>
      </c>
      <c r="AB3" s="85" t="s">
        <v>278</v>
      </c>
      <c r="AC3" s="272"/>
      <c r="AD3" s="279"/>
      <c r="AE3" s="84" t="s">
        <v>277</v>
      </c>
      <c r="AF3" s="85" t="s">
        <v>278</v>
      </c>
      <c r="AG3" s="272"/>
      <c r="AH3" s="85" t="s">
        <v>277</v>
      </c>
      <c r="AI3" s="85" t="s">
        <v>278</v>
      </c>
      <c r="AJ3" s="272"/>
      <c r="AK3" s="279"/>
      <c r="AL3" s="84" t="s">
        <v>277</v>
      </c>
      <c r="AM3" s="85" t="s">
        <v>278</v>
      </c>
      <c r="AN3" s="272"/>
      <c r="AO3" s="85" t="s">
        <v>277</v>
      </c>
      <c r="AP3" s="85" t="s">
        <v>278</v>
      </c>
      <c r="AQ3" s="272"/>
      <c r="AR3" s="279"/>
      <c r="AS3" s="84" t="s">
        <v>277</v>
      </c>
      <c r="AT3" s="85" t="s">
        <v>278</v>
      </c>
      <c r="AU3" s="272"/>
      <c r="AV3" s="85" t="s">
        <v>277</v>
      </c>
      <c r="AW3" s="85" t="s">
        <v>278</v>
      </c>
      <c r="AX3" s="272"/>
      <c r="AY3" s="279"/>
    </row>
    <row r="4" spans="1:51" ht="60" customHeight="1" x14ac:dyDescent="0.25">
      <c r="A4" s="296" t="s">
        <v>13</v>
      </c>
      <c r="B4" s="297" t="s">
        <v>14</v>
      </c>
      <c r="C4" s="277" t="s">
        <v>15</v>
      </c>
      <c r="D4" s="87">
        <v>1</v>
      </c>
      <c r="E4" s="12" t="s">
        <v>16</v>
      </c>
      <c r="F4" s="12" t="s">
        <v>17</v>
      </c>
      <c r="G4" s="12" t="s">
        <v>18</v>
      </c>
      <c r="H4" s="12" t="s">
        <v>19</v>
      </c>
      <c r="I4" s="88" t="s">
        <v>20</v>
      </c>
      <c r="J4" s="48" t="s">
        <v>205</v>
      </c>
      <c r="K4" s="49" t="s">
        <v>206</v>
      </c>
      <c r="L4" s="49" t="s">
        <v>96</v>
      </c>
      <c r="M4" s="52" t="s">
        <v>751</v>
      </c>
      <c r="N4" s="79">
        <v>1</v>
      </c>
      <c r="O4" s="49">
        <f>R4+Y4+AF4+AM4+AT4</f>
        <v>2.1799999999999997</v>
      </c>
      <c r="P4" s="80">
        <f>O4/N4</f>
        <v>2.1799999999999997</v>
      </c>
      <c r="Q4" s="48" t="str">
        <f>'2015'!O4</f>
        <v>ND</v>
      </c>
      <c r="R4" s="49">
        <f>'2015'!P4</f>
        <v>0</v>
      </c>
      <c r="S4" s="50">
        <f>'2015'!Q4</f>
        <v>0</v>
      </c>
      <c r="T4" s="51" t="str">
        <f>'2015'!R4</f>
        <v>ND</v>
      </c>
      <c r="U4" s="51" t="str">
        <f>'2015'!S4</f>
        <v>ND</v>
      </c>
      <c r="V4" s="50" t="str">
        <f>'2015'!T4</f>
        <v>ND</v>
      </c>
      <c r="W4" s="52" t="str">
        <f>'2015'!U4</f>
        <v>ND</v>
      </c>
      <c r="X4" s="48">
        <f>'2016'!N4</f>
        <v>0.09</v>
      </c>
      <c r="Y4" s="133">
        <f>'2016'!O4</f>
        <v>0.09</v>
      </c>
      <c r="Z4" s="50">
        <f>'2016'!P4</f>
        <v>1</v>
      </c>
      <c r="AA4" s="51">
        <f>'2016'!Q4</f>
        <v>10000000</v>
      </c>
      <c r="AB4" s="130">
        <f>'2016'!R4</f>
        <v>10000000</v>
      </c>
      <c r="AC4" s="50">
        <f>'2016'!S4</f>
        <v>1</v>
      </c>
      <c r="AD4" s="52" t="str">
        <f>'2016'!T4</f>
        <v xml:space="preserve">Se beneficiaron a  cuatrocientas  (400) mujeres rurales campesinas, personas en condición de vulnerabilidad y con enfoque diferencial en formación para el trabajo y el desarrollo humano.  </v>
      </c>
      <c r="AE4" s="48">
        <f>'2017'!N4</f>
        <v>0.09</v>
      </c>
      <c r="AF4" s="49">
        <f>'2017'!O4</f>
        <v>0.09</v>
      </c>
      <c r="AG4" s="50">
        <f>'2017'!P4</f>
        <v>1</v>
      </c>
      <c r="AH4" s="51" t="str">
        <f>'2017'!Q4</f>
        <v>NA</v>
      </c>
      <c r="AI4" s="51" t="str">
        <f>'2017'!R4</f>
        <v xml:space="preserve">890,000,000 (2 milloones por usuario) </v>
      </c>
      <c r="AJ4" s="50">
        <f>'2017'!S4</f>
        <v>0</v>
      </c>
      <c r="AK4" s="52" t="str">
        <f>'2017'!T4</f>
        <v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v>
      </c>
      <c r="AL4" s="48">
        <f>'2018'!N4</f>
        <v>3</v>
      </c>
      <c r="AM4" s="49">
        <f>'2018'!O4</f>
        <v>1</v>
      </c>
      <c r="AN4" s="50">
        <f>'2018'!P4</f>
        <v>0.33333333333333331</v>
      </c>
      <c r="AO4" s="51">
        <f>'2018'!Q4</f>
        <v>115160000</v>
      </c>
      <c r="AP4" s="51">
        <f>'2018'!R4</f>
        <v>57660000</v>
      </c>
      <c r="AQ4" s="50">
        <f>'2018'!S4</f>
        <v>0.50069468565474118</v>
      </c>
      <c r="AR4" s="52" t="str">
        <f>'2018'!AB4</f>
        <v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v>
      </c>
      <c r="AS4" s="48">
        <f>'2019'!N4</f>
        <v>1</v>
      </c>
      <c r="AT4" s="49">
        <f>'2019'!O4</f>
        <v>1</v>
      </c>
      <c r="AU4" s="50">
        <f>'2019'!P4</f>
        <v>0.7</v>
      </c>
      <c r="AV4" s="51">
        <f>'2019'!Q4</f>
        <v>72966200</v>
      </c>
      <c r="AW4" s="51">
        <f>'2019'!R4</f>
        <v>0</v>
      </c>
      <c r="AX4" s="50">
        <f>'2019'!S4</f>
        <v>0</v>
      </c>
      <c r="AY4" s="52" t="str">
        <f>'2019'!AB4</f>
        <v xml:space="preserve">La Secretaría de Turismo, Industria y Comercio reporta que se ha realizado acompañamiento a empresarios en ferias y eventos para la promoción turística del departamento además de impulsar los productos turístico ofertados con un total de 1040 mujeres vinculadas.  Se ha acompañado a empresarios en los procesos de formalización de la actividad turística además de monitorio a cada uno de los establecimientos en el cumplimiento de la norma acompañados de las instituciones involucradas. Adicionalmente se ha realizado capacitaciones y foros en el marco de ESCNNA, total de mujeres vinculadas 123. 
Se ha asesorado a empresarios del sector turístico en temas de emprendimiento de actividades turísticas, plataformas de RNT, Procesos asociativos, diseño de productos turísticos entre otros.  Mujeres beneficiadas:  64.
</v>
      </c>
    </row>
    <row r="5" spans="1:51" ht="60" customHeight="1" x14ac:dyDescent="0.25">
      <c r="A5" s="270"/>
      <c r="B5" s="273"/>
      <c r="C5" s="266"/>
      <c r="D5" s="14">
        <v>2</v>
      </c>
      <c r="E5" s="13" t="s">
        <v>21</v>
      </c>
      <c r="F5" s="13" t="s">
        <v>22</v>
      </c>
      <c r="G5" s="13" t="s">
        <v>23</v>
      </c>
      <c r="H5" s="13" t="s">
        <v>24</v>
      </c>
      <c r="I5" s="33" t="s">
        <v>25</v>
      </c>
      <c r="J5" s="44" t="s">
        <v>208</v>
      </c>
      <c r="K5" s="13" t="s">
        <v>209</v>
      </c>
      <c r="L5" s="14">
        <v>52</v>
      </c>
      <c r="M5" s="33" t="s">
        <v>210</v>
      </c>
      <c r="N5" s="74">
        <v>1</v>
      </c>
      <c r="O5" s="129">
        <f t="shared" ref="O5:O68" si="0">R5+Y5+AF5+AM5+AT5</f>
        <v>6.6</v>
      </c>
      <c r="P5" s="80">
        <f t="shared" ref="P5:P68" si="1">O5/N5</f>
        <v>6.6</v>
      </c>
      <c r="Q5" s="48" t="str">
        <f>'2015'!O5</f>
        <v>10% de las convocatorias por año para programas  y proyectos productivos</v>
      </c>
      <c r="R5" s="129">
        <f>'2015'!P5</f>
        <v>0.1</v>
      </c>
      <c r="S5" s="50">
        <f>'2015'!Q5</f>
        <v>1</v>
      </c>
      <c r="T5" s="51">
        <f>'2015'!R5</f>
        <v>30999978</v>
      </c>
      <c r="U5" s="51">
        <f>'2015'!S5</f>
        <v>30999978</v>
      </c>
      <c r="V5" s="50">
        <f>'2015'!T5</f>
        <v>1</v>
      </c>
      <c r="W5" s="52" t="str">
        <f>'2015'!U5</f>
        <v>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v>
      </c>
      <c r="X5" s="128">
        <f>'2016'!N5</f>
        <v>3</v>
      </c>
      <c r="Y5" s="127">
        <f>'2016'!O5</f>
        <v>3</v>
      </c>
      <c r="Z5" s="129">
        <f>'2016'!P5</f>
        <v>1</v>
      </c>
      <c r="AA5" s="130">
        <f>'2016'!Q5</f>
        <v>106783334</v>
      </c>
      <c r="AB5" s="130">
        <f>'2016'!R5</f>
        <v>106783334</v>
      </c>
      <c r="AC5" s="129">
        <f>'2016'!S5</f>
        <v>1</v>
      </c>
      <c r="AD5" s="131" t="str">
        <f>'2016'!T5</f>
        <v>Se  apoyo 15   mujeres cafeteras del Municipio de Pijao, proyecto productivo "paisaje, mujer y café"para la comercialización de café especial  segun 1 convenio 071/2016 Gobernacion del Quindío, Alcaldia de Pijao, Fundación Smurfit Kappa, (SENA capacitación)</v>
      </c>
      <c r="AE5" s="128">
        <f>'2017'!N5</f>
        <v>3</v>
      </c>
      <c r="AF5" s="127">
        <f>'2017'!O5</f>
        <v>3</v>
      </c>
      <c r="AG5" s="129">
        <f>'2017'!P5</f>
        <v>1</v>
      </c>
      <c r="AH5" s="130">
        <f>'2017'!Q5</f>
        <v>245080000</v>
      </c>
      <c r="AI5" s="130">
        <f>'2017'!R5</f>
        <v>117720000</v>
      </c>
      <c r="AJ5" s="129">
        <f>'2017'!S5</f>
        <v>0.48033295250530439</v>
      </c>
      <c r="AK5" s="131" t="str">
        <f>'2017'!T5</f>
        <v>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v>
      </c>
      <c r="AL5" s="128">
        <f>'2018'!N5</f>
        <v>2</v>
      </c>
      <c r="AM5" s="127">
        <f>'2018'!O5</f>
        <v>0.5</v>
      </c>
      <c r="AN5" s="129">
        <f>'2018'!P5</f>
        <v>0.25</v>
      </c>
      <c r="AO5" s="130">
        <f>'2018'!Q5</f>
        <v>28000000</v>
      </c>
      <c r="AP5" s="130">
        <f>'2018'!R5</f>
        <v>23020000</v>
      </c>
      <c r="AQ5" s="129">
        <f>'2018'!S5</f>
        <v>0.82214285714285718</v>
      </c>
      <c r="AR5" s="131" t="str">
        <f>'2018'!AB5</f>
        <v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v>
      </c>
      <c r="AS5" s="128">
        <f>'2019'!N5</f>
        <v>0</v>
      </c>
      <c r="AT5" s="127">
        <f>'2019'!O5</f>
        <v>0</v>
      </c>
      <c r="AU5" s="129">
        <f>'2019'!P5</f>
        <v>0</v>
      </c>
      <c r="AV5" s="130">
        <f>'2019'!Q5</f>
        <v>0</v>
      </c>
      <c r="AW5" s="130">
        <f>'2019'!R5</f>
        <v>0</v>
      </c>
      <c r="AX5" s="129">
        <f>'2019'!S5</f>
        <v>0</v>
      </c>
      <c r="AY5" s="131" t="str">
        <f>'2019'!AB5</f>
        <v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v>
      </c>
    </row>
    <row r="6" spans="1:51" ht="60" customHeight="1" x14ac:dyDescent="0.25">
      <c r="A6" s="270"/>
      <c r="B6" s="273"/>
      <c r="C6" s="266"/>
      <c r="D6" s="14">
        <v>3</v>
      </c>
      <c r="E6" s="13" t="s">
        <v>26</v>
      </c>
      <c r="F6" s="13" t="s">
        <v>27</v>
      </c>
      <c r="G6" s="13" t="s">
        <v>28</v>
      </c>
      <c r="H6" s="13" t="s">
        <v>29</v>
      </c>
      <c r="I6" s="33" t="s">
        <v>30</v>
      </c>
      <c r="J6" s="44" t="s">
        <v>211</v>
      </c>
      <c r="K6" s="13" t="s">
        <v>212</v>
      </c>
      <c r="L6" s="14">
        <v>45</v>
      </c>
      <c r="M6" s="33" t="s">
        <v>213</v>
      </c>
      <c r="N6" s="44">
        <v>10</v>
      </c>
      <c r="O6" s="49">
        <f t="shared" si="0"/>
        <v>4</v>
      </c>
      <c r="P6" s="80">
        <f t="shared" si="1"/>
        <v>0.4</v>
      </c>
      <c r="Q6" s="48">
        <f>'2015'!O6</f>
        <v>1</v>
      </c>
      <c r="R6" s="49">
        <f>'2015'!P6</f>
        <v>0</v>
      </c>
      <c r="S6" s="50">
        <f>'2015'!Q6</f>
        <v>0</v>
      </c>
      <c r="T6" s="51">
        <f>'2015'!R6</f>
        <v>0</v>
      </c>
      <c r="U6" s="51">
        <f>'2015'!S6</f>
        <v>0</v>
      </c>
      <c r="V6" s="50">
        <f>'2015'!T6</f>
        <v>0</v>
      </c>
      <c r="W6" s="52" t="str">
        <f>'2015'!U6</f>
        <v>ND</v>
      </c>
      <c r="X6" s="128">
        <f>'2016'!N6</f>
        <v>1</v>
      </c>
      <c r="Y6" s="127">
        <f>'2016'!O6</f>
        <v>1</v>
      </c>
      <c r="Z6" s="129">
        <f>'2016'!P6</f>
        <v>1</v>
      </c>
      <c r="AA6" s="130">
        <f>'2016'!Q6</f>
        <v>106577500</v>
      </c>
      <c r="AB6" s="130">
        <f>'2016'!R6</f>
        <v>106577500</v>
      </c>
      <c r="AC6" s="129">
        <f>'2016'!S6</f>
        <v>1</v>
      </c>
      <c r="AD6" s="131" t="str">
        <f>'2016'!T6</f>
        <v>Se apoyo 5 sectores productivos del departamento  en ruedas de negocios.</v>
      </c>
      <c r="AE6" s="128">
        <f>'2017'!N6</f>
        <v>1</v>
      </c>
      <c r="AF6" s="127">
        <f>'2017'!O6</f>
        <v>1</v>
      </c>
      <c r="AG6" s="129">
        <f>'2017'!P6</f>
        <v>1</v>
      </c>
      <c r="AH6" s="130">
        <f>'2017'!Q6</f>
        <v>69920000</v>
      </c>
      <c r="AI6" s="130">
        <f>'2017'!R6</f>
        <v>24640000</v>
      </c>
      <c r="AJ6" s="129">
        <f>'2017'!S6</f>
        <v>0.35240274599542332</v>
      </c>
      <c r="AK6" s="131" t="str">
        <f>'2017'!T6</f>
        <v>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v>
      </c>
      <c r="AL6" s="128">
        <f>'2018'!N6</f>
        <v>3</v>
      </c>
      <c r="AM6" s="127">
        <f>'2018'!O6</f>
        <v>1</v>
      </c>
      <c r="AN6" s="129">
        <f>'2018'!P6</f>
        <v>0.33333333333333331</v>
      </c>
      <c r="AO6" s="130">
        <f>'2018'!Q6</f>
        <v>115160000</v>
      </c>
      <c r="AP6" s="130">
        <f>'2018'!R6</f>
        <v>57660000</v>
      </c>
      <c r="AQ6" s="129">
        <f>'2018'!S6</f>
        <v>0.50069468565474118</v>
      </c>
      <c r="AR6" s="131" t="str">
        <f>'2018'!AB6</f>
        <v>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v>
      </c>
      <c r="AS6" s="128">
        <f>'2019'!N6</f>
        <v>1</v>
      </c>
      <c r="AT6" s="127">
        <f>'2019'!O6</f>
        <v>1</v>
      </c>
      <c r="AU6" s="129">
        <f>'2019'!P6</f>
        <v>0.7</v>
      </c>
      <c r="AV6" s="130">
        <f>'2019'!Q6</f>
        <v>46456000</v>
      </c>
      <c r="AW6" s="130">
        <f>'2019'!R6</f>
        <v>40284000</v>
      </c>
      <c r="AX6" s="129">
        <f>'2019'!S6</f>
        <v>0</v>
      </c>
      <c r="AY6" s="131" t="str">
        <f>'2019'!AB6</f>
        <v>La Secretaría de Turismo, Industria y Comercio reporta haber logrado beneficiar un total de 13 unidades de emprendimiento de población con enfoque diferencial mediante procesos de apoyo y asistencias técnicas y la promoción de unidades de emprendimiento en espacios comerciales como ferias y muestras empresariales, para un total de 8 mujeres beneficiadas en el primer semestre del 2019.</v>
      </c>
    </row>
    <row r="7" spans="1:51" ht="60" customHeight="1" x14ac:dyDescent="0.25">
      <c r="A7" s="270"/>
      <c r="B7" s="273"/>
      <c r="C7" s="266"/>
      <c r="D7" s="14">
        <v>4</v>
      </c>
      <c r="E7" s="13" t="s">
        <v>31</v>
      </c>
      <c r="F7" s="206" t="s">
        <v>32</v>
      </c>
      <c r="G7" s="13" t="s">
        <v>33</v>
      </c>
      <c r="H7" s="13" t="s">
        <v>34</v>
      </c>
      <c r="I7" s="33" t="s">
        <v>35</v>
      </c>
      <c r="J7" s="44" t="s">
        <v>96</v>
      </c>
      <c r="K7" s="14" t="s">
        <v>96</v>
      </c>
      <c r="L7" s="14" t="s">
        <v>96</v>
      </c>
      <c r="M7" s="55" t="s">
        <v>96</v>
      </c>
      <c r="N7" s="44">
        <v>10</v>
      </c>
      <c r="O7" s="49">
        <f t="shared" si="0"/>
        <v>3</v>
      </c>
      <c r="P7" s="80">
        <f t="shared" si="1"/>
        <v>0.3</v>
      </c>
      <c r="Q7" s="48">
        <f>'2015'!O7</f>
        <v>0</v>
      </c>
      <c r="R7" s="49">
        <f>'2015'!P7</f>
        <v>0</v>
      </c>
      <c r="S7" s="50">
        <f>'2015'!Q7</f>
        <v>0</v>
      </c>
      <c r="T7" s="51">
        <f>'2015'!R7</f>
        <v>0</v>
      </c>
      <c r="U7" s="51">
        <f>'2015'!S7</f>
        <v>0</v>
      </c>
      <c r="V7" s="50">
        <f>'2015'!T7</f>
        <v>0</v>
      </c>
      <c r="W7" s="52" t="str">
        <f>'2015'!U7</f>
        <v>ND</v>
      </c>
      <c r="X7" s="128">
        <f>'2016'!N7</f>
        <v>1</v>
      </c>
      <c r="Y7" s="127">
        <f>'2016'!O7</f>
        <v>0</v>
      </c>
      <c r="Z7" s="129">
        <f>'2016'!P7</f>
        <v>0</v>
      </c>
      <c r="AA7" s="130">
        <f>'2016'!Q7</f>
        <v>0</v>
      </c>
      <c r="AB7" s="130">
        <f>'2016'!R7</f>
        <v>0</v>
      </c>
      <c r="AC7" s="129">
        <f>'2016'!S7</f>
        <v>0</v>
      </c>
      <c r="AD7" s="131" t="str">
        <f>'2016'!T7</f>
        <v>a la fecha  el seminario dirigido a empresas de mujeres para que participen en las licitaciones de compras públicas, esta pendiente de realizar.</v>
      </c>
      <c r="AE7" s="128">
        <f>'2017'!N7</f>
        <v>1</v>
      </c>
      <c r="AF7" s="127">
        <f>'2017'!O7</f>
        <v>1</v>
      </c>
      <c r="AG7" s="129">
        <f>'2017'!P7</f>
        <v>1</v>
      </c>
      <c r="AH7" s="130" t="str">
        <f>'2017'!Q7</f>
        <v>PENDIENTE</v>
      </c>
      <c r="AI7" s="130" t="str">
        <f>'2017'!R7</f>
        <v>PENDIENTE</v>
      </c>
      <c r="AJ7" s="129">
        <f>'2017'!S7</f>
        <v>0</v>
      </c>
      <c r="AK7" s="131" t="str">
        <f>'2017'!T7</f>
        <v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v>
      </c>
      <c r="AL7" s="128">
        <f>'2018'!N7</f>
        <v>1</v>
      </c>
      <c r="AM7" s="127">
        <f>'2018'!O7</f>
        <v>1</v>
      </c>
      <c r="AN7" s="129">
        <f>'2018'!P7</f>
        <v>1</v>
      </c>
      <c r="AO7" s="130" t="str">
        <f>'2018'!Q7</f>
        <v>-</v>
      </c>
      <c r="AP7" s="130" t="str">
        <f>'2018'!R7</f>
        <v>-</v>
      </c>
      <c r="AQ7" s="129" t="e">
        <f>'2018'!S7</f>
        <v>#VALUE!</v>
      </c>
      <c r="AR7" s="131" t="str">
        <f>'2018'!AB7</f>
        <v>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v>
      </c>
      <c r="AS7" s="128">
        <f>'2019'!N7</f>
        <v>1</v>
      </c>
      <c r="AT7" s="127">
        <f>'2019'!O7</f>
        <v>1</v>
      </c>
      <c r="AU7" s="129">
        <f>'2019'!P7</f>
        <v>0.7</v>
      </c>
      <c r="AV7" s="130">
        <f>'2019'!Q7</f>
        <v>0</v>
      </c>
      <c r="AW7" s="130">
        <f>'2019'!R7</f>
        <v>0</v>
      </c>
      <c r="AX7" s="129">
        <f>'2019'!S7</f>
        <v>0</v>
      </c>
      <c r="AY7" s="131" t="str">
        <f>'2019'!AB7</f>
        <v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v>
      </c>
    </row>
    <row r="8" spans="1:51" ht="60" customHeight="1" x14ac:dyDescent="0.25">
      <c r="A8" s="270"/>
      <c r="B8" s="273"/>
      <c r="C8" s="266"/>
      <c r="D8" s="14">
        <v>5</v>
      </c>
      <c r="E8" s="13" t="s">
        <v>36</v>
      </c>
      <c r="F8" s="13" t="s">
        <v>37</v>
      </c>
      <c r="G8" s="13" t="s">
        <v>38</v>
      </c>
      <c r="H8" s="13" t="s">
        <v>39</v>
      </c>
      <c r="I8" s="33" t="s">
        <v>40</v>
      </c>
      <c r="J8" s="44" t="s">
        <v>211</v>
      </c>
      <c r="K8" s="13" t="s">
        <v>214</v>
      </c>
      <c r="L8" s="14">
        <v>45</v>
      </c>
      <c r="M8" s="33" t="s">
        <v>213</v>
      </c>
      <c r="N8" s="44">
        <v>5</v>
      </c>
      <c r="O8" s="49">
        <f t="shared" si="0"/>
        <v>5.7</v>
      </c>
      <c r="P8" s="80">
        <f t="shared" si="1"/>
        <v>1.1400000000000001</v>
      </c>
      <c r="Q8" s="48">
        <f>'2015'!O8</f>
        <v>1</v>
      </c>
      <c r="R8" s="49">
        <f>'2015'!P8</f>
        <v>0.7</v>
      </c>
      <c r="S8" s="50">
        <f>'2015'!Q8</f>
        <v>0.7</v>
      </c>
      <c r="T8" s="51">
        <f>'2015'!R8</f>
        <v>0</v>
      </c>
      <c r="U8" s="51">
        <f>'2015'!S8</f>
        <v>0</v>
      </c>
      <c r="V8" s="50">
        <f>'2015'!T8</f>
        <v>0</v>
      </c>
      <c r="W8" s="52" t="str">
        <f>'2015'!U8</f>
        <v>ND</v>
      </c>
      <c r="X8" s="128">
        <f>'2016'!N8</f>
        <v>1</v>
      </c>
      <c r="Y8" s="127">
        <f>'2016'!O8</f>
        <v>2</v>
      </c>
      <c r="Z8" s="129">
        <f>'2016'!P8</f>
        <v>2</v>
      </c>
      <c r="AA8" s="130">
        <f>'2016'!Q8</f>
        <v>0</v>
      </c>
      <c r="AB8" s="130">
        <f>'2016'!R8</f>
        <v>0</v>
      </c>
      <c r="AC8" s="129">
        <f>'2016'!S8</f>
        <v>0</v>
      </c>
      <c r="AD8" s="131" t="str">
        <f>'2016'!T8</f>
        <v>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v>
      </c>
      <c r="AE8" s="128">
        <f>'2017'!N8</f>
        <v>1</v>
      </c>
      <c r="AF8" s="127">
        <f>'2017'!O8</f>
        <v>1</v>
      </c>
      <c r="AG8" s="129">
        <f>'2017'!P8</f>
        <v>1</v>
      </c>
      <c r="AH8" s="130">
        <f>'2017'!Q8</f>
        <v>69920000</v>
      </c>
      <c r="AI8" s="130">
        <f>'2017'!R8</f>
        <v>24640000</v>
      </c>
      <c r="AJ8" s="129">
        <f>'2017'!S8</f>
        <v>0.35240274599542332</v>
      </c>
      <c r="AK8" s="131" t="str">
        <f>'2017'!T8</f>
        <v>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v>
      </c>
      <c r="AL8" s="128">
        <f>'2018'!N8</f>
        <v>3</v>
      </c>
      <c r="AM8" s="127">
        <f>'2018'!O8</f>
        <v>1</v>
      </c>
      <c r="AN8" s="129">
        <f>'2018'!P8</f>
        <v>0.33333333333333331</v>
      </c>
      <c r="AO8" s="130">
        <f>'2018'!Q8</f>
        <v>115160000</v>
      </c>
      <c r="AP8" s="130">
        <f>'2018'!R8</f>
        <v>57660000</v>
      </c>
      <c r="AQ8" s="129">
        <f>'2018'!S8</f>
        <v>0.50069468565474118</v>
      </c>
      <c r="AR8" s="131" t="str">
        <f>'2018'!AB8</f>
        <v>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v>
      </c>
      <c r="AS8" s="128">
        <f>'2019'!N8</f>
        <v>1</v>
      </c>
      <c r="AT8" s="127">
        <f>'2019'!O8</f>
        <v>1</v>
      </c>
      <c r="AU8" s="129">
        <f>'2019'!P8</f>
        <v>0.7</v>
      </c>
      <c r="AV8" s="130">
        <f>'2019'!Q8</f>
        <v>98500000</v>
      </c>
      <c r="AW8" s="130">
        <f>'2019'!R8</f>
        <v>13768000</v>
      </c>
      <c r="AX8" s="129">
        <f>'2019'!S8</f>
        <v>0</v>
      </c>
      <c r="AY8" s="131" t="str">
        <f>'2019'!AB8</f>
        <v>La Secretaría de Agricultura realizó capacitación a 437 a  jóvenes y mujeres rurales pertenecientes a 34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v>
      </c>
    </row>
    <row r="9" spans="1:51" ht="60" customHeight="1" x14ac:dyDescent="0.25">
      <c r="A9" s="270"/>
      <c r="B9" s="273"/>
      <c r="C9" s="266"/>
      <c r="D9" s="14">
        <v>6</v>
      </c>
      <c r="E9" s="13" t="s">
        <v>41</v>
      </c>
      <c r="F9" s="13" t="s">
        <v>42</v>
      </c>
      <c r="G9" s="13" t="s">
        <v>43</v>
      </c>
      <c r="H9" s="14" t="s">
        <v>44</v>
      </c>
      <c r="I9" s="55" t="s">
        <v>45</v>
      </c>
      <c r="J9" s="53" t="s">
        <v>215</v>
      </c>
      <c r="K9" s="13" t="s">
        <v>216</v>
      </c>
      <c r="L9" s="10">
        <v>197</v>
      </c>
      <c r="M9" s="33" t="s">
        <v>217</v>
      </c>
      <c r="N9" s="74">
        <v>0.8</v>
      </c>
      <c r="O9" s="49">
        <f t="shared" si="0"/>
        <v>120.22499999999999</v>
      </c>
      <c r="P9" s="80">
        <f t="shared" si="1"/>
        <v>150.28124999999997</v>
      </c>
      <c r="Q9" s="48">
        <f>'2015'!O9</f>
        <v>0.15</v>
      </c>
      <c r="R9" s="49">
        <f>'2015'!P9</f>
        <v>0.15</v>
      </c>
      <c r="S9" s="50">
        <f>'2015'!Q9</f>
        <v>1</v>
      </c>
      <c r="T9" s="51">
        <f>'2015'!R9</f>
        <v>368750000</v>
      </c>
      <c r="U9" s="51">
        <f>'2015'!S9</f>
        <v>368386660</v>
      </c>
      <c r="V9" s="50">
        <f>'2015'!T9</f>
        <v>0.99901467118644072</v>
      </c>
      <c r="W9" s="52" t="str">
        <f>'2015'!U9</f>
        <v>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v>
      </c>
      <c r="X9" s="128">
        <f>'2016'!N9</f>
        <v>0.08</v>
      </c>
      <c r="Y9" s="127">
        <f>'2016'!O9</f>
        <v>0</v>
      </c>
      <c r="Z9" s="129">
        <f>'2016'!P9</f>
        <v>0</v>
      </c>
      <c r="AA9" s="130">
        <f>'2016'!Q9</f>
        <v>0</v>
      </c>
      <c r="AB9" s="130">
        <f>'2016'!R9</f>
        <v>0</v>
      </c>
      <c r="AC9" s="129">
        <f>'2016'!S9</f>
        <v>0</v>
      </c>
      <c r="AD9" s="131" t="str">
        <f>'2016'!T9</f>
        <v xml:space="preserve">Se solicalizaron todas las ofertas en los diferentes eventos de mujeres. </v>
      </c>
      <c r="AE9" s="128">
        <f>'2017'!N9</f>
        <v>0.08</v>
      </c>
      <c r="AF9" s="127">
        <f>'2017'!O9</f>
        <v>7.4999999999999997E-2</v>
      </c>
      <c r="AG9" s="129">
        <f>'2017'!P9</f>
        <v>0.9375</v>
      </c>
      <c r="AH9" s="130">
        <f>'2017'!Q9</f>
        <v>82000000</v>
      </c>
      <c r="AI9" s="130">
        <f>'2017'!R9</f>
        <v>6570000</v>
      </c>
      <c r="AJ9" s="129">
        <f>'2017'!S9</f>
        <v>8.0121951219512197E-2</v>
      </c>
      <c r="AK9" s="131" t="str">
        <f>'2017'!T9</f>
        <v xml:space="preserve">desde la secretaria de equidad de genero y mujer se solicalizaron todas las ofertas en los diferentes eventos de mujeres. </v>
      </c>
      <c r="AL9" s="128">
        <f>'2018'!N9</f>
        <v>400</v>
      </c>
      <c r="AM9" s="127">
        <f>'2018'!O9</f>
        <v>119</v>
      </c>
      <c r="AN9" s="129">
        <f>'2018'!P9</f>
        <v>0.29749999999999999</v>
      </c>
      <c r="AO9" s="130">
        <f>'2018'!Q9</f>
        <v>28000000</v>
      </c>
      <c r="AP9" s="130">
        <f>'2018'!R9</f>
        <v>23280000</v>
      </c>
      <c r="AQ9" s="129">
        <f>'2018'!S9</f>
        <v>0.83142857142857141</v>
      </c>
      <c r="AR9" s="131" t="str">
        <f>'2018'!AB9</f>
        <v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S9" s="128">
        <f>'2019'!N9</f>
        <v>1</v>
      </c>
      <c r="AT9" s="127">
        <f>'2019'!O9</f>
        <v>1</v>
      </c>
      <c r="AU9" s="129">
        <f>'2019'!P9</f>
        <v>0.7</v>
      </c>
      <c r="AV9" s="130">
        <f>'2019'!Q9</f>
        <v>50000000</v>
      </c>
      <c r="AW9" s="130">
        <f>'2019'!R9</f>
        <v>12762000</v>
      </c>
      <c r="AX9" s="129">
        <f>'2019'!S9</f>
        <v>0</v>
      </c>
      <c r="AY9" s="131" t="str">
        <f>'2019'!AB9</f>
        <v>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v>
      </c>
    </row>
    <row r="10" spans="1:51" ht="60" customHeight="1" x14ac:dyDescent="0.25">
      <c r="A10" s="270"/>
      <c r="B10" s="273"/>
      <c r="C10" s="266"/>
      <c r="D10" s="14">
        <v>7</v>
      </c>
      <c r="E10" s="13" t="s">
        <v>46</v>
      </c>
      <c r="F10" s="13" t="s">
        <v>47</v>
      </c>
      <c r="G10" s="13" t="s">
        <v>48</v>
      </c>
      <c r="H10" s="13" t="s">
        <v>19</v>
      </c>
      <c r="I10" s="33" t="s">
        <v>49</v>
      </c>
      <c r="J10" s="44" t="s">
        <v>96</v>
      </c>
      <c r="K10" s="14" t="s">
        <v>96</v>
      </c>
      <c r="L10" s="14" t="s">
        <v>96</v>
      </c>
      <c r="M10" s="55" t="s">
        <v>96</v>
      </c>
      <c r="N10" s="74">
        <v>1</v>
      </c>
      <c r="O10" s="49">
        <f t="shared" si="0"/>
        <v>2.48</v>
      </c>
      <c r="P10" s="80">
        <f t="shared" si="1"/>
        <v>2.48</v>
      </c>
      <c r="Q10" s="48">
        <f>'2015'!O10</f>
        <v>0.5</v>
      </c>
      <c r="R10" s="49">
        <f>'2015'!P10</f>
        <v>0.3</v>
      </c>
      <c r="S10" s="50">
        <f>'2015'!Q10</f>
        <v>0.6</v>
      </c>
      <c r="T10" s="51">
        <f>'2015'!R10</f>
        <v>0</v>
      </c>
      <c r="U10" s="51">
        <f>'2015'!S10</f>
        <v>0</v>
      </c>
      <c r="V10" s="50">
        <f>'2015'!T10</f>
        <v>0</v>
      </c>
      <c r="W10" s="52" t="str">
        <f>'2015'!U10</f>
        <v>ND</v>
      </c>
      <c r="X10" s="128">
        <f>'2016'!N10</f>
        <v>0.1</v>
      </c>
      <c r="Y10" s="127">
        <f>'2016'!O10</f>
        <v>0.1</v>
      </c>
      <c r="Z10" s="129">
        <f>'2016'!P10</f>
        <v>1</v>
      </c>
      <c r="AA10" s="130">
        <f>'2016'!Q10</f>
        <v>0</v>
      </c>
      <c r="AB10" s="130">
        <f>'2016'!R10</f>
        <v>0</v>
      </c>
      <c r="AC10" s="129">
        <f>'2016'!S10</f>
        <v>0</v>
      </c>
      <c r="AD10" s="131" t="str">
        <f>'2016'!T10</f>
        <v xml:space="preserve">Este programa esta en cabeza del SENA: 1. Mujeres capacitadas en  formacion complementaria en tics , diferentes poblaciones 2,059 Mujeres.    2. Muejeres capacitadas en formacion tecnica 35 Muejres .    3. Mujeres capacitadas en formacion tecnologica 6 Mujeres. </v>
      </c>
      <c r="AE10" s="128">
        <f>'2017'!N10</f>
        <v>0.1</v>
      </c>
      <c r="AF10" s="127">
        <f>'2017'!O10</f>
        <v>0.08</v>
      </c>
      <c r="AG10" s="129">
        <f>'2017'!P10</f>
        <v>0.79999999999999993</v>
      </c>
      <c r="AH10" s="130" t="str">
        <f>'2017'!Q10</f>
        <v>PENDIENTE</v>
      </c>
      <c r="AI10" s="130" t="str">
        <f>'2017'!R10</f>
        <v>PENDIENTE</v>
      </c>
      <c r="AJ10" s="129">
        <f>'2017'!S10</f>
        <v>0</v>
      </c>
      <c r="AK10" s="131" t="str">
        <f>'2017'!T10</f>
        <v>Este programa es ejecutado por el SENA, quien ha capacitado a mujeres de distintas poblacion en formacion complementaria en tics, en formacion tecnica  y en  tecnologica. Donde todas las mujeres fortalecen la capacidad de desarrollo competitivo desde las tics.</v>
      </c>
      <c r="AL10" s="128">
        <f>'2018'!N10</f>
        <v>1</v>
      </c>
      <c r="AM10" s="127">
        <f>'2018'!O10</f>
        <v>1</v>
      </c>
      <c r="AN10" s="129">
        <f>'2018'!P10</f>
        <v>1</v>
      </c>
      <c r="AO10" s="130" t="str">
        <f>'2018'!Q10</f>
        <v>-</v>
      </c>
      <c r="AP10" s="130" t="str">
        <f>'2018'!R10</f>
        <v>-</v>
      </c>
      <c r="AQ10" s="129" t="e">
        <f>'2018'!S10</f>
        <v>#VALUE!</v>
      </c>
      <c r="AR10" s="131" t="str">
        <f>'2018'!AB10</f>
        <v>El SENA, mediante el centro de desarrollo empresarial, ofrece asistencia en el desarrollo empresarial, el emprendimiento y el empresarismo, en pro de sensibilizar, asesorar y y gestionar acciones con los emprendedores del departamento.</v>
      </c>
      <c r="AS10" s="128">
        <f>'2019'!N10</f>
        <v>1</v>
      </c>
      <c r="AT10" s="127">
        <f>'2019'!O10</f>
        <v>1</v>
      </c>
      <c r="AU10" s="129">
        <f>'2019'!P10</f>
        <v>0.7</v>
      </c>
      <c r="AV10" s="130">
        <f>'2019'!Q10</f>
        <v>0</v>
      </c>
      <c r="AW10" s="130">
        <f>'2019'!R10</f>
        <v>0</v>
      </c>
      <c r="AX10" s="129">
        <f>'2019'!S10</f>
        <v>0</v>
      </c>
      <c r="AY10" s="131" t="str">
        <f>'2019'!AB10</f>
        <v xml:space="preserve">
En el marco del desarrollo de un proceso de fortalecimiento productivo en marketing digital, aproximadamente 45 mujeres pertenecientes a la red de apoyo e intercambio empresarial de mujeres, se beneficiaron de talleres y asistencia en el diseño de páginas web para mejorar los niveles de comercialización a través de canales virtuales y manejo de TICs.</v>
      </c>
    </row>
    <row r="11" spans="1:51" ht="60" customHeight="1" x14ac:dyDescent="0.25">
      <c r="A11" s="270"/>
      <c r="B11" s="273"/>
      <c r="C11" s="266" t="s">
        <v>50</v>
      </c>
      <c r="D11" s="14">
        <v>8</v>
      </c>
      <c r="E11" s="13" t="s">
        <v>51</v>
      </c>
      <c r="F11" s="13" t="s">
        <v>52</v>
      </c>
      <c r="G11" s="13" t="s">
        <v>53</v>
      </c>
      <c r="H11" s="13" t="s">
        <v>54</v>
      </c>
      <c r="I11" s="33" t="s">
        <v>55</v>
      </c>
      <c r="J11" s="7" t="s">
        <v>211</v>
      </c>
      <c r="K11" s="13" t="s">
        <v>218</v>
      </c>
      <c r="L11" s="14">
        <v>33</v>
      </c>
      <c r="M11" s="33" t="s">
        <v>219</v>
      </c>
      <c r="N11" s="74">
        <v>1</v>
      </c>
      <c r="O11" s="49">
        <f t="shared" si="0"/>
        <v>138.07999999999998</v>
      </c>
      <c r="P11" s="80">
        <f t="shared" si="1"/>
        <v>138.07999999999998</v>
      </c>
      <c r="Q11" s="48">
        <f>'2015'!O11</f>
        <v>0.08</v>
      </c>
      <c r="R11" s="49">
        <f>'2015'!P11</f>
        <v>0.08</v>
      </c>
      <c r="S11" s="50">
        <f>'2015'!Q11</f>
        <v>1</v>
      </c>
      <c r="T11" s="51">
        <f>'2015'!R11</f>
        <v>7987995</v>
      </c>
      <c r="U11" s="51">
        <f>'2015'!S11</f>
        <v>7987995</v>
      </c>
      <c r="V11" s="50">
        <f>'2015'!T11</f>
        <v>1</v>
      </c>
      <c r="W11" s="52" t="str">
        <f>'2015'!U11</f>
        <v>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v>
      </c>
      <c r="X11" s="128">
        <f>'2016'!N11</f>
        <v>10</v>
      </c>
      <c r="Y11" s="127">
        <f>'2016'!O11</f>
        <v>10</v>
      </c>
      <c r="Z11" s="129">
        <f>'2016'!P11</f>
        <v>1</v>
      </c>
      <c r="AA11" s="130">
        <f>'2016'!Q11</f>
        <v>0</v>
      </c>
      <c r="AB11" s="130">
        <f>'2016'!R11</f>
        <v>0</v>
      </c>
      <c r="AC11" s="129">
        <f>'2016'!S11</f>
        <v>0</v>
      </c>
      <c r="AD11" s="131" t="str">
        <f>'2016'!T11</f>
        <v>Se  apoyo 15   mujeres cafeteras del Municipio de Pijao, proyecto productivo "paisaje, mujer y café"para la comercialización de café especial  segun 1 convenio 071/2016 Gobernacion del Quindío, Alcaldia de Pijao, Fundación Smurfit Kappa, (SENA capacitación)</v>
      </c>
      <c r="AE11" s="128">
        <f>'2017'!N11</f>
        <v>10</v>
      </c>
      <c r="AF11" s="127">
        <f>'2017'!O11</f>
        <v>8</v>
      </c>
      <c r="AG11" s="129">
        <f>'2017'!P11</f>
        <v>0.8</v>
      </c>
      <c r="AH11" s="130">
        <f>'2017'!Q11</f>
        <v>28600000</v>
      </c>
      <c r="AI11" s="130">
        <f>'2017'!R11</f>
        <v>25860000</v>
      </c>
      <c r="AJ11" s="129">
        <f>'2017'!S11</f>
        <v>0.90419580419580414</v>
      </c>
      <c r="AK11" s="131" t="str">
        <f>'2017'!T11</f>
        <v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v>
      </c>
      <c r="AL11" s="128">
        <f>'2018'!N11</f>
        <v>400</v>
      </c>
      <c r="AM11" s="127">
        <f>'2018'!O11</f>
        <v>119</v>
      </c>
      <c r="AN11" s="129">
        <f>'2018'!P11</f>
        <v>0.29749999999999999</v>
      </c>
      <c r="AO11" s="130">
        <f>'2018'!Q11</f>
        <v>28000000</v>
      </c>
      <c r="AP11" s="130">
        <f>'2018'!R11</f>
        <v>23280000</v>
      </c>
      <c r="AQ11" s="129">
        <f>'2018'!S11</f>
        <v>0.83142857142857141</v>
      </c>
      <c r="AR11" s="131" t="str">
        <f>'2018'!AB11</f>
        <v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S11" s="128">
        <f>'2019'!N11</f>
        <v>1</v>
      </c>
      <c r="AT11" s="127">
        <f>'2019'!O11</f>
        <v>1</v>
      </c>
      <c r="AU11" s="129">
        <f>'2019'!P11</f>
        <v>0.7</v>
      </c>
      <c r="AV11" s="130">
        <f>'2019'!Q11</f>
        <v>30000000</v>
      </c>
      <c r="AW11" s="130">
        <f>'2019'!R11</f>
        <v>2000000</v>
      </c>
      <c r="AX11" s="129">
        <f>'2019'!S11</f>
        <v>0</v>
      </c>
      <c r="AY11" s="131" t="str">
        <f>'2019'!AB11</f>
        <v xml:space="preserve">En cuanto a la creación de un programa de gestión financiera y fortalecimiento productivo para la cofinanciación de proyectos y acceso al crédito, se dio inicio al Programa “Solidario” para la vigencia 2019, con el cual se busca generar una línea de crédito para los micros y pequeños empresarios y dueños de negocio que no pueden acceder a las líneas de crédito forma y que se ven afectados por fenómenos como el “gota a gota”. En total se han beneficiado al primer semestre del año 62 mujeres.
</v>
      </c>
    </row>
    <row r="12" spans="1:51" ht="60" customHeight="1" x14ac:dyDescent="0.25">
      <c r="A12" s="270"/>
      <c r="B12" s="273"/>
      <c r="C12" s="266"/>
      <c r="D12" s="14">
        <v>9</v>
      </c>
      <c r="E12" s="13" t="s">
        <v>56</v>
      </c>
      <c r="F12" s="13" t="s">
        <v>57</v>
      </c>
      <c r="G12" s="13" t="s">
        <v>58</v>
      </c>
      <c r="H12" s="13" t="s">
        <v>59</v>
      </c>
      <c r="I12" s="33" t="s">
        <v>55</v>
      </c>
      <c r="J12" s="44" t="s">
        <v>211</v>
      </c>
      <c r="K12" s="14" t="s">
        <v>214</v>
      </c>
      <c r="L12" s="14">
        <v>28</v>
      </c>
      <c r="M12" s="33" t="s">
        <v>220</v>
      </c>
      <c r="N12" s="74">
        <v>0.9</v>
      </c>
      <c r="O12" s="49">
        <f t="shared" si="0"/>
        <v>12.28</v>
      </c>
      <c r="P12" s="80">
        <f t="shared" si="1"/>
        <v>13.644444444444444</v>
      </c>
      <c r="Q12" s="48">
        <f>'2015'!O12</f>
        <v>0.1</v>
      </c>
      <c r="R12" s="49">
        <f>'2015'!P12</f>
        <v>0.1</v>
      </c>
      <c r="S12" s="50">
        <f>'2015'!Q12</f>
        <v>1</v>
      </c>
      <c r="T12" s="51">
        <f>'2015'!R12</f>
        <v>137400000</v>
      </c>
      <c r="U12" s="51">
        <f>'2015'!S12</f>
        <v>137400000</v>
      </c>
      <c r="V12" s="50">
        <f>'2015'!T12</f>
        <v>1</v>
      </c>
      <c r="W12" s="52" t="str">
        <f>'2015'!U12</f>
        <v>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v>
      </c>
      <c r="X12" s="128">
        <f>'2016'!N12</f>
        <v>0.09</v>
      </c>
      <c r="Y12" s="127">
        <f>'2016'!O12</f>
        <v>0.09</v>
      </c>
      <c r="Z12" s="129">
        <f>'2016'!P12</f>
        <v>1</v>
      </c>
      <c r="AA12" s="130">
        <f>'2016'!Q12</f>
        <v>270000000</v>
      </c>
      <c r="AB12" s="130">
        <f>'2016'!R12</f>
        <v>270000000</v>
      </c>
      <c r="AC12" s="129">
        <f>'2016'!S12</f>
        <v>1</v>
      </c>
      <c r="AD12" s="131" t="str">
        <f>'2016'!T12</f>
        <v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v>
      </c>
      <c r="AE12" s="128">
        <f>'2017'!N12</f>
        <v>0.09</v>
      </c>
      <c r="AF12" s="127">
        <f>'2017'!O12</f>
        <v>0.09</v>
      </c>
      <c r="AG12" s="129">
        <f>'2017'!P12</f>
        <v>1</v>
      </c>
      <c r="AH12" s="130" t="str">
        <f>'2017'!Q12</f>
        <v>PENDIENTE</v>
      </c>
      <c r="AI12" s="130" t="str">
        <f>'2017'!R12</f>
        <v>PENDIENTE</v>
      </c>
      <c r="AJ12" s="129">
        <f>'2017'!S12</f>
        <v>0</v>
      </c>
      <c r="AK12" s="131" t="str">
        <f>'2017'!T12</f>
        <v>Se han realizado capacitaciones a 300 jovenes y mujeres rurales campesinas,  en temas de asociatividad, emprendimiento, comercializacion en  los  municipios GÉNOVA-FILANDIA-MONTENEGRO-FILANDIA-BUENAVIST A-CIRCASIA-CALARCÁ</v>
      </c>
      <c r="AL12" s="128">
        <f>'2018'!N12</f>
        <v>2</v>
      </c>
      <c r="AM12" s="127">
        <f>'2018'!O12</f>
        <v>0</v>
      </c>
      <c r="AN12" s="129">
        <f>'2018'!P12</f>
        <v>0</v>
      </c>
      <c r="AO12" s="130">
        <f>'2018'!Q12</f>
        <v>21000000</v>
      </c>
      <c r="AP12" s="130">
        <f>'2018'!R12</f>
        <v>0</v>
      </c>
      <c r="AQ12" s="129">
        <f>'2018'!S12</f>
        <v>0</v>
      </c>
      <c r="AR12" s="131" t="str">
        <f>'2018'!AB12</f>
        <v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S12" s="128">
        <f>'2019'!N12</f>
        <v>12</v>
      </c>
      <c r="AT12" s="127">
        <f>'2019'!O12</f>
        <v>12</v>
      </c>
      <c r="AU12" s="129">
        <f>'2019'!P12</f>
        <v>0.75</v>
      </c>
      <c r="AV12" s="130">
        <f>'2019'!Q12</f>
        <v>33258000</v>
      </c>
      <c r="AW12" s="130">
        <f>'2019'!R12</f>
        <v>0</v>
      </c>
      <c r="AX12" s="129">
        <f>'2019'!S12</f>
        <v>0</v>
      </c>
      <c r="AY12" s="131" t="str">
        <f>'2019'!AB12</f>
        <v xml:space="preserve">De igual forma la Secretaría de Agricultura reporta que se tienen dos grupos de mujeres . Uno en el Municipio de Circasia y el segundo en el Municipio de Calarcá. Se esta organizando un tercer grupo con jovenes productores de café de Génova. Así mismo, se realizó capacitación a 180 jóvenes y mujeres rurales en actividades agrícolas y no agrícolasdel municipio de la tebaida, circasia, calarca y Armenia, acerca de la importancia de la asociatividad, “Un sector agropecuario en el Quindío, es posible". Se estan capacitando dos grupos en el Municipio de Génova. Un grupo de mujeres identificado como Asomora correspondientes a productoras de mora y un grupo de jovenes cafeteros de Génova denominado Asojoca. </v>
      </c>
    </row>
    <row r="13" spans="1:51" ht="60" customHeight="1" x14ac:dyDescent="0.25">
      <c r="A13" s="270"/>
      <c r="B13" s="273"/>
      <c r="C13" s="266"/>
      <c r="D13" s="14">
        <v>10</v>
      </c>
      <c r="E13" s="13" t="s">
        <v>60</v>
      </c>
      <c r="F13" s="13" t="s">
        <v>61</v>
      </c>
      <c r="G13" s="13" t="s">
        <v>62</v>
      </c>
      <c r="H13" s="13" t="s">
        <v>63</v>
      </c>
      <c r="I13" s="33" t="s">
        <v>55</v>
      </c>
      <c r="J13" s="44" t="s">
        <v>221</v>
      </c>
      <c r="K13" s="14" t="s">
        <v>222</v>
      </c>
      <c r="L13" s="14">
        <v>122</v>
      </c>
      <c r="M13" s="33" t="s">
        <v>223</v>
      </c>
      <c r="N13" s="74">
        <v>0.9</v>
      </c>
      <c r="O13" s="49">
        <f t="shared" si="0"/>
        <v>12.78</v>
      </c>
      <c r="P13" s="80">
        <f t="shared" si="1"/>
        <v>14.2</v>
      </c>
      <c r="Q13" s="48">
        <f>'2015'!O13</f>
        <v>0.1</v>
      </c>
      <c r="R13" s="49">
        <f>'2015'!P13</f>
        <v>0.1</v>
      </c>
      <c r="S13" s="50">
        <f>'2015'!Q13</f>
        <v>1</v>
      </c>
      <c r="T13" s="51">
        <f>'2015'!R13</f>
        <v>137400000</v>
      </c>
      <c r="U13" s="51">
        <f>'2015'!S13</f>
        <v>137400000</v>
      </c>
      <c r="V13" s="50">
        <f>'2015'!T13</f>
        <v>1</v>
      </c>
      <c r="W13" s="52" t="str">
        <f>'2015'!U13</f>
        <v>Desde el 80%de los encadenamientos productivos, con iniciativa femenina, mencionada anteriormente, se da cumplimiento a esta meta</v>
      </c>
      <c r="X13" s="128">
        <f>'2016'!N13</f>
        <v>0.09</v>
      </c>
      <c r="Y13" s="127">
        <f>'2016'!O13</f>
        <v>0.09</v>
      </c>
      <c r="Z13" s="129">
        <f>'2016'!P13</f>
        <v>1</v>
      </c>
      <c r="AA13" s="130">
        <f>'2016'!Q13</f>
        <v>4894167</v>
      </c>
      <c r="AB13" s="130">
        <f>'2016'!R13</f>
        <v>4894167</v>
      </c>
      <c r="AC13" s="129">
        <f>'2016'!S13</f>
        <v>1</v>
      </c>
      <c r="AD13" s="131" t="str">
        <f>'2016'!T13</f>
        <v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v>
      </c>
      <c r="AE13" s="128">
        <f>'2017'!N13</f>
        <v>0.09</v>
      </c>
      <c r="AF13" s="127">
        <f>'2017'!O13</f>
        <v>0.09</v>
      </c>
      <c r="AG13" s="129">
        <f>'2017'!P13</f>
        <v>1</v>
      </c>
      <c r="AH13" s="130">
        <f>'2017'!Q13</f>
        <v>3090000</v>
      </c>
      <c r="AI13" s="130">
        <f>'2017'!R13</f>
        <v>3090000</v>
      </c>
      <c r="AJ13" s="129">
        <f>'2017'!S13</f>
        <v>1</v>
      </c>
      <c r="AK13" s="131" t="str">
        <f>'2017'!T13</f>
        <v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v>
      </c>
      <c r="AL13" s="128">
        <f>'2018'!N13</f>
        <v>1</v>
      </c>
      <c r="AM13" s="127">
        <f>'2018'!O13</f>
        <v>0.5</v>
      </c>
      <c r="AN13" s="129">
        <f>'2018'!P13</f>
        <v>0.5</v>
      </c>
      <c r="AO13" s="130">
        <f>'2018'!Q13</f>
        <v>96174667</v>
      </c>
      <c r="AP13" s="130">
        <f>'2018'!R13</f>
        <v>25800000</v>
      </c>
      <c r="AQ13" s="129">
        <f>'2018'!S13</f>
        <v>0.26826191142413836</v>
      </c>
      <c r="AR13" s="131" t="str">
        <f>'2018'!AB13</f>
        <v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v>
      </c>
      <c r="AS13" s="128">
        <f>'2019'!N13</f>
        <v>12</v>
      </c>
      <c r="AT13" s="127">
        <f>'2019'!O13</f>
        <v>12</v>
      </c>
      <c r="AU13" s="129">
        <f>'2019'!P13</f>
        <v>0.7</v>
      </c>
      <c r="AV13" s="130">
        <f>'2019'!Q13</f>
        <v>0</v>
      </c>
      <c r="AW13" s="130">
        <f>'2019'!R13</f>
        <v>0</v>
      </c>
      <c r="AX13" s="129">
        <f>'2019'!S13</f>
        <v>0</v>
      </c>
      <c r="AY13" s="131" t="str">
        <f>'2019'!AB13</f>
        <v>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v>
      </c>
    </row>
    <row r="14" spans="1:51" ht="60" customHeight="1" x14ac:dyDescent="0.25">
      <c r="A14" s="270"/>
      <c r="B14" s="273"/>
      <c r="C14" s="266" t="s">
        <v>50</v>
      </c>
      <c r="D14" s="14">
        <v>11</v>
      </c>
      <c r="E14" s="13" t="s">
        <v>64</v>
      </c>
      <c r="F14" s="13" t="s">
        <v>65</v>
      </c>
      <c r="G14" s="13" t="s">
        <v>66</v>
      </c>
      <c r="H14" s="13" t="s">
        <v>67</v>
      </c>
      <c r="I14" s="33" t="s">
        <v>289</v>
      </c>
      <c r="J14" s="44" t="s">
        <v>224</v>
      </c>
      <c r="K14" s="14" t="s">
        <v>290</v>
      </c>
      <c r="L14" s="14" t="s">
        <v>225</v>
      </c>
      <c r="M14" s="33" t="s">
        <v>226</v>
      </c>
      <c r="N14" s="74">
        <v>0.95</v>
      </c>
      <c r="O14" s="49">
        <f t="shared" si="0"/>
        <v>152.38999999999999</v>
      </c>
      <c r="P14" s="80">
        <f t="shared" si="1"/>
        <v>160.41052631578947</v>
      </c>
      <c r="Q14" s="48">
        <f>'2015'!O14</f>
        <v>0.2</v>
      </c>
      <c r="R14" s="49">
        <f>'2015'!P14</f>
        <v>0.2</v>
      </c>
      <c r="S14" s="50">
        <f>'2015'!Q14</f>
        <v>1</v>
      </c>
      <c r="T14" s="51">
        <f>'2015'!R14</f>
        <v>137400000</v>
      </c>
      <c r="U14" s="51">
        <f>'2015'!S14</f>
        <v>8000000</v>
      </c>
      <c r="V14" s="50">
        <f>'2015'!T14</f>
        <v>5.8224163027656477E-2</v>
      </c>
      <c r="W14" s="52" t="str">
        <f>'2015'!U14</f>
        <v>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v>
      </c>
      <c r="X14" s="128">
        <f>'2016'!N14</f>
        <v>9.5000000000000001E-2</v>
      </c>
      <c r="Y14" s="127">
        <f>'2016'!O14</f>
        <v>9.5000000000000001E-2</v>
      </c>
      <c r="Z14" s="129">
        <f>'2016'!P14</f>
        <v>1</v>
      </c>
      <c r="AA14" s="130">
        <f>'2016'!Q14</f>
        <v>10000000</v>
      </c>
      <c r="AB14" s="130">
        <f>'2016'!R14</f>
        <v>10000000</v>
      </c>
      <c r="AC14" s="129">
        <f>'2016'!S14</f>
        <v>1</v>
      </c>
      <c r="AD14" s="131" t="str">
        <f>'2016'!T14</f>
        <v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v>
      </c>
      <c r="AE14" s="128">
        <f>'2017'!N14</f>
        <v>9.5000000000000001E-2</v>
      </c>
      <c r="AF14" s="127">
        <f>'2017'!O14</f>
        <v>9.5000000000000001E-2</v>
      </c>
      <c r="AG14" s="129">
        <f>'2017'!P14</f>
        <v>1</v>
      </c>
      <c r="AH14" s="130">
        <f>'2017'!Q14</f>
        <v>18000000</v>
      </c>
      <c r="AI14" s="130">
        <f>'2017'!R14</f>
        <v>0</v>
      </c>
      <c r="AJ14" s="129">
        <f>'2017'!S14</f>
        <v>0</v>
      </c>
      <c r="AK14" s="131" t="str">
        <f>'2017'!T14</f>
        <v>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v>
      </c>
      <c r="AL14" s="128">
        <f>'2018'!N14</f>
        <v>600</v>
      </c>
      <c r="AM14" s="127">
        <f>'2018'!O14</f>
        <v>139</v>
      </c>
      <c r="AN14" s="129">
        <f>'2018'!P14</f>
        <v>0.23166666666666666</v>
      </c>
      <c r="AO14" s="130">
        <f>'2018'!Q14</f>
        <v>28000000</v>
      </c>
      <c r="AP14" s="130">
        <f>'2018'!R14</f>
        <v>26620000</v>
      </c>
      <c r="AQ14" s="129">
        <f>'2018'!S14</f>
        <v>0.95071428571428573</v>
      </c>
      <c r="AR14" s="131" t="str">
        <f>'2018'!AB14</f>
        <v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S14" s="128">
        <f>'2019'!N14</f>
        <v>13</v>
      </c>
      <c r="AT14" s="127">
        <f>'2019'!O14</f>
        <v>13</v>
      </c>
      <c r="AU14" s="129">
        <f>'2019'!P14</f>
        <v>0.7</v>
      </c>
      <c r="AV14" s="130">
        <f>'2019'!Q14</f>
        <v>30000000</v>
      </c>
      <c r="AW14" s="130">
        <f>'2019'!R14</f>
        <v>0</v>
      </c>
      <c r="AX14" s="129">
        <f>'2019'!S14</f>
        <v>0</v>
      </c>
      <c r="AY14" s="131" t="str">
        <f>'2019'!AB14</f>
        <v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v>
      </c>
    </row>
    <row r="15" spans="1:51" ht="60" customHeight="1" x14ac:dyDescent="0.25">
      <c r="A15" s="270"/>
      <c r="B15" s="273"/>
      <c r="C15" s="266"/>
      <c r="D15" s="14">
        <v>12</v>
      </c>
      <c r="E15" s="13" t="s">
        <v>69</v>
      </c>
      <c r="F15" s="13" t="s">
        <v>70</v>
      </c>
      <c r="G15" s="13" t="s">
        <v>71</v>
      </c>
      <c r="H15" s="13" t="s">
        <v>72</v>
      </c>
      <c r="I15" s="33" t="s">
        <v>285</v>
      </c>
      <c r="J15" s="7" t="s">
        <v>211</v>
      </c>
      <c r="K15" s="9" t="s">
        <v>212</v>
      </c>
      <c r="L15" s="14">
        <v>46</v>
      </c>
      <c r="M15" s="33" t="s">
        <v>227</v>
      </c>
      <c r="N15" s="74">
        <v>0.5</v>
      </c>
      <c r="O15" s="49">
        <f t="shared" si="0"/>
        <v>12.4</v>
      </c>
      <c r="P15" s="80">
        <f t="shared" si="1"/>
        <v>24.8</v>
      </c>
      <c r="Q15" s="48">
        <f>'2015'!O15</f>
        <v>0.05</v>
      </c>
      <c r="R15" s="49">
        <f>'2015'!P15</f>
        <v>0.05</v>
      </c>
      <c r="S15" s="50">
        <f>'2015'!Q15</f>
        <v>1</v>
      </c>
      <c r="T15" s="51">
        <f>'2015'!R15</f>
        <v>46926660</v>
      </c>
      <c r="U15" s="51">
        <f>'2015'!S15</f>
        <v>46926660</v>
      </c>
      <c r="V15" s="50">
        <f>'2015'!T15</f>
        <v>1</v>
      </c>
      <c r="W15" s="52" t="str">
        <f>'2015'!U15</f>
        <v>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v>
      </c>
      <c r="X15" s="128">
        <f>'2016'!N15</f>
        <v>0.05</v>
      </c>
      <c r="Y15" s="127">
        <f>'2016'!O15</f>
        <v>0.05</v>
      </c>
      <c r="Z15" s="129">
        <f>'2016'!P15</f>
        <v>1</v>
      </c>
      <c r="AA15" s="130">
        <f>'2016'!Q15</f>
        <v>60000000</v>
      </c>
      <c r="AB15" s="130">
        <f>'2016'!R15</f>
        <v>60000000</v>
      </c>
      <c r="AC15" s="129">
        <f>'2016'!S15</f>
        <v>1</v>
      </c>
      <c r="AD15" s="131" t="str">
        <f>'2016'!T15</f>
        <v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v>
      </c>
      <c r="AE15" s="128">
        <f>'2017'!N15</f>
        <v>0.05</v>
      </c>
      <c r="AF15" s="127">
        <f>'2017'!O15</f>
        <v>0.05</v>
      </c>
      <c r="AG15" s="129">
        <f>'2017'!P15</f>
        <v>1</v>
      </c>
      <c r="AH15" s="130">
        <f>'2017'!Q15</f>
        <v>215000000</v>
      </c>
      <c r="AI15" s="130">
        <f>'2017'!R15</f>
        <v>215000000</v>
      </c>
      <c r="AJ15" s="129">
        <f>'2017'!S15</f>
        <v>1</v>
      </c>
      <c r="AK15" s="131" t="str">
        <f>'2017'!T15</f>
        <v>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v>
      </c>
      <c r="AL15" s="128">
        <f>'2018'!N15</f>
        <v>1</v>
      </c>
      <c r="AM15" s="127">
        <f>'2018'!O15</f>
        <v>0.25</v>
      </c>
      <c r="AN15" s="129">
        <f>'2018'!P15</f>
        <v>0.25</v>
      </c>
      <c r="AO15" s="130">
        <f>'2018'!Q15</f>
        <v>100000000</v>
      </c>
      <c r="AP15" s="130">
        <f>'2018'!R15</f>
        <v>100000000</v>
      </c>
      <c r="AQ15" s="129">
        <f>'2018'!S15</f>
        <v>1</v>
      </c>
      <c r="AR15" s="131" t="str">
        <f>'2018'!AB15</f>
        <v>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v>
      </c>
      <c r="AS15" s="128">
        <f>'2019'!N15</f>
        <v>12</v>
      </c>
      <c r="AT15" s="127">
        <f>'2019'!O15</f>
        <v>12</v>
      </c>
      <c r="AU15" s="129">
        <f>'2019'!P15</f>
        <v>0.8</v>
      </c>
      <c r="AV15" s="130">
        <f>'2019'!Q15</f>
        <v>150000000</v>
      </c>
      <c r="AW15" s="130">
        <f>'2019'!R15</f>
        <v>150000000</v>
      </c>
      <c r="AX15" s="129">
        <f>'2019'!S15</f>
        <v>0</v>
      </c>
      <c r="AY15" s="131" t="str">
        <f>'2019'!AB15</f>
        <v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v>
      </c>
    </row>
    <row r="16" spans="1:51" ht="60" customHeight="1" x14ac:dyDescent="0.25">
      <c r="A16" s="270"/>
      <c r="B16" s="273"/>
      <c r="C16" s="266"/>
      <c r="D16" s="14">
        <v>13</v>
      </c>
      <c r="E16" s="13" t="s">
        <v>287</v>
      </c>
      <c r="F16" s="13" t="s">
        <v>288</v>
      </c>
      <c r="G16" s="13" t="s">
        <v>73</v>
      </c>
      <c r="H16" s="13" t="s">
        <v>74</v>
      </c>
      <c r="I16" s="33" t="s">
        <v>286</v>
      </c>
      <c r="J16" s="44" t="s">
        <v>228</v>
      </c>
      <c r="K16" s="28" t="s">
        <v>229</v>
      </c>
      <c r="L16" s="14" t="s">
        <v>230</v>
      </c>
      <c r="M16" s="56" t="s">
        <v>231</v>
      </c>
      <c r="N16" s="74">
        <v>0.5</v>
      </c>
      <c r="O16" s="49">
        <f t="shared" si="0"/>
        <v>82.14</v>
      </c>
      <c r="P16" s="80">
        <f t="shared" si="1"/>
        <v>164.28</v>
      </c>
      <c r="Q16" s="48">
        <f>'2015'!O16</f>
        <v>0.05</v>
      </c>
      <c r="R16" s="49">
        <f>'2015'!P16</f>
        <v>0.05</v>
      </c>
      <c r="S16" s="50">
        <f>'2015'!Q16</f>
        <v>1</v>
      </c>
      <c r="T16" s="51">
        <f>'2015'!R16</f>
        <v>46926660</v>
      </c>
      <c r="U16" s="51">
        <f>'2015'!S16</f>
        <v>46926660</v>
      </c>
      <c r="V16" s="50">
        <f>'2015'!T16</f>
        <v>1</v>
      </c>
      <c r="W16" s="52" t="str">
        <f>'2015'!U16</f>
        <v>Se brindó fortalecimiento en el área productiva de la asociación café mujer en córdoba, en el manejo agronómico del cultivo, beneficio húmedo, beneficio seco  empacado y comercialización</v>
      </c>
      <c r="X16" s="128">
        <f>'2016'!N16</f>
        <v>0.05</v>
      </c>
      <c r="Y16" s="127">
        <f>'2016'!O16</f>
        <v>0.05</v>
      </c>
      <c r="Z16" s="129">
        <f>'2016'!P16</f>
        <v>1</v>
      </c>
      <c r="AA16" s="130">
        <f>'2016'!Q16</f>
        <v>0</v>
      </c>
      <c r="AB16" s="130">
        <f>'2016'!R16</f>
        <v>0</v>
      </c>
      <c r="AC16" s="129">
        <f>'2016'!S16</f>
        <v>0</v>
      </c>
      <c r="AD16" s="131" t="str">
        <f>'2016'!T16</f>
        <v xml:space="preserve">se convocaron a apoyaron en la formulacion a diferentes organizaciones de mujeres del departamento. </v>
      </c>
      <c r="AE16" s="128">
        <f>'2017'!N16</f>
        <v>0.05</v>
      </c>
      <c r="AF16" s="127">
        <f>'2017'!O16</f>
        <v>0.04</v>
      </c>
      <c r="AG16" s="129">
        <f>'2017'!P16</f>
        <v>0.79999999999999993</v>
      </c>
      <c r="AH16" s="130" t="str">
        <f>'2017'!Q16</f>
        <v>7000000
82000000</v>
      </c>
      <c r="AI16" s="130" t="str">
        <f>'2017'!R16</f>
        <v>0
6570000</v>
      </c>
      <c r="AJ16" s="129">
        <f>'2017'!S16</f>
        <v>0</v>
      </c>
      <c r="AK16" s="131" t="str">
        <f>'2017'!T16</f>
        <v>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v>
      </c>
      <c r="AL16" s="128">
        <f>'2018'!N16</f>
        <v>70</v>
      </c>
      <c r="AM16" s="127">
        <f>'2018'!O16</f>
        <v>70</v>
      </c>
      <c r="AN16" s="129">
        <f>'2018'!P16</f>
        <v>1</v>
      </c>
      <c r="AO16" s="130">
        <f>'2018'!Q16</f>
        <v>7000000</v>
      </c>
      <c r="AP16" s="130">
        <f>'2018'!R16</f>
        <v>5950000</v>
      </c>
      <c r="AQ16" s="129">
        <f>'2018'!S16</f>
        <v>0.85</v>
      </c>
      <c r="AR16" s="131" t="str">
        <f>'2018'!AB16</f>
        <v>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v>
      </c>
      <c r="AS16" s="128">
        <f>'2019'!N16</f>
        <v>12</v>
      </c>
      <c r="AT16" s="127">
        <f>'2019'!O16</f>
        <v>12</v>
      </c>
      <c r="AU16" s="129">
        <f>'2019'!P16</f>
        <v>0.7</v>
      </c>
      <c r="AV16" s="130">
        <f>'2019'!Q16</f>
        <v>11000000</v>
      </c>
      <c r="AW16" s="130">
        <f>'2019'!R16</f>
        <v>0</v>
      </c>
      <c r="AX16" s="129">
        <f>'2019'!S16</f>
        <v>0</v>
      </c>
      <c r="AY16" s="131" t="str">
        <f>'2019'!AB16</f>
        <v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v>
      </c>
    </row>
    <row r="17" spans="1:51" ht="60" customHeight="1" x14ac:dyDescent="0.25">
      <c r="A17" s="270"/>
      <c r="B17" s="273"/>
      <c r="C17" s="266"/>
      <c r="D17" s="14">
        <v>14</v>
      </c>
      <c r="E17" s="13" t="s">
        <v>75</v>
      </c>
      <c r="F17" s="13" t="s">
        <v>76</v>
      </c>
      <c r="G17" s="13" t="s">
        <v>77</v>
      </c>
      <c r="H17" s="13" t="s">
        <v>78</v>
      </c>
      <c r="I17" s="33" t="s">
        <v>68</v>
      </c>
      <c r="J17" s="44" t="s">
        <v>211</v>
      </c>
      <c r="K17" s="14" t="s">
        <v>218</v>
      </c>
      <c r="L17" s="14">
        <v>32</v>
      </c>
      <c r="M17" s="33" t="s">
        <v>232</v>
      </c>
      <c r="N17" s="44" t="s">
        <v>77</v>
      </c>
      <c r="O17" s="49">
        <f t="shared" si="0"/>
        <v>24.18</v>
      </c>
      <c r="P17" s="80" t="e">
        <f t="shared" si="1"/>
        <v>#VALUE!</v>
      </c>
      <c r="Q17" s="48">
        <f>'2015'!O17</f>
        <v>0.1</v>
      </c>
      <c r="R17" s="49">
        <f>'2015'!P17</f>
        <v>0.1</v>
      </c>
      <c r="S17" s="50">
        <f>'2015'!Q17</f>
        <v>1</v>
      </c>
      <c r="T17" s="51">
        <f>'2015'!R17</f>
        <v>174500000</v>
      </c>
      <c r="U17" s="51">
        <f>'2015'!S17</f>
        <v>47689970</v>
      </c>
      <c r="V17" s="50">
        <f>'2015'!T17</f>
        <v>0.27329495702005729</v>
      </c>
      <c r="W17" s="52" t="str">
        <f>'2015'!U17</f>
        <v>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v>
      </c>
      <c r="X17" s="128">
        <f>'2016'!N17</f>
        <v>0.08</v>
      </c>
      <c r="Y17" s="127">
        <f>'2016'!O17</f>
        <v>0</v>
      </c>
      <c r="Z17" s="129">
        <f>'2016'!P17</f>
        <v>0</v>
      </c>
      <c r="AA17" s="130">
        <f>'2016'!Q17</f>
        <v>0</v>
      </c>
      <c r="AB17" s="130">
        <f>'2016'!R17</f>
        <v>0</v>
      </c>
      <c r="AC17" s="129">
        <f>'2016'!S17</f>
        <v>0</v>
      </c>
      <c r="AD17" s="131" t="str">
        <f>'2016'!T17</f>
        <v>No se apoyaron  mujeres  victimas en cofinanciamiento maximo para sus proyectos</v>
      </c>
      <c r="AE17" s="128">
        <f>'2017'!N17</f>
        <v>0.08</v>
      </c>
      <c r="AF17" s="127">
        <f>'2017'!O17</f>
        <v>0.08</v>
      </c>
      <c r="AG17" s="129">
        <f>'2017'!P17</f>
        <v>1</v>
      </c>
      <c r="AH17" s="130">
        <f>'2017'!Q17</f>
        <v>186900000</v>
      </c>
      <c r="AI17" s="130">
        <f>'2017'!R17</f>
        <v>59710000</v>
      </c>
      <c r="AJ17" s="129">
        <f>'2017'!S17</f>
        <v>0.3194756554307116</v>
      </c>
      <c r="AK17" s="131" t="str">
        <f>'2017'!T17</f>
        <v xml:space="preserve">Secretaria de agricultura ha apoyado a 3 organizaciones de mujeres con esta condicion, con el acompañamiento tecnico, compra de insumos y registros invima. </v>
      </c>
      <c r="AL17" s="128">
        <f>'2018'!N17</f>
        <v>30</v>
      </c>
      <c r="AM17" s="127">
        <f>'2018'!O17</f>
        <v>15</v>
      </c>
      <c r="AN17" s="129">
        <f>'2018'!P17</f>
        <v>0.5</v>
      </c>
      <c r="AO17" s="130">
        <f>'2018'!Q17</f>
        <v>140000000</v>
      </c>
      <c r="AP17" s="130">
        <f>'2018'!R17</f>
        <v>66320000</v>
      </c>
      <c r="AQ17" s="129">
        <f>'2018'!S17</f>
        <v>0.4737142857142857</v>
      </c>
      <c r="AR17" s="131" t="str">
        <f>'2018'!AB17</f>
        <v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v>
      </c>
      <c r="AS17" s="128">
        <f>'2019'!N17</f>
        <v>9</v>
      </c>
      <c r="AT17" s="127">
        <f>'2019'!O17</f>
        <v>9</v>
      </c>
      <c r="AU17" s="129">
        <f>'2019'!P17</f>
        <v>0.6</v>
      </c>
      <c r="AV17" s="130">
        <f>'2019'!Q17</f>
        <v>250412588</v>
      </c>
      <c r="AW17" s="130">
        <f>'2019'!R17</f>
        <v>25400000</v>
      </c>
      <c r="AX17" s="129">
        <f>'2019'!S17</f>
        <v>0</v>
      </c>
      <c r="AY17" s="131" t="str">
        <f>'2019'!AB17</f>
        <v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v>
      </c>
    </row>
    <row r="18" spans="1:51" ht="60" customHeight="1" x14ac:dyDescent="0.25">
      <c r="A18" s="270"/>
      <c r="B18" s="273"/>
      <c r="C18" s="266" t="s">
        <v>79</v>
      </c>
      <c r="D18" s="14">
        <v>15</v>
      </c>
      <c r="E18" s="13" t="s">
        <v>80</v>
      </c>
      <c r="F18" s="13" t="s">
        <v>81</v>
      </c>
      <c r="G18" s="13" t="s">
        <v>82</v>
      </c>
      <c r="H18" s="13" t="s">
        <v>83</v>
      </c>
      <c r="I18" s="33" t="s">
        <v>84</v>
      </c>
      <c r="J18" s="270" t="s">
        <v>233</v>
      </c>
      <c r="K18" s="273" t="s">
        <v>234</v>
      </c>
      <c r="L18" s="275">
        <v>197</v>
      </c>
      <c r="M18" s="276" t="s">
        <v>217</v>
      </c>
      <c r="N18" s="74">
        <v>1</v>
      </c>
      <c r="O18" s="49">
        <f t="shared" si="0"/>
        <v>1.33</v>
      </c>
      <c r="P18" s="80">
        <f t="shared" si="1"/>
        <v>1.33</v>
      </c>
      <c r="Q18" s="48">
        <f>'2015'!O18</f>
        <v>0</v>
      </c>
      <c r="R18" s="49">
        <f>'2015'!P18</f>
        <v>0</v>
      </c>
      <c r="S18" s="50">
        <f>'2015'!Q18</f>
        <v>0</v>
      </c>
      <c r="T18" s="51">
        <f>'2015'!R18</f>
        <v>0</v>
      </c>
      <c r="U18" s="51">
        <f>'2015'!S18</f>
        <v>0</v>
      </c>
      <c r="V18" s="50">
        <f>'2015'!T18</f>
        <v>0</v>
      </c>
      <c r="W18" s="52" t="str">
        <f>'2015'!U18</f>
        <v>ND</v>
      </c>
      <c r="X18" s="128">
        <f>'2016'!N18</f>
        <v>0.1</v>
      </c>
      <c r="Y18" s="127">
        <f>'2016'!O18</f>
        <v>0.05</v>
      </c>
      <c r="Z18" s="129">
        <f>'2016'!P18</f>
        <v>0.5</v>
      </c>
      <c r="AA18" s="130">
        <f>'2016'!Q18</f>
        <v>0</v>
      </c>
      <c r="AB18" s="130">
        <f>'2016'!R18</f>
        <v>0</v>
      </c>
      <c r="AC18" s="129">
        <f>'2016'!S18</f>
        <v>0</v>
      </c>
      <c r="AD18" s="131" t="str">
        <f>'2016'!T18</f>
        <v xml:space="preserve">Este programa esta en cabeza del SENA: 1. Mujeres capacitadas en  formacion complementaria en tics , diferentes poblaciones 2,059 Mujeres.    2. Muejeres capacitadas en formacion tecnica 35 Muejres .    3. Mujeres capacitadas en formacion tecnologica 6 Mujeres. </v>
      </c>
      <c r="AE18" s="128">
        <f>'2017'!N18</f>
        <v>0.1</v>
      </c>
      <c r="AF18" s="127">
        <f>'2017'!O18</f>
        <v>0.08</v>
      </c>
      <c r="AG18" s="129">
        <f>'2017'!P18</f>
        <v>0.79999999999999993</v>
      </c>
      <c r="AH18" s="130">
        <f>'2017'!Q18</f>
        <v>82000000</v>
      </c>
      <c r="AI18" s="130">
        <f>'2017'!R18</f>
        <v>6570000</v>
      </c>
      <c r="AJ18" s="129">
        <f>'2017'!S18</f>
        <v>8.0121951219512197E-2</v>
      </c>
      <c r="AK18" s="131" t="str">
        <f>'2017'!T18</f>
        <v>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v>
      </c>
      <c r="AL18" s="128">
        <f>'2018'!N18</f>
        <v>1</v>
      </c>
      <c r="AM18" s="127">
        <f>'2018'!O18</f>
        <v>0.2</v>
      </c>
      <c r="AN18" s="129">
        <f>'2018'!P18</f>
        <v>0.2</v>
      </c>
      <c r="AO18" s="130">
        <f>'2018'!Q18</f>
        <v>69300000</v>
      </c>
      <c r="AP18" s="130">
        <f>'2018'!R18</f>
        <v>59520000</v>
      </c>
      <c r="AQ18" s="129">
        <f>'2018'!S18</f>
        <v>0.8588744588744589</v>
      </c>
      <c r="AR18" s="131" t="str">
        <f>'2018'!AB18</f>
        <v>A la fecha el ministerio de trabajo no ha reportado información. Frente a este punto se cuenta con la evidencia del envío de solicitud de información que de manera reiterada se ha realizado, al igual que a la Cámara de Comercio</v>
      </c>
      <c r="AS18" s="128">
        <f>'2019'!N18</f>
        <v>1</v>
      </c>
      <c r="AT18" s="127">
        <f>'2019'!O18</f>
        <v>1</v>
      </c>
      <c r="AU18" s="129">
        <f>'2019'!P18</f>
        <v>0.7</v>
      </c>
      <c r="AV18" s="130">
        <f>'2019'!Q18</f>
        <v>50000000</v>
      </c>
      <c r="AW18" s="130">
        <f>'2019'!R18</f>
        <v>12762000</v>
      </c>
      <c r="AX18" s="129">
        <f>'2019'!S18</f>
        <v>0</v>
      </c>
      <c r="AY18" s="131" t="str">
        <f>'2019'!AB18</f>
        <v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v>
      </c>
    </row>
    <row r="19" spans="1:51" ht="60" customHeight="1" x14ac:dyDescent="0.25">
      <c r="A19" s="270"/>
      <c r="B19" s="273"/>
      <c r="C19" s="266"/>
      <c r="D19" s="14">
        <v>16</v>
      </c>
      <c r="E19" s="13" t="s">
        <v>85</v>
      </c>
      <c r="F19" s="13" t="s">
        <v>86</v>
      </c>
      <c r="G19" s="13" t="s">
        <v>291</v>
      </c>
      <c r="H19" s="13" t="s">
        <v>87</v>
      </c>
      <c r="I19" s="89" t="s">
        <v>88</v>
      </c>
      <c r="J19" s="270"/>
      <c r="K19" s="273"/>
      <c r="L19" s="275"/>
      <c r="M19" s="276"/>
      <c r="N19" s="44">
        <v>2</v>
      </c>
      <c r="O19" s="49">
        <f t="shared" si="0"/>
        <v>2.0007000000000001</v>
      </c>
      <c r="P19" s="80">
        <f t="shared" si="1"/>
        <v>1.0003500000000001</v>
      </c>
      <c r="Q19" s="48" t="str">
        <f>'2015'!O19</f>
        <v>Proposicion de la implementacion del programa equipares del ministerio del trabajo desde el consejo departamental de mujeres "Lina María Ramirez Alarcón"</v>
      </c>
      <c r="R19" s="49">
        <f>'2015'!P19</f>
        <v>0</v>
      </c>
      <c r="S19" s="50">
        <f>'2015'!Q19</f>
        <v>0</v>
      </c>
      <c r="T19" s="51">
        <f>'2015'!R19</f>
        <v>0</v>
      </c>
      <c r="U19" s="51">
        <f>'2015'!S19</f>
        <v>0</v>
      </c>
      <c r="V19" s="50">
        <f>'2015'!T19</f>
        <v>0</v>
      </c>
      <c r="W19" s="52" t="str">
        <f>'2015'!U19</f>
        <v>No ha sido posible la socializacion con el Ministerio de Trabajo territorial Quindio.</v>
      </c>
      <c r="X19" s="128">
        <f>'2016'!N19</f>
        <v>2</v>
      </c>
      <c r="Y19" s="127">
        <f>'2016'!O19</f>
        <v>1</v>
      </c>
      <c r="Z19" s="129">
        <f>'2016'!P19</f>
        <v>0.5</v>
      </c>
      <c r="AA19" s="130">
        <f>'2016'!Q19</f>
        <v>0</v>
      </c>
      <c r="AB19" s="130">
        <f>'2016'!R19</f>
        <v>0</v>
      </c>
      <c r="AC19" s="129">
        <f>'2016'!S19</f>
        <v>0</v>
      </c>
      <c r="AD19" s="131" t="str">
        <f>'2016'!T19</f>
        <v>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v>
      </c>
      <c r="AE19" s="128">
        <f>'2017'!N19</f>
        <v>2E-3</v>
      </c>
      <c r="AF19" s="127">
        <f>'2017'!O19</f>
        <v>6.9999999999999999E-4</v>
      </c>
      <c r="AG19" s="129">
        <f>'2017'!P19</f>
        <v>0.35</v>
      </c>
      <c r="AH19" s="130">
        <f>'2017'!Q19</f>
        <v>0</v>
      </c>
      <c r="AI19" s="130">
        <f>'2017'!R19</f>
        <v>0</v>
      </c>
      <c r="AJ19" s="129">
        <f>'2017'!S19</f>
        <v>0</v>
      </c>
      <c r="AK19" s="131" t="str">
        <f>'2017'!T19</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L19" s="128">
        <f>'2018'!N19</f>
        <v>0</v>
      </c>
      <c r="AM19" s="127">
        <f>'2018'!O19</f>
        <v>0</v>
      </c>
      <c r="AN19" s="129">
        <f>'2018'!P19</f>
        <v>0</v>
      </c>
      <c r="AO19" s="130">
        <f>'2018'!Q19</f>
        <v>0</v>
      </c>
      <c r="AP19" s="130">
        <f>'2018'!R19</f>
        <v>0</v>
      </c>
      <c r="AQ19" s="129">
        <f>'2018'!S19</f>
        <v>0</v>
      </c>
      <c r="AR19" s="131">
        <f>'2018'!AB19</f>
        <v>0</v>
      </c>
      <c r="AS19" s="128">
        <f>'2019'!N19</f>
        <v>1</v>
      </c>
      <c r="AT19" s="127">
        <f>'2019'!O19</f>
        <v>1</v>
      </c>
      <c r="AU19" s="129">
        <f>'2019'!P19</f>
        <v>0</v>
      </c>
      <c r="AV19" s="130">
        <f>'2019'!Q19</f>
        <v>0</v>
      </c>
      <c r="AW19" s="130">
        <f>'2019'!R19</f>
        <v>0</v>
      </c>
      <c r="AX19" s="129">
        <f>'2019'!S19</f>
        <v>0</v>
      </c>
      <c r="AY19" s="131" t="str">
        <f>'2019'!AB19</f>
        <v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v>
      </c>
    </row>
    <row r="20" spans="1:51" ht="60" customHeight="1" x14ac:dyDescent="0.25">
      <c r="A20" s="270"/>
      <c r="B20" s="273"/>
      <c r="C20" s="266"/>
      <c r="D20" s="14">
        <v>17</v>
      </c>
      <c r="E20" s="13" t="s">
        <v>89</v>
      </c>
      <c r="F20" s="13" t="s">
        <v>90</v>
      </c>
      <c r="G20" s="13" t="s">
        <v>91</v>
      </c>
      <c r="H20" s="13" t="s">
        <v>87</v>
      </c>
      <c r="I20" s="89" t="s">
        <v>92</v>
      </c>
      <c r="J20" s="270"/>
      <c r="K20" s="273"/>
      <c r="L20" s="275"/>
      <c r="M20" s="276"/>
      <c r="N20" s="44">
        <v>1</v>
      </c>
      <c r="O20" s="49">
        <f t="shared" si="0"/>
        <v>1.5003</v>
      </c>
      <c r="P20" s="80">
        <f t="shared" si="1"/>
        <v>1.5003</v>
      </c>
      <c r="Q20" s="48">
        <f>'2015'!O20</f>
        <v>0</v>
      </c>
      <c r="R20" s="49">
        <f>'2015'!P20</f>
        <v>0</v>
      </c>
      <c r="S20" s="50">
        <f>'2015'!Q20</f>
        <v>0</v>
      </c>
      <c r="T20" s="51">
        <f>'2015'!R20</f>
        <v>0</v>
      </c>
      <c r="U20" s="51">
        <f>'2015'!S20</f>
        <v>0</v>
      </c>
      <c r="V20" s="50">
        <f>'2015'!T20</f>
        <v>0</v>
      </c>
      <c r="W20" s="52" t="str">
        <f>'2015'!U20</f>
        <v>ND</v>
      </c>
      <c r="X20" s="128">
        <f>'2016'!N20</f>
        <v>1</v>
      </c>
      <c r="Y20" s="127">
        <f>'2016'!O20</f>
        <v>0.5</v>
      </c>
      <c r="Z20" s="129">
        <f>'2016'!P20</f>
        <v>0.5</v>
      </c>
      <c r="AA20" s="130">
        <f>'2016'!Q20</f>
        <v>0</v>
      </c>
      <c r="AB20" s="130">
        <f>'2016'!R20</f>
        <v>0</v>
      </c>
      <c r="AC20" s="129">
        <f>'2016'!S20</f>
        <v>0</v>
      </c>
      <c r="AD20" s="131" t="str">
        <f>'2016'!T20</f>
        <v>se establecio dialogos con el ministerio de trabajo para promover  estrategias de acompañamiento en empresas privadas y públicas, que cierren las brechas de género en cuanto al acceso al pleno empleo y condiciones de igualdad salarial.</v>
      </c>
      <c r="AE20" s="128">
        <f>'2017'!N20</f>
        <v>1E-3</v>
      </c>
      <c r="AF20" s="127">
        <f>'2017'!O20</f>
        <v>2.9999999999999997E-4</v>
      </c>
      <c r="AG20" s="129">
        <f>'2017'!P20</f>
        <v>0.3</v>
      </c>
      <c r="AH20" s="130">
        <f>'2017'!Q20</f>
        <v>0</v>
      </c>
      <c r="AI20" s="130">
        <f>'2017'!R20</f>
        <v>0</v>
      </c>
      <c r="AJ20" s="129">
        <f>'2017'!S20</f>
        <v>0</v>
      </c>
      <c r="AK20" s="131" t="str">
        <f>'2017'!T20</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L20" s="128">
        <f>'2018'!N20</f>
        <v>0</v>
      </c>
      <c r="AM20" s="127">
        <f>'2018'!O20</f>
        <v>0</v>
      </c>
      <c r="AN20" s="129">
        <f>'2018'!P20</f>
        <v>0</v>
      </c>
      <c r="AO20" s="130">
        <f>'2018'!Q20</f>
        <v>0</v>
      </c>
      <c r="AP20" s="130">
        <f>'2018'!R20</f>
        <v>0</v>
      </c>
      <c r="AQ20" s="129">
        <f>'2018'!S20</f>
        <v>0</v>
      </c>
      <c r="AR20" s="131">
        <f>'2018'!AB20</f>
        <v>0</v>
      </c>
      <c r="AS20" s="128">
        <f>'2019'!N20</f>
        <v>1</v>
      </c>
      <c r="AT20" s="127">
        <f>'2019'!O20</f>
        <v>1</v>
      </c>
      <c r="AU20" s="129">
        <f>'2019'!P20</f>
        <v>0</v>
      </c>
      <c r="AV20" s="130">
        <f>'2019'!Q20</f>
        <v>0</v>
      </c>
      <c r="AW20" s="130">
        <f>'2019'!R20</f>
        <v>0</v>
      </c>
      <c r="AX20" s="129">
        <f>'2019'!S20</f>
        <v>0</v>
      </c>
      <c r="AY20" s="131" t="str">
        <f>'2019'!AB20</f>
        <v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v>
      </c>
    </row>
    <row r="21" spans="1:51" ht="60" customHeight="1" x14ac:dyDescent="0.25">
      <c r="A21" s="270"/>
      <c r="B21" s="273"/>
      <c r="C21" s="266"/>
      <c r="D21" s="14">
        <v>18</v>
      </c>
      <c r="E21" s="13" t="s">
        <v>93</v>
      </c>
      <c r="F21" s="13" t="s">
        <v>94</v>
      </c>
      <c r="G21" s="13" t="s">
        <v>95</v>
      </c>
      <c r="H21" s="14" t="s">
        <v>96</v>
      </c>
      <c r="I21" s="89" t="s">
        <v>97</v>
      </c>
      <c r="J21" s="44" t="s">
        <v>96</v>
      </c>
      <c r="K21" s="14" t="s">
        <v>96</v>
      </c>
      <c r="L21" s="14" t="s">
        <v>96</v>
      </c>
      <c r="M21" s="55" t="s">
        <v>96</v>
      </c>
      <c r="N21" s="74">
        <v>0.9</v>
      </c>
      <c r="O21" s="49">
        <f t="shared" si="0"/>
        <v>139.68</v>
      </c>
      <c r="P21" s="80">
        <f t="shared" si="1"/>
        <v>155.20000000000002</v>
      </c>
      <c r="Q21" s="48">
        <f>'2015'!O21</f>
        <v>0.5</v>
      </c>
      <c r="R21" s="49">
        <f>'2015'!P21</f>
        <v>0.5</v>
      </c>
      <c r="S21" s="50">
        <f>'2015'!Q21</f>
        <v>1</v>
      </c>
      <c r="T21" s="51">
        <f>'2015'!R21</f>
        <v>23650000</v>
      </c>
      <c r="U21" s="51">
        <f>'2015'!S21</f>
        <v>16666666</v>
      </c>
      <c r="V21" s="50">
        <f>'2015'!T21</f>
        <v>0.70472160676532769</v>
      </c>
      <c r="W21" s="52" t="str">
        <f>'2015'!U21</f>
        <v>Desde la secretaria de turismo se hanGenerado capacidades laborales en las familias del programa RED UNIDOS.</v>
      </c>
      <c r="X21" s="128">
        <f>'2016'!N21</f>
        <v>0.09</v>
      </c>
      <c r="Y21" s="127">
        <f>'2016'!O21</f>
        <v>0.09</v>
      </c>
      <c r="Z21" s="129">
        <f>'2016'!P21</f>
        <v>1</v>
      </c>
      <c r="AA21" s="130">
        <f>'2016'!Q21</f>
        <v>0</v>
      </c>
      <c r="AB21" s="130">
        <f>'2016'!R21</f>
        <v>0</v>
      </c>
      <c r="AC21" s="129">
        <f>'2016'!S21</f>
        <v>0</v>
      </c>
      <c r="AD21" s="131" t="str">
        <f>'2016'!T21</f>
        <v xml:space="preserve">Se ha Incentivado las capacidades laborales de las mujeres cabeza de familia viculadas  al programa RED UNIDOS a traves de los diferentes instituciones y dependencias de la gobernacion. </v>
      </c>
      <c r="AE21" s="128">
        <f>'2017'!N21</f>
        <v>0.09</v>
      </c>
      <c r="AF21" s="127">
        <f>'2017'!O21</f>
        <v>0.09</v>
      </c>
      <c r="AG21" s="129">
        <f>'2017'!P21</f>
        <v>1</v>
      </c>
      <c r="AH21" s="130" t="str">
        <f>'2017'!Q21</f>
        <v>PENDIENTE</v>
      </c>
      <c r="AI21" s="130" t="str">
        <f>'2017'!R21</f>
        <v>PENDIENTE</v>
      </c>
      <c r="AJ21" s="129">
        <f>'2017'!S21</f>
        <v>0</v>
      </c>
      <c r="AK21" s="131" t="str">
        <f>'2017'!T21</f>
        <v>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v>
      </c>
      <c r="AL21" s="128">
        <f>'2018'!N21</f>
        <v>600</v>
      </c>
      <c r="AM21" s="127">
        <f>'2018'!O21</f>
        <v>139</v>
      </c>
      <c r="AN21" s="129">
        <f>'2018'!P21</f>
        <v>0.23166666666666666</v>
      </c>
      <c r="AO21" s="130">
        <f>'2018'!Q21</f>
        <v>28000000</v>
      </c>
      <c r="AP21" s="130">
        <f>'2018'!R21</f>
        <v>26620000</v>
      </c>
      <c r="AQ21" s="129">
        <f>'2018'!S21</f>
        <v>0.95071428571428573</v>
      </c>
      <c r="AR21" s="131" t="str">
        <f>'2018'!AB21</f>
        <v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v>
      </c>
      <c r="AS21" s="128">
        <f>'2019'!N21</f>
        <v>0</v>
      </c>
      <c r="AT21" s="127">
        <f>'2019'!O21</f>
        <v>0</v>
      </c>
      <c r="AU21" s="129">
        <f>'2019'!P21</f>
        <v>0</v>
      </c>
      <c r="AV21" s="130">
        <f>'2019'!Q21</f>
        <v>0</v>
      </c>
      <c r="AW21" s="130">
        <f>'2019'!R21</f>
        <v>0</v>
      </c>
      <c r="AX21" s="129">
        <f>'2019'!S21</f>
        <v>0</v>
      </c>
      <c r="AY21" s="131" t="str">
        <f>'2019'!AB21</f>
        <v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v>
      </c>
    </row>
    <row r="22" spans="1:51" ht="60" customHeight="1" x14ac:dyDescent="0.25">
      <c r="A22" s="270"/>
      <c r="B22" s="273"/>
      <c r="C22" s="266"/>
      <c r="D22" s="14">
        <v>19</v>
      </c>
      <c r="E22" s="13" t="s">
        <v>98</v>
      </c>
      <c r="F22" s="13" t="s">
        <v>99</v>
      </c>
      <c r="G22" s="13" t="s">
        <v>100</v>
      </c>
      <c r="H22" s="13" t="s">
        <v>101</v>
      </c>
      <c r="I22" s="89" t="s">
        <v>102</v>
      </c>
      <c r="J22" s="44" t="s">
        <v>233</v>
      </c>
      <c r="K22" s="14" t="s">
        <v>234</v>
      </c>
      <c r="L22" s="17">
        <v>192</v>
      </c>
      <c r="M22" s="54" t="s">
        <v>235</v>
      </c>
      <c r="N22" s="44" t="s">
        <v>100</v>
      </c>
      <c r="O22" s="49">
        <f t="shared" si="0"/>
        <v>2.25</v>
      </c>
      <c r="P22" s="80" t="e">
        <f t="shared" si="1"/>
        <v>#VALUE!</v>
      </c>
      <c r="Q22" s="48" t="str">
        <f>'2015'!O22</f>
        <v>Implementacion del plan de acompañamiento al ciudadano migrante (el que sale y el que retorna)</v>
      </c>
      <c r="R22" s="49">
        <f>'2015'!P22</f>
        <v>0.8</v>
      </c>
      <c r="S22" s="50">
        <f>'2015'!Q22</f>
        <v>0.8</v>
      </c>
      <c r="T22" s="51">
        <f>'2015'!R22</f>
        <v>5363333</v>
      </c>
      <c r="U22" s="51">
        <f>'2015'!S22</f>
        <v>5209430.07</v>
      </c>
      <c r="V22" s="50">
        <f>'2015'!T22</f>
        <v>0.97130461039804916</v>
      </c>
      <c r="W22" s="52" t="str">
        <f>'2015'!U22</f>
        <v>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v>
      </c>
      <c r="X22" s="128">
        <f>'2016'!N22</f>
        <v>0.1</v>
      </c>
      <c r="Y22" s="127">
        <f>'2016'!O22</f>
        <v>0.1</v>
      </c>
      <c r="Z22" s="129">
        <f>'2016'!P22</f>
        <v>1</v>
      </c>
      <c r="AA22" s="130">
        <f>'2016'!Q22</f>
        <v>30756666</v>
      </c>
      <c r="AB22" s="130">
        <f>'2016'!R22</f>
        <v>30756666</v>
      </c>
      <c r="AC22" s="129">
        <f>'2016'!S22</f>
        <v>1</v>
      </c>
      <c r="AD22" s="131" t="str">
        <f>'2016'!T22</f>
        <v xml:space="preserve">se Implemento   un  programa  departamental para la atención y acompañamiento a la población migrante,   y de repatriación .  </v>
      </c>
      <c r="AE22" s="128">
        <f>'2017'!N22</f>
        <v>0.1</v>
      </c>
      <c r="AF22" s="127">
        <f>'2017'!O22</f>
        <v>0.1</v>
      </c>
      <c r="AG22" s="129">
        <f>'2017'!P22</f>
        <v>1</v>
      </c>
      <c r="AH22" s="130">
        <f>'2017'!Q22</f>
        <v>82000000</v>
      </c>
      <c r="AI22" s="130">
        <f>'2017'!R22</f>
        <v>6570000</v>
      </c>
      <c r="AJ22" s="129">
        <f>'2017'!S22</f>
        <v>8.0121951219512197E-2</v>
      </c>
      <c r="AK22" s="131" t="str">
        <f>'2017'!T22</f>
        <v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v>
      </c>
      <c r="AL22" s="128">
        <f>'2018'!N22</f>
        <v>1</v>
      </c>
      <c r="AM22" s="127">
        <f>'2018'!O22</f>
        <v>0.25</v>
      </c>
      <c r="AN22" s="129">
        <f>'2018'!P22</f>
        <v>0.25</v>
      </c>
      <c r="AO22" s="130">
        <f>'2018'!Q22</f>
        <v>80000000</v>
      </c>
      <c r="AP22" s="130">
        <f>'2018'!R22</f>
        <v>20280000</v>
      </c>
      <c r="AQ22" s="129">
        <f>'2018'!S22</f>
        <v>0.2535</v>
      </c>
      <c r="AR22" s="131" t="str">
        <f>'2018'!AB22</f>
        <v>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v>
      </c>
      <c r="AS22" s="128">
        <f>'2019'!N22</f>
        <v>1</v>
      </c>
      <c r="AT22" s="127">
        <f>'2019'!O22</f>
        <v>1</v>
      </c>
      <c r="AU22" s="129">
        <f>'2019'!P22</f>
        <v>0.7</v>
      </c>
      <c r="AV22" s="130">
        <f>'2019'!Q22</f>
        <v>44500000</v>
      </c>
      <c r="AW22" s="130">
        <f>'2019'!R22</f>
        <v>5596000</v>
      </c>
      <c r="AX22" s="129">
        <f>'2019'!S22</f>
        <v>0</v>
      </c>
      <c r="AY22" s="131" t="str">
        <f>'2019'!AB22</f>
        <v>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v>
      </c>
    </row>
    <row r="23" spans="1:51" ht="60" customHeight="1" x14ac:dyDescent="0.25">
      <c r="A23" s="270"/>
      <c r="B23" s="273"/>
      <c r="C23" s="266"/>
      <c r="D23" s="14">
        <v>20</v>
      </c>
      <c r="E23" s="13" t="s">
        <v>103</v>
      </c>
      <c r="F23" s="13" t="s">
        <v>104</v>
      </c>
      <c r="G23" s="13" t="s">
        <v>105</v>
      </c>
      <c r="H23" s="13" t="s">
        <v>106</v>
      </c>
      <c r="I23" s="33" t="s">
        <v>107</v>
      </c>
      <c r="J23" s="44" t="s">
        <v>96</v>
      </c>
      <c r="K23" s="14" t="s">
        <v>96</v>
      </c>
      <c r="L23" s="14" t="s">
        <v>96</v>
      </c>
      <c r="M23" s="55" t="s">
        <v>96</v>
      </c>
      <c r="N23" s="44" t="s">
        <v>105</v>
      </c>
      <c r="O23" s="49">
        <f t="shared" si="0"/>
        <v>0</v>
      </c>
      <c r="P23" s="80" t="e">
        <f t="shared" si="1"/>
        <v>#VALUE!</v>
      </c>
      <c r="Q23" s="48">
        <f>'2015'!O23</f>
        <v>0</v>
      </c>
      <c r="R23" s="49">
        <f>'2015'!P23</f>
        <v>0</v>
      </c>
      <c r="S23" s="50">
        <f>'2015'!Q23</f>
        <v>0</v>
      </c>
      <c r="T23" s="51">
        <f>'2015'!R23</f>
        <v>0</v>
      </c>
      <c r="U23" s="51">
        <f>'2015'!S23</f>
        <v>0</v>
      </c>
      <c r="V23" s="50">
        <f>'2015'!T23</f>
        <v>0</v>
      </c>
      <c r="W23" s="52" t="str">
        <f>'2015'!U23</f>
        <v>ND</v>
      </c>
      <c r="X23" s="128">
        <f>'2016'!N23</f>
        <v>0.1</v>
      </c>
      <c r="Y23" s="127">
        <f>'2016'!O23</f>
        <v>0</v>
      </c>
      <c r="Z23" s="129">
        <f>'2016'!P23</f>
        <v>0</v>
      </c>
      <c r="AA23" s="130">
        <f>'2016'!Q23</f>
        <v>0</v>
      </c>
      <c r="AB23" s="130">
        <f>'2016'!R23</f>
        <v>0</v>
      </c>
      <c r="AC23" s="129">
        <f>'2016'!S23</f>
        <v>0</v>
      </c>
      <c r="AD23" s="131" t="str">
        <f>'2016'!T23</f>
        <v xml:space="preserve">No reporta informacion </v>
      </c>
      <c r="AE23" s="128">
        <f>'2017'!N23</f>
        <v>0.1</v>
      </c>
      <c r="AF23" s="127">
        <f>'2017'!O23</f>
        <v>0</v>
      </c>
      <c r="AG23" s="129">
        <f>'2017'!P23</f>
        <v>0</v>
      </c>
      <c r="AH23" s="130" t="str">
        <f>'2017'!Q23</f>
        <v>PENDIENTE</v>
      </c>
      <c r="AI23" s="130" t="str">
        <f>'2017'!R23</f>
        <v>PENDIENTE</v>
      </c>
      <c r="AJ23" s="129">
        <f>'2017'!S23</f>
        <v>0</v>
      </c>
      <c r="AK23" s="131">
        <f>'2017'!T23</f>
        <v>0</v>
      </c>
      <c r="AL23" s="128">
        <f>'2018'!N23</f>
        <v>1</v>
      </c>
      <c r="AM23" s="127">
        <f>'2018'!O23</f>
        <v>0</v>
      </c>
      <c r="AN23" s="129">
        <f>'2018'!P23</f>
        <v>0</v>
      </c>
      <c r="AO23" s="130" t="str">
        <f>'2018'!Q23</f>
        <v>-</v>
      </c>
      <c r="AP23" s="130" t="str">
        <f>'2018'!R23</f>
        <v>-</v>
      </c>
      <c r="AQ23" s="129" t="e">
        <f>'2018'!S23</f>
        <v>#VALUE!</v>
      </c>
      <c r="AR23" s="131" t="str">
        <f>'2018'!AB23</f>
        <v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v>
      </c>
      <c r="AS23" s="128">
        <f>'2019'!N23</f>
        <v>0</v>
      </c>
      <c r="AT23" s="127">
        <f>'2019'!O23</f>
        <v>0</v>
      </c>
      <c r="AU23" s="129">
        <f>'2019'!P23</f>
        <v>0</v>
      </c>
      <c r="AV23" s="130">
        <f>'2019'!Q23</f>
        <v>0</v>
      </c>
      <c r="AW23" s="130">
        <f>'2019'!R23</f>
        <v>0</v>
      </c>
      <c r="AX23" s="129">
        <f>'2019'!S23</f>
        <v>0</v>
      </c>
      <c r="AY23" s="131" t="str">
        <f>'2019'!AB23</f>
        <v>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v>
      </c>
    </row>
    <row r="24" spans="1:51" ht="60" customHeight="1" x14ac:dyDescent="0.25">
      <c r="A24" s="270"/>
      <c r="B24" s="292" t="s">
        <v>108</v>
      </c>
      <c r="C24" s="266" t="s">
        <v>109</v>
      </c>
      <c r="D24" s="14">
        <v>21</v>
      </c>
      <c r="E24" s="5" t="s">
        <v>110</v>
      </c>
      <c r="F24" s="13" t="s">
        <v>111</v>
      </c>
      <c r="G24" s="13" t="s">
        <v>112</v>
      </c>
      <c r="H24" s="13" t="s">
        <v>113</v>
      </c>
      <c r="I24" s="33" t="s">
        <v>114</v>
      </c>
      <c r="J24" s="44" t="s">
        <v>236</v>
      </c>
      <c r="K24" s="14" t="s">
        <v>237</v>
      </c>
      <c r="L24" s="14">
        <v>65</v>
      </c>
      <c r="M24" s="33" t="s">
        <v>238</v>
      </c>
      <c r="N24" s="74">
        <v>0.5</v>
      </c>
      <c r="O24" s="49">
        <f t="shared" si="0"/>
        <v>3708.09</v>
      </c>
      <c r="P24" s="80">
        <f t="shared" si="1"/>
        <v>7416.18</v>
      </c>
      <c r="Q24" s="48">
        <f>'2015'!O24</f>
        <v>0</v>
      </c>
      <c r="R24" s="49">
        <f>'2015'!P24</f>
        <v>0</v>
      </c>
      <c r="S24" s="50">
        <f>'2015'!Q24</f>
        <v>0</v>
      </c>
      <c r="T24" s="51">
        <f>'2015'!R24</f>
        <v>0</v>
      </c>
      <c r="U24" s="51">
        <f>'2015'!S24</f>
        <v>0</v>
      </c>
      <c r="V24" s="50">
        <f>'2015'!T24</f>
        <v>0</v>
      </c>
      <c r="W24" s="52" t="str">
        <f>'2015'!U24</f>
        <v>ND</v>
      </c>
      <c r="X24" s="128">
        <f>'2016'!N24</f>
        <v>0.05</v>
      </c>
      <c r="Y24" s="127">
        <f>'2016'!O24</f>
        <v>0.05</v>
      </c>
      <c r="Z24" s="129">
        <f>'2016'!P24</f>
        <v>1</v>
      </c>
      <c r="AA24" s="130">
        <f>'2016'!Q24</f>
        <v>40000000</v>
      </c>
      <c r="AB24" s="130">
        <f>'2016'!R24</f>
        <v>0</v>
      </c>
      <c r="AC24" s="129">
        <f>'2016'!S24</f>
        <v>0</v>
      </c>
      <c r="AD24" s="131" t="str">
        <f>'2016'!T24</f>
        <v xml:space="preserve">se viene trabajando en los comites de convivencia escolar </v>
      </c>
      <c r="AE24" s="128">
        <f>'2017'!N24</f>
        <v>0.05</v>
      </c>
      <c r="AF24" s="127">
        <f>'2017'!O24</f>
        <v>0.04</v>
      </c>
      <c r="AG24" s="129">
        <f>'2017'!P24</f>
        <v>0.79999999999999993</v>
      </c>
      <c r="AH24" s="130" t="str">
        <f>'2017'!Q24</f>
        <v>PENDIENTE</v>
      </c>
      <c r="AI24" s="130" t="str">
        <f>'2017'!R24</f>
        <v>PENDIENTE</v>
      </c>
      <c r="AJ24" s="129">
        <f>'2017'!S24</f>
        <v>0</v>
      </c>
      <c r="AK24" s="131" t="str">
        <f>'2017'!T24</f>
        <v>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v>
      </c>
      <c r="AL24" s="128">
        <f>'2018'!N24</f>
        <v>4500</v>
      </c>
      <c r="AM24" s="127">
        <f>'2018'!O24</f>
        <v>3707</v>
      </c>
      <c r="AN24" s="129">
        <f>'2018'!P24</f>
        <v>0.82377777777777783</v>
      </c>
      <c r="AO24" s="130">
        <f>'2018'!Q24</f>
        <v>7200000</v>
      </c>
      <c r="AP24" s="130">
        <f>'2018'!R24</f>
        <v>0</v>
      </c>
      <c r="AQ24" s="129">
        <f>'2018'!S24</f>
        <v>0</v>
      </c>
      <c r="AR24" s="131" t="str">
        <f>'2018'!AB24</f>
        <v xml:space="preserve">Durante el primer semestre del año 2018, se han atendido  en jornada nocturna o sabatina  3.707 personas de la población adulta, distribuidas en los 11 municipios del Departamento.
</v>
      </c>
      <c r="AS24" s="128">
        <f>'2019'!N24</f>
        <v>1</v>
      </c>
      <c r="AT24" s="127">
        <f>'2019'!O24</f>
        <v>1</v>
      </c>
      <c r="AU24" s="129">
        <f>'2019'!P24</f>
        <v>0.8</v>
      </c>
      <c r="AV24" s="130">
        <f>'2019'!Q24</f>
        <v>2210457012</v>
      </c>
      <c r="AW24" s="130">
        <f>'2019'!R24</f>
        <v>199742308</v>
      </c>
      <c r="AX24" s="129">
        <f>'2019'!S24</f>
        <v>0</v>
      </c>
      <c r="AY24" s="131" t="str">
        <f>'2019'!AB24</f>
        <v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v>
      </c>
    </row>
    <row r="25" spans="1:51" ht="60" customHeight="1" x14ac:dyDescent="0.25">
      <c r="A25" s="270"/>
      <c r="B25" s="292"/>
      <c r="C25" s="266"/>
      <c r="D25" s="14">
        <v>22</v>
      </c>
      <c r="E25" s="13" t="s">
        <v>115</v>
      </c>
      <c r="F25" s="13" t="s">
        <v>116</v>
      </c>
      <c r="G25" s="13" t="s">
        <v>117</v>
      </c>
      <c r="H25" s="13" t="s">
        <v>118</v>
      </c>
      <c r="I25" s="33" t="s">
        <v>119</v>
      </c>
      <c r="J25" s="59" t="s">
        <v>236</v>
      </c>
      <c r="K25" s="20" t="s">
        <v>239</v>
      </c>
      <c r="L25" s="14">
        <v>85</v>
      </c>
      <c r="M25" s="33" t="s">
        <v>240</v>
      </c>
      <c r="N25" s="74">
        <v>1</v>
      </c>
      <c r="O25" s="49">
        <f t="shared" si="0"/>
        <v>55.15</v>
      </c>
      <c r="P25" s="80">
        <f t="shared" si="1"/>
        <v>55.15</v>
      </c>
      <c r="Q25" s="48">
        <f>'2015'!O25</f>
        <v>0</v>
      </c>
      <c r="R25" s="49">
        <f>'2015'!P25</f>
        <v>0</v>
      </c>
      <c r="S25" s="50">
        <f>'2015'!Q25</f>
        <v>0</v>
      </c>
      <c r="T25" s="51">
        <f>'2015'!R25</f>
        <v>0</v>
      </c>
      <c r="U25" s="51">
        <f>'2015'!S25</f>
        <v>0</v>
      </c>
      <c r="V25" s="50">
        <f>'2015'!T25</f>
        <v>0</v>
      </c>
      <c r="W25" s="52" t="str">
        <f>'2015'!U25</f>
        <v>ND</v>
      </c>
      <c r="X25" s="128">
        <f>'2016'!N25</f>
        <v>0.1</v>
      </c>
      <c r="Y25" s="127">
        <f>'2016'!O25</f>
        <v>0.1</v>
      </c>
      <c r="Z25" s="129">
        <f>'2016'!P25</f>
        <v>1</v>
      </c>
      <c r="AA25" s="130">
        <f>'2016'!Q25</f>
        <v>40000000</v>
      </c>
      <c r="AB25" s="130">
        <f>'2016'!R25</f>
        <v>0</v>
      </c>
      <c r="AC25" s="129">
        <f>'2016'!S25</f>
        <v>0</v>
      </c>
      <c r="AD25" s="131" t="str">
        <f>'2016'!T25</f>
        <v xml:space="preserve">se viene trabajando en los comites de convivencia escolar </v>
      </c>
      <c r="AE25" s="128">
        <f>'2017'!N25</f>
        <v>0.1</v>
      </c>
      <c r="AF25" s="127">
        <f>'2017'!O25</f>
        <v>0.05</v>
      </c>
      <c r="AG25" s="129">
        <f>'2017'!P25</f>
        <v>0.5</v>
      </c>
      <c r="AH25" s="130" t="str">
        <f>'2017'!Q25</f>
        <v>PENDIENTE</v>
      </c>
      <c r="AI25" s="130" t="str">
        <f>'2017'!R25</f>
        <v>PENDIENTE</v>
      </c>
      <c r="AJ25" s="129">
        <f>'2017'!S25</f>
        <v>0</v>
      </c>
      <c r="AK25" s="131" t="str">
        <f>'2017'!T25</f>
        <v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v>
      </c>
      <c r="AL25" s="128">
        <f>'2018'!N25</f>
        <v>26</v>
      </c>
      <c r="AM25" s="127">
        <f>'2018'!O25</f>
        <v>54</v>
      </c>
      <c r="AN25" s="129">
        <f>'2018'!P25</f>
        <v>2.0769230769230771</v>
      </c>
      <c r="AO25" s="130">
        <f>'2018'!Q25</f>
        <v>16050000</v>
      </c>
      <c r="AP25" s="130">
        <f>'2018'!R25</f>
        <v>0</v>
      </c>
      <c r="AQ25" s="129">
        <f>'2018'!S25</f>
        <v>0</v>
      </c>
      <c r="AR25" s="131" t="str">
        <f>'2018'!AB25</f>
        <v>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v>
      </c>
      <c r="AS25" s="128">
        <f>'2019'!N25</f>
        <v>1</v>
      </c>
      <c r="AT25" s="127">
        <f>'2019'!O25</f>
        <v>1</v>
      </c>
      <c r="AU25" s="129">
        <f>'2019'!P25</f>
        <v>0.8</v>
      </c>
      <c r="AV25" s="130">
        <f>'2019'!Q25</f>
        <v>0</v>
      </c>
      <c r="AW25" s="130">
        <f>'2019'!R25</f>
        <v>0</v>
      </c>
      <c r="AX25" s="129">
        <f>'2019'!S25</f>
        <v>0</v>
      </c>
      <c r="AY25" s="131" t="str">
        <f>'2019'!AB25</f>
        <v>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v>
      </c>
    </row>
    <row r="26" spans="1:51" ht="60" customHeight="1" x14ac:dyDescent="0.25">
      <c r="A26" s="270"/>
      <c r="B26" s="292"/>
      <c r="C26" s="266"/>
      <c r="D26" s="14">
        <v>23</v>
      </c>
      <c r="E26" s="13" t="s">
        <v>120</v>
      </c>
      <c r="F26" s="13" t="s">
        <v>121</v>
      </c>
      <c r="G26" s="13" t="s">
        <v>122</v>
      </c>
      <c r="H26" s="13" t="s">
        <v>118</v>
      </c>
      <c r="I26" s="33" t="s">
        <v>123</v>
      </c>
      <c r="J26" s="44" t="s">
        <v>96</v>
      </c>
      <c r="K26" s="14" t="s">
        <v>96</v>
      </c>
      <c r="L26" s="14" t="s">
        <v>96</v>
      </c>
      <c r="M26" s="60" t="s">
        <v>241</v>
      </c>
      <c r="N26" s="74">
        <v>1</v>
      </c>
      <c r="O26" s="49">
        <f t="shared" si="0"/>
        <v>1.1000000000000001</v>
      </c>
      <c r="P26" s="80">
        <f t="shared" si="1"/>
        <v>1.1000000000000001</v>
      </c>
      <c r="Q26" s="48">
        <f>'2015'!O26</f>
        <v>0</v>
      </c>
      <c r="R26" s="49">
        <f>'2015'!P26</f>
        <v>0</v>
      </c>
      <c r="S26" s="50">
        <f>'2015'!Q26</f>
        <v>0</v>
      </c>
      <c r="T26" s="51">
        <f>'2015'!R26</f>
        <v>0</v>
      </c>
      <c r="U26" s="51">
        <f>'2015'!S26</f>
        <v>0</v>
      </c>
      <c r="V26" s="50">
        <f>'2015'!T26</f>
        <v>0</v>
      </c>
      <c r="W26" s="52" t="str">
        <f>'2015'!U26</f>
        <v>ND</v>
      </c>
      <c r="X26" s="128">
        <f>'2016'!N26</f>
        <v>0.1</v>
      </c>
      <c r="Y26" s="127">
        <f>'2016'!O26</f>
        <v>0</v>
      </c>
      <c r="Z26" s="129">
        <f>'2016'!P26</f>
        <v>0</v>
      </c>
      <c r="AA26" s="130">
        <f>'2016'!Q26</f>
        <v>0</v>
      </c>
      <c r="AB26" s="130">
        <f>'2016'!R26</f>
        <v>0</v>
      </c>
      <c r="AC26" s="129">
        <f>'2016'!S26</f>
        <v>0</v>
      </c>
      <c r="AD26" s="131" t="str">
        <f>'2016'!T26</f>
        <v xml:space="preserve">No reporta informacion </v>
      </c>
      <c r="AE26" s="128">
        <f>'2017'!N26</f>
        <v>0.1</v>
      </c>
      <c r="AF26" s="127">
        <f>'2017'!O26</f>
        <v>0.1</v>
      </c>
      <c r="AG26" s="129">
        <f>'2017'!P26</f>
        <v>1</v>
      </c>
      <c r="AH26" s="130">
        <f>'2017'!Q26</f>
        <v>3000000000</v>
      </c>
      <c r="AI26" s="130">
        <f>'2017'!R26</f>
        <v>3000000000</v>
      </c>
      <c r="AJ26" s="129">
        <f>'2017'!S26</f>
        <v>1</v>
      </c>
      <c r="AK26" s="131" t="str">
        <f>'2017'!T26</f>
        <v>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v>
      </c>
      <c r="AL26" s="128">
        <f>'2018'!N26</f>
        <v>1</v>
      </c>
      <c r="AM26" s="127">
        <f>'2018'!O26</f>
        <v>0</v>
      </c>
      <c r="AN26" s="129">
        <f>'2018'!P26</f>
        <v>0</v>
      </c>
      <c r="AO26" s="130" t="str">
        <f>'2018'!Q26</f>
        <v>-</v>
      </c>
      <c r="AP26" s="130" t="str">
        <f>'2018'!R26</f>
        <v>-</v>
      </c>
      <c r="AQ26" s="129" t="e">
        <f>'2018'!S26</f>
        <v>#VALUE!</v>
      </c>
      <c r="AR26" s="131" t="str">
        <f>'2018'!AB26</f>
        <v>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v>
      </c>
      <c r="AS26" s="128">
        <f>'2019'!N26</f>
        <v>1</v>
      </c>
      <c r="AT26" s="127">
        <f>'2019'!O26</f>
        <v>1</v>
      </c>
      <c r="AU26" s="129">
        <f>'2019'!P26</f>
        <v>0.6</v>
      </c>
      <c r="AV26" s="130">
        <f>'2019'!Q26</f>
        <v>0</v>
      </c>
      <c r="AW26" s="130">
        <f>'2019'!R26</f>
        <v>0</v>
      </c>
      <c r="AX26" s="129">
        <f>'2019'!S26</f>
        <v>0</v>
      </c>
      <c r="AY26" s="131" t="str">
        <f>'2019'!AB26</f>
        <v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v>
      </c>
    </row>
    <row r="27" spans="1:51" ht="60" customHeight="1" x14ac:dyDescent="0.25">
      <c r="A27" s="270"/>
      <c r="B27" s="292"/>
      <c r="C27" s="266" t="s">
        <v>124</v>
      </c>
      <c r="D27" s="14">
        <v>24</v>
      </c>
      <c r="E27" s="13" t="s">
        <v>125</v>
      </c>
      <c r="F27" s="13" t="s">
        <v>126</v>
      </c>
      <c r="G27" s="13" t="s">
        <v>127</v>
      </c>
      <c r="H27" s="13" t="s">
        <v>128</v>
      </c>
      <c r="I27" s="33" t="s">
        <v>129</v>
      </c>
      <c r="J27" s="44" t="s">
        <v>242</v>
      </c>
      <c r="K27" s="14" t="s">
        <v>243</v>
      </c>
      <c r="L27" s="14">
        <v>68</v>
      </c>
      <c r="M27" s="33" t="s">
        <v>244</v>
      </c>
      <c r="N27" s="44">
        <v>2</v>
      </c>
      <c r="O27" s="49">
        <f t="shared" si="0"/>
        <v>3709.002</v>
      </c>
      <c r="P27" s="80">
        <f t="shared" si="1"/>
        <v>1854.501</v>
      </c>
      <c r="Q27" s="48">
        <f>'2015'!O27</f>
        <v>0</v>
      </c>
      <c r="R27" s="49">
        <f>'2015'!P27</f>
        <v>0</v>
      </c>
      <c r="S27" s="50">
        <f>'2015'!Q27</f>
        <v>0</v>
      </c>
      <c r="T27" s="51">
        <f>'2015'!R27</f>
        <v>0</v>
      </c>
      <c r="U27" s="51">
        <f>'2015'!S27</f>
        <v>0</v>
      </c>
      <c r="V27" s="50">
        <f>'2015'!T27</f>
        <v>0</v>
      </c>
      <c r="W27" s="52" t="str">
        <f>'2015'!U27</f>
        <v>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v>
      </c>
      <c r="X27" s="128">
        <f>'2016'!N27</f>
        <v>2</v>
      </c>
      <c r="Y27" s="127">
        <f>'2016'!O27</f>
        <v>1</v>
      </c>
      <c r="Z27" s="129">
        <f>'2016'!P27</f>
        <v>0.5</v>
      </c>
      <c r="AA27" s="130">
        <f>'2016'!Q27</f>
        <v>10000000</v>
      </c>
      <c r="AB27" s="130">
        <f>'2016'!R27</f>
        <v>10000000</v>
      </c>
      <c r="AC27" s="129">
        <f>'2016'!S27</f>
        <v>1</v>
      </c>
      <c r="AD27" s="131" t="str">
        <f>'2016'!T27</f>
        <v xml:space="preserve">Se Atendieron  cuatro mil cuatrociena cincuenta y tresos (4.456)  personas de la población adulta del departamento (jóvenes y adultos, madres cabeza de hogar)  </v>
      </c>
      <c r="AE27" s="128">
        <f>'2017'!N27</f>
        <v>2E-3</v>
      </c>
      <c r="AF27" s="127">
        <f>'2017'!O27</f>
        <v>2E-3</v>
      </c>
      <c r="AG27" s="129">
        <f>'2017'!P27</f>
        <v>1</v>
      </c>
      <c r="AH27" s="130">
        <f>'2017'!Q27</f>
        <v>10000000</v>
      </c>
      <c r="AI27" s="130">
        <f>'2017'!R27</f>
        <v>0</v>
      </c>
      <c r="AJ27" s="129">
        <f>'2017'!S27</f>
        <v>0</v>
      </c>
      <c r="AK27" s="131" t="str">
        <f>'2017'!T27</f>
        <v>Secretaria de educacion  atendieron 3980 personas de la población adulta del departamento (jóvenes y adultos, madres cabeza de hogar),  con docentes de planta por sistema de horas extras.</v>
      </c>
      <c r="AL27" s="128">
        <f>'2018'!N27</f>
        <v>4500</v>
      </c>
      <c r="AM27" s="127">
        <f>'2018'!O27</f>
        <v>3707</v>
      </c>
      <c r="AN27" s="129">
        <f>'2018'!P27</f>
        <v>0.82377777777777783</v>
      </c>
      <c r="AO27" s="130">
        <f>'2018'!Q27</f>
        <v>7200000</v>
      </c>
      <c r="AP27" s="130">
        <f>'2018'!R27</f>
        <v>0</v>
      </c>
      <c r="AQ27" s="129">
        <f>'2018'!S27</f>
        <v>0</v>
      </c>
      <c r="AR27" s="131" t="str">
        <f>'2018'!AB27</f>
        <v>Durante el primer semestre del año 2018, se han atendido  en jornada nocturna o sabatina  3.707 personas de la población adulta, distribuidas en los 11 municipios del Departamento.</v>
      </c>
      <c r="AS27" s="128">
        <f>'2019'!N27</f>
        <v>1</v>
      </c>
      <c r="AT27" s="127">
        <f>'2019'!O27</f>
        <v>1</v>
      </c>
      <c r="AU27" s="129">
        <f>'2019'!P27</f>
        <v>0.56000000000000005</v>
      </c>
      <c r="AV27" s="130">
        <f>'2019'!Q27</f>
        <v>25000000</v>
      </c>
      <c r="AW27" s="130">
        <f>'2019'!R27</f>
        <v>2935000</v>
      </c>
      <c r="AX27" s="129">
        <f>'2019'!S27</f>
        <v>0</v>
      </c>
      <c r="AY27" s="131" t="str">
        <f>'2019'!AB27</f>
        <v>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v>
      </c>
    </row>
    <row r="28" spans="1:51" ht="60" customHeight="1" x14ac:dyDescent="0.25">
      <c r="A28" s="270"/>
      <c r="B28" s="292"/>
      <c r="C28" s="266"/>
      <c r="D28" s="14">
        <v>25</v>
      </c>
      <c r="E28" s="5" t="s">
        <v>130</v>
      </c>
      <c r="F28" s="13" t="s">
        <v>131</v>
      </c>
      <c r="G28" s="13" t="s">
        <v>132</v>
      </c>
      <c r="H28" s="13" t="s">
        <v>133</v>
      </c>
      <c r="I28" s="33" t="s">
        <v>134</v>
      </c>
      <c r="J28" s="44" t="s">
        <v>245</v>
      </c>
      <c r="K28" s="14" t="s">
        <v>246</v>
      </c>
      <c r="L28" s="14">
        <v>107</v>
      </c>
      <c r="M28" s="33" t="s">
        <v>247</v>
      </c>
      <c r="N28" s="74">
        <v>0.8</v>
      </c>
      <c r="O28" s="49">
        <f t="shared" si="0"/>
        <v>1.29</v>
      </c>
      <c r="P28" s="80">
        <f t="shared" si="1"/>
        <v>1.6125</v>
      </c>
      <c r="Q28" s="48">
        <f>'2015'!O28</f>
        <v>0</v>
      </c>
      <c r="R28" s="49">
        <f>'2015'!P28</f>
        <v>0</v>
      </c>
      <c r="S28" s="50">
        <f>'2015'!Q28</f>
        <v>0</v>
      </c>
      <c r="T28" s="51">
        <f>'2015'!R28</f>
        <v>0</v>
      </c>
      <c r="U28" s="51">
        <f>'2015'!S28</f>
        <v>0</v>
      </c>
      <c r="V28" s="50">
        <f>'2015'!T28</f>
        <v>0</v>
      </c>
      <c r="W28" s="52" t="str">
        <f>'2015'!U28</f>
        <v>ND</v>
      </c>
      <c r="X28" s="128">
        <f>'2016'!N28</f>
        <v>0.08</v>
      </c>
      <c r="Y28" s="127">
        <f>'2016'!O28</f>
        <v>0.08</v>
      </c>
      <c r="Z28" s="129">
        <f>'2016'!P28</f>
        <v>1</v>
      </c>
      <c r="AA28" s="130">
        <f>'2016'!Q28</f>
        <v>9880000</v>
      </c>
      <c r="AB28" s="130">
        <f>'2016'!R28</f>
        <v>9880000</v>
      </c>
      <c r="AC28" s="129">
        <f>'2016'!S28</f>
        <v>1</v>
      </c>
      <c r="AD28" s="131" t="str">
        <f>'2016'!T28</f>
        <v xml:space="preserve">se Implementó el programa de acceso y permanencia de la educación técnica, tecnológica y superior en el Departamento del Quindío     </v>
      </c>
      <c r="AE28" s="128">
        <f>'2017'!N28</f>
        <v>0.08</v>
      </c>
      <c r="AF28" s="127">
        <f>'2017'!O28</f>
        <v>0.08</v>
      </c>
      <c r="AG28" s="129">
        <f>'2017'!P28</f>
        <v>1</v>
      </c>
      <c r="AH28" s="130">
        <f>'2017'!Q28</f>
        <v>53800000</v>
      </c>
      <c r="AI28" s="130">
        <f>'2017'!R28</f>
        <v>53800000</v>
      </c>
      <c r="AJ28" s="129">
        <f>'2017'!S28</f>
        <v>1</v>
      </c>
      <c r="AK28" s="131" t="str">
        <f>'2017'!T28</f>
        <v>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v>
      </c>
      <c r="AL28" s="128">
        <f>'2018'!N28</f>
        <v>1</v>
      </c>
      <c r="AM28" s="127">
        <f>'2018'!O28</f>
        <v>0.13</v>
      </c>
      <c r="AN28" s="129">
        <f>'2018'!P28</f>
        <v>0.13</v>
      </c>
      <c r="AO28" s="130">
        <f>'2018'!Q28</f>
        <v>45000000</v>
      </c>
      <c r="AP28" s="130">
        <f>'2018'!R28</f>
        <v>5800000</v>
      </c>
      <c r="AQ28" s="129">
        <f>'2018'!S28</f>
        <v>0.12888888888888889</v>
      </c>
      <c r="AR28" s="131">
        <f>'2018'!AB28</f>
        <v>0</v>
      </c>
      <c r="AS28" s="128">
        <f>'2019'!N28</f>
        <v>1</v>
      </c>
      <c r="AT28" s="127">
        <f>'2019'!O28</f>
        <v>1</v>
      </c>
      <c r="AU28" s="129">
        <f>'2019'!P28</f>
        <v>0.8</v>
      </c>
      <c r="AV28" s="130">
        <f>'2019'!Q28</f>
        <v>144717884</v>
      </c>
      <c r="AW28" s="130">
        <f>'2019'!R28</f>
        <v>100000000</v>
      </c>
      <c r="AX28" s="129">
        <f>'2019'!S28</f>
        <v>0</v>
      </c>
      <c r="AY28" s="131" t="str">
        <f>'2019'!AB28</f>
        <v>De igual forma, se viene implementando el convenio J-140 de cooperación académica entre el Departamento y la Universidad del Quindío, a través del cual se han logrado procesos de prácticas profesionales, intercambio docente y procesos académicos para la investigación y divulgación sobre asuntos de género y enfoque diferencial.</v>
      </c>
    </row>
    <row r="29" spans="1:51" ht="60" customHeight="1" x14ac:dyDescent="0.25">
      <c r="A29" s="270"/>
      <c r="B29" s="292"/>
      <c r="C29" s="266" t="s">
        <v>135</v>
      </c>
      <c r="D29" s="14">
        <v>26</v>
      </c>
      <c r="E29" s="13" t="s">
        <v>136</v>
      </c>
      <c r="F29" s="13" t="s">
        <v>137</v>
      </c>
      <c r="G29" s="13" t="s">
        <v>138</v>
      </c>
      <c r="H29" s="13" t="s">
        <v>139</v>
      </c>
      <c r="I29" s="33" t="s">
        <v>140</v>
      </c>
      <c r="J29" s="44" t="s">
        <v>96</v>
      </c>
      <c r="K29" s="14" t="s">
        <v>96</v>
      </c>
      <c r="L29" s="14" t="s">
        <v>96</v>
      </c>
      <c r="M29" s="60" t="s">
        <v>241</v>
      </c>
      <c r="N29" s="44">
        <v>5</v>
      </c>
      <c r="O29" s="49">
        <f t="shared" si="0"/>
        <v>3</v>
      </c>
      <c r="P29" s="80">
        <f t="shared" si="1"/>
        <v>0.6</v>
      </c>
      <c r="Q29" s="48">
        <f>'2015'!O29</f>
        <v>0</v>
      </c>
      <c r="R29" s="49">
        <f>'2015'!P29</f>
        <v>0</v>
      </c>
      <c r="S29" s="50">
        <f>'2015'!Q29</f>
        <v>0</v>
      </c>
      <c r="T29" s="51">
        <f>'2015'!R29</f>
        <v>0</v>
      </c>
      <c r="U29" s="51">
        <f>'2015'!S29</f>
        <v>0</v>
      </c>
      <c r="V29" s="50">
        <f>'2015'!T29</f>
        <v>0</v>
      </c>
      <c r="W29" s="52" t="str">
        <f>'2015'!U29</f>
        <v>ND</v>
      </c>
      <c r="X29" s="128">
        <f>'2016'!N29</f>
        <v>1</v>
      </c>
      <c r="Y29" s="127">
        <f>'2016'!O29</f>
        <v>1</v>
      </c>
      <c r="Z29" s="129">
        <f>'2016'!P29</f>
        <v>1</v>
      </c>
      <c r="AA29" s="130">
        <f>'2016'!Q29</f>
        <v>0</v>
      </c>
      <c r="AB29" s="130">
        <f>'2016'!R29</f>
        <v>0</v>
      </c>
      <c r="AC29" s="129">
        <f>'2016'!S29</f>
        <v>0</v>
      </c>
      <c r="AD29" s="131" t="str">
        <f>'2016'!T29</f>
        <v xml:space="preserve">Se tiene un convenio marco entre la Universidad del Quindio y el departamento del Quindiopara  la cooperación en todas las lineas propuestas. </v>
      </c>
      <c r="AE29" s="128">
        <f>'2017'!N29</f>
        <v>1</v>
      </c>
      <c r="AF29" s="127">
        <f>'2017'!O29</f>
        <v>1</v>
      </c>
      <c r="AG29" s="129">
        <f>'2017'!P29</f>
        <v>1</v>
      </c>
      <c r="AH29" s="130" t="str">
        <f>'2017'!Q29</f>
        <v>PENDIENTE</v>
      </c>
      <c r="AI29" s="130" t="str">
        <f>'2017'!R29</f>
        <v>PENDIENTE</v>
      </c>
      <c r="AJ29" s="129">
        <f>'2017'!S29</f>
        <v>0</v>
      </c>
      <c r="AK29" s="131" t="str">
        <f>'2017'!T29</f>
        <v>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v>
      </c>
      <c r="AL29" s="128">
        <f>'2018'!N29</f>
        <v>1</v>
      </c>
      <c r="AM29" s="127">
        <f>'2018'!O29</f>
        <v>0</v>
      </c>
      <c r="AN29" s="129">
        <f>'2018'!P29</f>
        <v>0</v>
      </c>
      <c r="AO29" s="130">
        <f>'2018'!Q29</f>
        <v>1</v>
      </c>
      <c r="AP29" s="130" t="e">
        <f>'2018'!R29</f>
        <v>#VALUE!</v>
      </c>
      <c r="AQ29" s="129" t="e">
        <f>'2018'!S29</f>
        <v>#VALUE!</v>
      </c>
      <c r="AR29" s="131" t="str">
        <f>'2018'!AB29</f>
        <v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v>
      </c>
      <c r="AS29" s="128">
        <f>'2019'!N29</f>
        <v>1</v>
      </c>
      <c r="AT29" s="127">
        <f>'2019'!O29</f>
        <v>1</v>
      </c>
      <c r="AU29" s="129">
        <f>'2019'!P29</f>
        <v>0.8</v>
      </c>
      <c r="AV29" s="130">
        <f>'2019'!Q29</f>
        <v>0</v>
      </c>
      <c r="AW29" s="130">
        <f>'2019'!R29</f>
        <v>0</v>
      </c>
      <c r="AX29" s="129">
        <f>'2019'!S29</f>
        <v>0</v>
      </c>
      <c r="AY29" s="131" t="str">
        <f>'2019'!AB29</f>
        <v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v>
      </c>
    </row>
    <row r="30" spans="1:51" ht="60" customHeight="1" x14ac:dyDescent="0.25">
      <c r="A30" s="270"/>
      <c r="B30" s="292"/>
      <c r="C30" s="266"/>
      <c r="D30" s="14">
        <v>27</v>
      </c>
      <c r="E30" s="28" t="s">
        <v>141</v>
      </c>
      <c r="F30" s="28" t="s">
        <v>142</v>
      </c>
      <c r="G30" s="28" t="s">
        <v>143</v>
      </c>
      <c r="H30" s="28" t="s">
        <v>144</v>
      </c>
      <c r="I30" s="62" t="s">
        <v>145</v>
      </c>
      <c r="J30" s="61" t="s">
        <v>215</v>
      </c>
      <c r="K30" s="28" t="s">
        <v>216</v>
      </c>
      <c r="L30" s="14">
        <v>197</v>
      </c>
      <c r="M30" s="62" t="s">
        <v>217</v>
      </c>
      <c r="N30" s="74">
        <v>1</v>
      </c>
      <c r="O30" s="49">
        <f t="shared" si="0"/>
        <v>1.4</v>
      </c>
      <c r="P30" s="80">
        <f t="shared" si="1"/>
        <v>1.4</v>
      </c>
      <c r="Q30" s="48">
        <f>'2015'!O30</f>
        <v>0.05</v>
      </c>
      <c r="R30" s="49">
        <f>'2015'!P30</f>
        <v>0.05</v>
      </c>
      <c r="S30" s="50">
        <f>'2015'!Q30</f>
        <v>1</v>
      </c>
      <c r="T30" s="51">
        <f>'2015'!R30</f>
        <v>10000000</v>
      </c>
      <c r="U30" s="51">
        <f>'2015'!S30</f>
        <v>10000000</v>
      </c>
      <c r="V30" s="50">
        <f>'2015'!T30</f>
        <v>1</v>
      </c>
      <c r="W30" s="52" t="str">
        <f>'2015'!U30</f>
        <v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v>
      </c>
      <c r="X30" s="128">
        <f>'2016'!N30</f>
        <v>0.1</v>
      </c>
      <c r="Y30" s="127">
        <f>'2016'!O30</f>
        <v>0.05</v>
      </c>
      <c r="Z30" s="129">
        <f>'2016'!P30</f>
        <v>0.5</v>
      </c>
      <c r="AA30" s="130">
        <f>'2016'!Q30</f>
        <v>0</v>
      </c>
      <c r="AB30" s="130">
        <f>'2016'!R30</f>
        <v>0</v>
      </c>
      <c r="AC30" s="129">
        <f>'2016'!S30</f>
        <v>0</v>
      </c>
      <c r="AD30" s="131" t="str">
        <f>'2016'!T30</f>
        <v>Se viene realizando en compañía de la defensoria del Pueblo el seguimiento a la ley 1257.</v>
      </c>
      <c r="AE30" s="128">
        <f>'2017'!N30</f>
        <v>0.1</v>
      </c>
      <c r="AF30" s="127">
        <f>'2017'!O30</f>
        <v>0.1</v>
      </c>
      <c r="AG30" s="129">
        <f>'2017'!P30</f>
        <v>1</v>
      </c>
      <c r="AH30" s="130">
        <f>'2017'!Q30</f>
        <v>82000000</v>
      </c>
      <c r="AI30" s="130">
        <f>'2017'!R30</f>
        <v>6570000</v>
      </c>
      <c r="AJ30" s="129">
        <f>'2017'!S30</f>
        <v>8.0121951219512197E-2</v>
      </c>
      <c r="AK30" s="131" t="str">
        <f>'2017'!T30</f>
        <v>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v>
      </c>
      <c r="AL30" s="128">
        <f>'2018'!N30</f>
        <v>1</v>
      </c>
      <c r="AM30" s="127">
        <f>'2018'!O30</f>
        <v>0.2</v>
      </c>
      <c r="AN30" s="129">
        <f>'2018'!P30</f>
        <v>0.2</v>
      </c>
      <c r="AO30" s="130">
        <f>'2018'!Q30</f>
        <v>69300000</v>
      </c>
      <c r="AP30" s="130">
        <f>'2018'!R30</f>
        <v>59520000</v>
      </c>
      <c r="AQ30" s="129">
        <f>'2018'!S30</f>
        <v>0.8588744588744589</v>
      </c>
      <c r="AR30" s="131" t="str">
        <f>'2018'!AB30</f>
        <v>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v>
      </c>
      <c r="AS30" s="128">
        <f>'2019'!N30</f>
        <v>1</v>
      </c>
      <c r="AT30" s="127">
        <f>'2019'!O30</f>
        <v>1</v>
      </c>
      <c r="AU30" s="129">
        <f>'2019'!P30</f>
        <v>0.65</v>
      </c>
      <c r="AV30" s="130">
        <f>'2019'!Q30</f>
        <v>50000000</v>
      </c>
      <c r="AW30" s="130">
        <f>'2019'!R30</f>
        <v>12762000</v>
      </c>
      <c r="AX30" s="129">
        <f>'2019'!S30</f>
        <v>0</v>
      </c>
      <c r="AY30" s="131" t="str">
        <f>'2019'!AB30</f>
        <v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v>
      </c>
    </row>
    <row r="31" spans="1:51" ht="60" customHeight="1" x14ac:dyDescent="0.25">
      <c r="A31" s="270"/>
      <c r="B31" s="275" t="s">
        <v>146</v>
      </c>
      <c r="C31" s="273" t="s">
        <v>147</v>
      </c>
      <c r="D31" s="14">
        <v>28</v>
      </c>
      <c r="E31" s="28" t="s">
        <v>148</v>
      </c>
      <c r="F31" s="28" t="s">
        <v>149</v>
      </c>
      <c r="G31" s="28" t="s">
        <v>150</v>
      </c>
      <c r="H31" s="28" t="s">
        <v>151</v>
      </c>
      <c r="I31" s="62" t="s">
        <v>152</v>
      </c>
      <c r="J31" s="61" t="s">
        <v>248</v>
      </c>
      <c r="K31" s="41" t="s">
        <v>249</v>
      </c>
      <c r="L31" s="14">
        <v>157</v>
      </c>
      <c r="M31" s="63" t="s">
        <v>250</v>
      </c>
      <c r="N31" s="74">
        <v>0.9</v>
      </c>
      <c r="O31" s="49">
        <f t="shared" si="0"/>
        <v>1.7799999999999998</v>
      </c>
      <c r="P31" s="80">
        <f t="shared" si="1"/>
        <v>1.9777777777777774</v>
      </c>
      <c r="Q31" s="48">
        <f>'2015'!O31</f>
        <v>0.7</v>
      </c>
      <c r="R31" s="49">
        <f>'2015'!P31</f>
        <v>0.6</v>
      </c>
      <c r="S31" s="50">
        <f>'2015'!Q31</f>
        <v>0.85714285714285721</v>
      </c>
      <c r="T31" s="51">
        <f>'2015'!R31</f>
        <v>18444390908.93</v>
      </c>
      <c r="U31" s="51">
        <f>'2015'!S31</f>
        <v>9148596406</v>
      </c>
      <c r="V31" s="50">
        <f>'2015'!T31</f>
        <v>0.49600967856144457</v>
      </c>
      <c r="W31" s="52" t="str">
        <f>'2015'!U31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X31" s="128">
        <f>'2016'!N31</f>
        <v>0.09</v>
      </c>
      <c r="Y31" s="127">
        <f>'2016'!O31</f>
        <v>0.09</v>
      </c>
      <c r="Z31" s="129">
        <f>'2016'!P31</f>
        <v>1</v>
      </c>
      <c r="AA31" s="130">
        <f>'2016'!Q31</f>
        <v>0</v>
      </c>
      <c r="AB31" s="130">
        <f>'2016'!R31</f>
        <v>0</v>
      </c>
      <c r="AC31" s="129">
        <f>'2016'!S31</f>
        <v>0</v>
      </c>
      <c r="AD31" s="131" t="str">
        <f>'2016'!T31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AE31" s="128">
        <f>'2017'!N31</f>
        <v>0.09</v>
      </c>
      <c r="AF31" s="127">
        <f>'2017'!O31</f>
        <v>0.09</v>
      </c>
      <c r="AG31" s="129">
        <f>'2017'!P31</f>
        <v>1</v>
      </c>
      <c r="AH31" s="130">
        <f>'2017'!Q31</f>
        <v>61607604</v>
      </c>
      <c r="AI31" s="130">
        <f>'2017'!R31</f>
        <v>15840000</v>
      </c>
      <c r="AJ31" s="129">
        <f>'2017'!S31</f>
        <v>0.25711111894564181</v>
      </c>
      <c r="AK31" s="131" t="str">
        <f>'2017'!T31</f>
        <v>La secretaria de salud reporta la afiliacion al sistema de seguridad social Mujer con discapacidad a Junio 30 de 2017: 6,953 afiliados.</v>
      </c>
      <c r="AL31" s="128">
        <f>'2018'!N31</f>
        <v>5</v>
      </c>
      <c r="AM31" s="127">
        <f>'2018'!O31</f>
        <v>1</v>
      </c>
      <c r="AN31" s="129">
        <f>'2018'!P31</f>
        <v>0.2</v>
      </c>
      <c r="AO31" s="130">
        <f>'2018'!Q31</f>
        <v>86385271</v>
      </c>
      <c r="AP31" s="130">
        <f>'2018'!R31</f>
        <v>34860000</v>
      </c>
      <c r="AQ31" s="129">
        <f>'2018'!S31</f>
        <v>0.40354101569004741</v>
      </c>
      <c r="AR31" s="131" t="str">
        <f>'2018'!AB31</f>
        <v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v>
      </c>
      <c r="AS31" s="128">
        <f>'2019'!N31</f>
        <v>1</v>
      </c>
      <c r="AT31" s="127">
        <f>'2019'!O31</f>
        <v>0</v>
      </c>
      <c r="AU31" s="129">
        <f>'2019'!P31</f>
        <v>0</v>
      </c>
      <c r="AV31" s="130">
        <f>'2019'!Q31</f>
        <v>0</v>
      </c>
      <c r="AW31" s="130">
        <f>'2019'!R31</f>
        <v>0</v>
      </c>
      <c r="AX31" s="129">
        <f>'2019'!S31</f>
        <v>0</v>
      </c>
      <c r="AY31" s="131" t="str">
        <f>'2019'!AB31</f>
        <v>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v>
      </c>
    </row>
    <row r="32" spans="1:51" ht="60" customHeight="1" x14ac:dyDescent="0.25">
      <c r="A32" s="270"/>
      <c r="B32" s="275"/>
      <c r="C32" s="273"/>
      <c r="D32" s="273">
        <v>29</v>
      </c>
      <c r="E32" s="273" t="s">
        <v>153</v>
      </c>
      <c r="F32" s="273" t="s">
        <v>154</v>
      </c>
      <c r="G32" s="273" t="s">
        <v>155</v>
      </c>
      <c r="H32" s="273" t="s">
        <v>151</v>
      </c>
      <c r="I32" s="274" t="s">
        <v>152</v>
      </c>
      <c r="J32" s="44" t="s">
        <v>251</v>
      </c>
      <c r="K32" s="9" t="s">
        <v>252</v>
      </c>
      <c r="L32" s="14">
        <v>129</v>
      </c>
      <c r="M32" s="33" t="s">
        <v>253</v>
      </c>
      <c r="N32" s="269">
        <v>0.9</v>
      </c>
      <c r="O32" s="312">
        <f t="shared" si="0"/>
        <v>5.78</v>
      </c>
      <c r="P32" s="315">
        <f t="shared" si="1"/>
        <v>6.4222222222222225</v>
      </c>
      <c r="Q32" s="318">
        <f>'2015'!O32:O35</f>
        <v>0.7</v>
      </c>
      <c r="R32" s="312">
        <f>'2015'!P32:P35</f>
        <v>0.6</v>
      </c>
      <c r="S32" s="321">
        <f>'2015'!Q32:Q35</f>
        <v>0.85714285714285721</v>
      </c>
      <c r="T32" s="324">
        <f>'2015'!R32:R35</f>
        <v>18444390908.93</v>
      </c>
      <c r="U32" s="324">
        <f>'2015'!S32:S35</f>
        <v>9148596406</v>
      </c>
      <c r="V32" s="321">
        <f>'2015'!T32:T35</f>
        <v>0.49600967856144457</v>
      </c>
      <c r="W32" s="327" t="str">
        <f>'2015'!U32:U35</f>
        <v>Vinculación de 3600 mujeres gestantes al programa de control prenatal antes de la semana doce de edad gestacional.</v>
      </c>
      <c r="X32" s="318">
        <f>'2016'!N32:N35</f>
        <v>0.09</v>
      </c>
      <c r="Y32" s="312">
        <f>'2016'!O32:O35</f>
        <v>0.09</v>
      </c>
      <c r="Z32" s="321">
        <f>'2016'!P32:P35</f>
        <v>1</v>
      </c>
      <c r="AA32" s="324">
        <f>'2016'!Q32:Q35</f>
        <v>12650000</v>
      </c>
      <c r="AB32" s="324">
        <f>'2016'!R32:R35</f>
        <v>12650000</v>
      </c>
      <c r="AC32" s="321">
        <f>'2016'!S32:S35</f>
        <v>1</v>
      </c>
      <c r="AD32" s="330" t="str">
        <f>'2016'!T32:T35</f>
        <v>Se vincularon de  tres mil novecientas venti cuatro mujeres gestantes, al programa de control prenatal  antes de la semana doce de edad gestacional.</v>
      </c>
      <c r="AE32" s="318">
        <f>'2017'!N32:N35</f>
        <v>0.09</v>
      </c>
      <c r="AF32" s="312">
        <f>'2017'!O32:O35</f>
        <v>0.09</v>
      </c>
      <c r="AG32" s="321">
        <f>'2017'!P32:P35</f>
        <v>1</v>
      </c>
      <c r="AH32" s="324">
        <f>'2017'!Q32:Q35</f>
        <v>58710000</v>
      </c>
      <c r="AI32" s="324">
        <f>'2017'!R32:R35</f>
        <v>10140000</v>
      </c>
      <c r="AJ32" s="321">
        <f>'2017'!S32:S35</f>
        <v>0.17271333673990802</v>
      </c>
      <c r="AK32" s="330" t="str">
        <f>'2017'!T32:T35</f>
        <v>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v>
      </c>
      <c r="AL32" s="318">
        <f>'2018'!N32:N35</f>
        <v>6</v>
      </c>
      <c r="AM32" s="312">
        <f>'2018'!O32:O35</f>
        <v>5</v>
      </c>
      <c r="AN32" s="321">
        <f>'2018'!P32:P35</f>
        <v>0.83333333333333337</v>
      </c>
      <c r="AO32" s="324">
        <f>'2018'!Q32:Q35</f>
        <v>53000000</v>
      </c>
      <c r="AP32" s="324">
        <f>'2018'!R32:R35</f>
        <v>31680000</v>
      </c>
      <c r="AQ32" s="321">
        <f>'2018'!S32:S35</f>
        <v>0.59773584905660382</v>
      </c>
      <c r="AR32" s="330" t="str">
        <f>'2018'!AB32:AB35</f>
        <v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v>
      </c>
      <c r="AS32" s="318">
        <f>'2019'!N32:N35</f>
        <v>0</v>
      </c>
      <c r="AT32" s="312">
        <f>'2019'!O32:O35</f>
        <v>0</v>
      </c>
      <c r="AU32" s="321">
        <f>'2019'!P32:P35</f>
        <v>0</v>
      </c>
      <c r="AV32" s="324">
        <f>'2019'!Q32:Q35</f>
        <v>55960000</v>
      </c>
      <c r="AW32" s="324">
        <f>'2019'!R32:R35</f>
        <v>55960000</v>
      </c>
      <c r="AX32" s="321">
        <f>'2019'!S32:S35</f>
        <v>0</v>
      </c>
      <c r="AY32" s="330" t="str">
        <f>'2019'!AB32:AB35</f>
        <v xml:space="preserve"> De igual forma, en articulación con la Alcaldía de Armenia, la Secretaría de Familia convocó a una mesa intersectorial para revisar diferentes problemáticas en aspectos de salud pública que se vienen presentando en sitios de homosocialización y espacios para la prestación de servicios sexuales. En este sentido, se realizó una jornada de salud y afiliación a trabajadoras/es sexuales en diferentes puntos de Armenia, y con el apoyo de la Universidad del Quindío se logró un suministro de medicamentos y vitaminas para personas viviendo con VIH.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v>
      </c>
    </row>
    <row r="33" spans="1:51" ht="60" customHeight="1" x14ac:dyDescent="0.25">
      <c r="A33" s="270"/>
      <c r="B33" s="275"/>
      <c r="C33" s="273"/>
      <c r="D33" s="273"/>
      <c r="E33" s="273"/>
      <c r="F33" s="273"/>
      <c r="G33" s="273"/>
      <c r="H33" s="273"/>
      <c r="I33" s="274"/>
      <c r="J33" s="44" t="s">
        <v>254</v>
      </c>
      <c r="K33" s="9" t="s">
        <v>255</v>
      </c>
      <c r="L33" s="14">
        <v>134</v>
      </c>
      <c r="M33" s="33" t="s">
        <v>256</v>
      </c>
      <c r="N33" s="270"/>
      <c r="O33" s="313"/>
      <c r="P33" s="316"/>
      <c r="Q33" s="319"/>
      <c r="R33" s="313"/>
      <c r="S33" s="322"/>
      <c r="T33" s="325"/>
      <c r="U33" s="325"/>
      <c r="V33" s="322"/>
      <c r="W33" s="328"/>
      <c r="X33" s="319"/>
      <c r="Y33" s="313"/>
      <c r="Z33" s="322"/>
      <c r="AA33" s="325"/>
      <c r="AB33" s="325"/>
      <c r="AC33" s="322"/>
      <c r="AD33" s="331"/>
      <c r="AE33" s="319"/>
      <c r="AF33" s="313"/>
      <c r="AG33" s="322"/>
      <c r="AH33" s="325"/>
      <c r="AI33" s="325"/>
      <c r="AJ33" s="322"/>
      <c r="AK33" s="331"/>
      <c r="AL33" s="319"/>
      <c r="AM33" s="313"/>
      <c r="AN33" s="322"/>
      <c r="AO33" s="325"/>
      <c r="AP33" s="325"/>
      <c r="AQ33" s="322"/>
      <c r="AR33" s="331"/>
      <c r="AS33" s="319"/>
      <c r="AT33" s="313"/>
      <c r="AU33" s="322"/>
      <c r="AV33" s="325"/>
      <c r="AW33" s="325"/>
      <c r="AX33" s="322"/>
      <c r="AY33" s="331"/>
    </row>
    <row r="34" spans="1:51" ht="60" customHeight="1" x14ac:dyDescent="0.25">
      <c r="A34" s="270"/>
      <c r="B34" s="275"/>
      <c r="C34" s="273"/>
      <c r="D34" s="273"/>
      <c r="E34" s="273"/>
      <c r="F34" s="273"/>
      <c r="G34" s="273"/>
      <c r="H34" s="273"/>
      <c r="I34" s="274"/>
      <c r="J34" s="44" t="s">
        <v>254</v>
      </c>
      <c r="K34" s="9" t="s">
        <v>255</v>
      </c>
      <c r="L34" s="14">
        <v>133</v>
      </c>
      <c r="M34" s="33" t="s">
        <v>257</v>
      </c>
      <c r="N34" s="270"/>
      <c r="O34" s="313"/>
      <c r="P34" s="316"/>
      <c r="Q34" s="319"/>
      <c r="R34" s="313"/>
      <c r="S34" s="322"/>
      <c r="T34" s="325"/>
      <c r="U34" s="325"/>
      <c r="V34" s="322"/>
      <c r="W34" s="328"/>
      <c r="X34" s="319"/>
      <c r="Y34" s="313"/>
      <c r="Z34" s="322"/>
      <c r="AA34" s="325"/>
      <c r="AB34" s="325"/>
      <c r="AC34" s="322"/>
      <c r="AD34" s="331"/>
      <c r="AE34" s="319"/>
      <c r="AF34" s="313"/>
      <c r="AG34" s="322"/>
      <c r="AH34" s="325"/>
      <c r="AI34" s="325"/>
      <c r="AJ34" s="322"/>
      <c r="AK34" s="331"/>
      <c r="AL34" s="319"/>
      <c r="AM34" s="313"/>
      <c r="AN34" s="322"/>
      <c r="AO34" s="325"/>
      <c r="AP34" s="325"/>
      <c r="AQ34" s="322"/>
      <c r="AR34" s="331"/>
      <c r="AS34" s="319"/>
      <c r="AT34" s="313"/>
      <c r="AU34" s="322"/>
      <c r="AV34" s="325"/>
      <c r="AW34" s="325"/>
      <c r="AX34" s="322"/>
      <c r="AY34" s="331"/>
    </row>
    <row r="35" spans="1:51" ht="60" customHeight="1" x14ac:dyDescent="0.25">
      <c r="A35" s="270"/>
      <c r="B35" s="275"/>
      <c r="C35" s="273"/>
      <c r="D35" s="273"/>
      <c r="E35" s="273"/>
      <c r="F35" s="273"/>
      <c r="G35" s="273"/>
      <c r="H35" s="273"/>
      <c r="I35" s="274"/>
      <c r="J35" s="7" t="s">
        <v>254</v>
      </c>
      <c r="K35" s="9" t="s">
        <v>249</v>
      </c>
      <c r="L35" s="14">
        <v>154</v>
      </c>
      <c r="M35" s="33" t="s">
        <v>258</v>
      </c>
      <c r="N35" s="270"/>
      <c r="O35" s="314"/>
      <c r="P35" s="317"/>
      <c r="Q35" s="320"/>
      <c r="R35" s="314"/>
      <c r="S35" s="323"/>
      <c r="T35" s="326"/>
      <c r="U35" s="326"/>
      <c r="V35" s="323"/>
      <c r="W35" s="329"/>
      <c r="X35" s="320"/>
      <c r="Y35" s="314"/>
      <c r="Z35" s="323"/>
      <c r="AA35" s="326"/>
      <c r="AB35" s="326"/>
      <c r="AC35" s="323"/>
      <c r="AD35" s="332"/>
      <c r="AE35" s="320"/>
      <c r="AF35" s="314"/>
      <c r="AG35" s="323"/>
      <c r="AH35" s="326"/>
      <c r="AI35" s="326"/>
      <c r="AJ35" s="323"/>
      <c r="AK35" s="332"/>
      <c r="AL35" s="320"/>
      <c r="AM35" s="314"/>
      <c r="AN35" s="323"/>
      <c r="AO35" s="326"/>
      <c r="AP35" s="326"/>
      <c r="AQ35" s="323"/>
      <c r="AR35" s="332"/>
      <c r="AS35" s="320"/>
      <c r="AT35" s="314"/>
      <c r="AU35" s="323"/>
      <c r="AV35" s="326"/>
      <c r="AW35" s="326"/>
      <c r="AX35" s="323"/>
      <c r="AY35" s="332"/>
    </row>
    <row r="36" spans="1:51" ht="60" customHeight="1" x14ac:dyDescent="0.25">
      <c r="A36" s="270"/>
      <c r="B36" s="275"/>
      <c r="C36" s="266" t="s">
        <v>156</v>
      </c>
      <c r="D36" s="273">
        <v>30</v>
      </c>
      <c r="E36" s="273" t="s">
        <v>157</v>
      </c>
      <c r="F36" s="273" t="s">
        <v>158</v>
      </c>
      <c r="G36" s="273" t="s">
        <v>159</v>
      </c>
      <c r="H36" s="273" t="s">
        <v>151</v>
      </c>
      <c r="I36" s="274" t="s">
        <v>272</v>
      </c>
      <c r="J36" s="270" t="s">
        <v>254</v>
      </c>
      <c r="K36" s="273" t="s">
        <v>259</v>
      </c>
      <c r="L36" s="273">
        <v>143</v>
      </c>
      <c r="M36" s="274" t="s">
        <v>260</v>
      </c>
      <c r="N36" s="269">
        <v>0.9</v>
      </c>
      <c r="O36" s="312">
        <f t="shared" si="0"/>
        <v>1.68</v>
      </c>
      <c r="P36" s="315">
        <f t="shared" si="1"/>
        <v>1.8666666666666665</v>
      </c>
      <c r="Q36" s="318">
        <f>'2015'!O36:O41</f>
        <v>0.5</v>
      </c>
      <c r="R36" s="312">
        <f>'2015'!P36:P41</f>
        <v>0.5</v>
      </c>
      <c r="S36" s="321">
        <f>'2015'!Q36:Q41</f>
        <v>1</v>
      </c>
      <c r="T36" s="324">
        <f>'2015'!R36:R41</f>
        <v>233605063.59999999</v>
      </c>
      <c r="U36" s="324">
        <f>'2015'!S36:S41</f>
        <v>233605063.59999999</v>
      </c>
      <c r="V36" s="321">
        <f>'2015'!T36:T41</f>
        <v>1</v>
      </c>
      <c r="W36" s="327" t="str">
        <f>'2015'!U36:U41</f>
        <v>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v>
      </c>
      <c r="X36" s="318">
        <f>'2016'!N36:N41</f>
        <v>0.09</v>
      </c>
      <c r="Y36" s="312">
        <f>'2016'!O36:O41</f>
        <v>0.09</v>
      </c>
      <c r="Z36" s="321">
        <f>'2016'!P36:P41</f>
        <v>1</v>
      </c>
      <c r="AA36" s="324">
        <f>'2016'!Q36:Q41</f>
        <v>12650000</v>
      </c>
      <c r="AB36" s="324">
        <f>'2016'!R36:R41</f>
        <v>12650000</v>
      </c>
      <c r="AC36" s="321">
        <f>'2016'!S36:S41</f>
        <v>1</v>
      </c>
      <c r="AD36" s="330" t="str">
        <f>'2016'!T36:T41</f>
        <v>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v>
      </c>
      <c r="AE36" s="318">
        <f>'2017'!N36:N41</f>
        <v>0.09</v>
      </c>
      <c r="AF36" s="312">
        <f>'2017'!O36:O41</f>
        <v>0.09</v>
      </c>
      <c r="AG36" s="321">
        <f>'2017'!P36:P41</f>
        <v>1</v>
      </c>
      <c r="AH36" s="324">
        <f>'2017'!Q36:Q41</f>
        <v>20000000</v>
      </c>
      <c r="AI36" s="324">
        <f>'2017'!R36:R41</f>
        <v>19045950</v>
      </c>
      <c r="AJ36" s="321">
        <f>'2017'!S36:S41</f>
        <v>0.95229750000000002</v>
      </c>
      <c r="AK36" s="330" t="str">
        <f>'2017'!T36:T41</f>
        <v xml:space="preserve">Secretaria de salud reporta esquemas de vacunacion: Para el 2017 se esta trabajando con la meta era 95% en todos los biologicos ofertados por el PAI,  y se introduce la discriminacion de niño, niña e indigenas. </v>
      </c>
      <c r="AL36" s="318">
        <f>'2018'!N36:N41</f>
        <v>1</v>
      </c>
      <c r="AM36" s="312">
        <f>'2018'!O36:O41</f>
        <v>1</v>
      </c>
      <c r="AN36" s="321">
        <f>'2018'!P36:P41</f>
        <v>1</v>
      </c>
      <c r="AO36" s="324">
        <f>'2018'!Q36:Q41</f>
        <v>35000000</v>
      </c>
      <c r="AP36" s="324">
        <f>'2018'!R36:R41</f>
        <v>25509300</v>
      </c>
      <c r="AQ36" s="321">
        <f>'2018'!S36:S41</f>
        <v>0.72883714285714285</v>
      </c>
      <c r="AR36" s="330" t="str">
        <f>'2018'!AB36:AB41</f>
        <v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v>
      </c>
      <c r="AS36" s="318">
        <f>'2019'!N36:N41</f>
        <v>0</v>
      </c>
      <c r="AT36" s="312">
        <f>'2019'!O36:O41</f>
        <v>0</v>
      </c>
      <c r="AU36" s="321">
        <f>'2019'!P36:P41</f>
        <v>0</v>
      </c>
      <c r="AV36" s="324">
        <f>'2019'!Q36:Q41</f>
        <v>0</v>
      </c>
      <c r="AW36" s="324">
        <f>'2019'!R36:R41</f>
        <v>0</v>
      </c>
      <c r="AX36" s="321">
        <f>'2019'!S36:S41</f>
        <v>0</v>
      </c>
      <c r="AY36" s="330" t="str">
        <f>'2019'!AB36:AB41</f>
        <v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v>
      </c>
    </row>
    <row r="37" spans="1:51" ht="60" customHeight="1" x14ac:dyDescent="0.25">
      <c r="A37" s="270"/>
      <c r="B37" s="275"/>
      <c r="C37" s="266"/>
      <c r="D37" s="273"/>
      <c r="E37" s="273"/>
      <c r="F37" s="273"/>
      <c r="G37" s="273"/>
      <c r="H37" s="273"/>
      <c r="I37" s="274"/>
      <c r="J37" s="270"/>
      <c r="K37" s="273"/>
      <c r="L37" s="273"/>
      <c r="M37" s="274"/>
      <c r="N37" s="270"/>
      <c r="O37" s="313"/>
      <c r="P37" s="316"/>
      <c r="Q37" s="319"/>
      <c r="R37" s="313"/>
      <c r="S37" s="322"/>
      <c r="T37" s="325"/>
      <c r="U37" s="325"/>
      <c r="V37" s="322"/>
      <c r="W37" s="328"/>
      <c r="X37" s="319"/>
      <c r="Y37" s="313"/>
      <c r="Z37" s="322"/>
      <c r="AA37" s="325"/>
      <c r="AB37" s="325"/>
      <c r="AC37" s="322"/>
      <c r="AD37" s="331"/>
      <c r="AE37" s="319"/>
      <c r="AF37" s="313"/>
      <c r="AG37" s="322"/>
      <c r="AH37" s="325"/>
      <c r="AI37" s="325"/>
      <c r="AJ37" s="322"/>
      <c r="AK37" s="331"/>
      <c r="AL37" s="319"/>
      <c r="AM37" s="313"/>
      <c r="AN37" s="322"/>
      <c r="AO37" s="325"/>
      <c r="AP37" s="325"/>
      <c r="AQ37" s="322"/>
      <c r="AR37" s="331"/>
      <c r="AS37" s="319"/>
      <c r="AT37" s="313"/>
      <c r="AU37" s="322"/>
      <c r="AV37" s="325"/>
      <c r="AW37" s="325"/>
      <c r="AX37" s="322"/>
      <c r="AY37" s="331"/>
    </row>
    <row r="38" spans="1:51" ht="60" customHeight="1" x14ac:dyDescent="0.25">
      <c r="A38" s="270"/>
      <c r="B38" s="275"/>
      <c r="C38" s="266"/>
      <c r="D38" s="273"/>
      <c r="E38" s="273"/>
      <c r="F38" s="273"/>
      <c r="G38" s="273"/>
      <c r="H38" s="273"/>
      <c r="I38" s="62" t="s">
        <v>273</v>
      </c>
      <c r="J38" s="61" t="s">
        <v>251</v>
      </c>
      <c r="K38" s="41" t="s">
        <v>252</v>
      </c>
      <c r="L38" s="28">
        <v>128</v>
      </c>
      <c r="M38" s="62" t="s">
        <v>261</v>
      </c>
      <c r="N38" s="270"/>
      <c r="O38" s="313"/>
      <c r="P38" s="316"/>
      <c r="Q38" s="319"/>
      <c r="R38" s="313"/>
      <c r="S38" s="322"/>
      <c r="T38" s="325"/>
      <c r="U38" s="325"/>
      <c r="V38" s="322"/>
      <c r="W38" s="328"/>
      <c r="X38" s="319"/>
      <c r="Y38" s="313"/>
      <c r="Z38" s="322"/>
      <c r="AA38" s="325"/>
      <c r="AB38" s="325"/>
      <c r="AC38" s="322"/>
      <c r="AD38" s="331"/>
      <c r="AE38" s="319"/>
      <c r="AF38" s="313"/>
      <c r="AG38" s="322"/>
      <c r="AH38" s="325"/>
      <c r="AI38" s="325"/>
      <c r="AJ38" s="322"/>
      <c r="AK38" s="331"/>
      <c r="AL38" s="319"/>
      <c r="AM38" s="313"/>
      <c r="AN38" s="322"/>
      <c r="AO38" s="325"/>
      <c r="AP38" s="325"/>
      <c r="AQ38" s="322"/>
      <c r="AR38" s="331"/>
      <c r="AS38" s="319"/>
      <c r="AT38" s="313"/>
      <c r="AU38" s="322"/>
      <c r="AV38" s="325"/>
      <c r="AW38" s="325"/>
      <c r="AX38" s="322"/>
      <c r="AY38" s="331"/>
    </row>
    <row r="39" spans="1:51" ht="60" customHeight="1" x14ac:dyDescent="0.25">
      <c r="A39" s="270"/>
      <c r="B39" s="275"/>
      <c r="C39" s="266"/>
      <c r="D39" s="273"/>
      <c r="E39" s="273"/>
      <c r="F39" s="273"/>
      <c r="G39" s="273"/>
      <c r="H39" s="273"/>
      <c r="I39" s="33" t="s">
        <v>274</v>
      </c>
      <c r="J39" s="7" t="s">
        <v>254</v>
      </c>
      <c r="K39" s="14" t="s">
        <v>262</v>
      </c>
      <c r="L39" s="17">
        <v>134</v>
      </c>
      <c r="M39" s="64" t="s">
        <v>256</v>
      </c>
      <c r="N39" s="270"/>
      <c r="O39" s="313"/>
      <c r="P39" s="316"/>
      <c r="Q39" s="319"/>
      <c r="R39" s="313"/>
      <c r="S39" s="322"/>
      <c r="T39" s="325"/>
      <c r="U39" s="325"/>
      <c r="V39" s="322"/>
      <c r="W39" s="328"/>
      <c r="X39" s="319"/>
      <c r="Y39" s="313"/>
      <c r="Z39" s="322"/>
      <c r="AA39" s="325"/>
      <c r="AB39" s="325"/>
      <c r="AC39" s="322"/>
      <c r="AD39" s="331"/>
      <c r="AE39" s="319"/>
      <c r="AF39" s="313"/>
      <c r="AG39" s="322"/>
      <c r="AH39" s="325"/>
      <c r="AI39" s="325"/>
      <c r="AJ39" s="322"/>
      <c r="AK39" s="331"/>
      <c r="AL39" s="319"/>
      <c r="AM39" s="313"/>
      <c r="AN39" s="322"/>
      <c r="AO39" s="325"/>
      <c r="AP39" s="325"/>
      <c r="AQ39" s="322"/>
      <c r="AR39" s="331"/>
      <c r="AS39" s="319"/>
      <c r="AT39" s="313"/>
      <c r="AU39" s="322"/>
      <c r="AV39" s="325"/>
      <c r="AW39" s="325"/>
      <c r="AX39" s="322"/>
      <c r="AY39" s="331"/>
    </row>
    <row r="40" spans="1:51" ht="60" customHeight="1" x14ac:dyDescent="0.25">
      <c r="A40" s="270"/>
      <c r="B40" s="275"/>
      <c r="C40" s="266"/>
      <c r="D40" s="273"/>
      <c r="E40" s="273"/>
      <c r="F40" s="273"/>
      <c r="G40" s="273"/>
      <c r="H40" s="273"/>
      <c r="I40" s="33" t="s">
        <v>275</v>
      </c>
      <c r="J40" s="7" t="s">
        <v>254</v>
      </c>
      <c r="K40" s="14" t="s">
        <v>262</v>
      </c>
      <c r="L40" s="14">
        <v>137</v>
      </c>
      <c r="M40" s="33" t="s">
        <v>263</v>
      </c>
      <c r="N40" s="270"/>
      <c r="O40" s="313"/>
      <c r="P40" s="316"/>
      <c r="Q40" s="319"/>
      <c r="R40" s="313"/>
      <c r="S40" s="322"/>
      <c r="T40" s="325"/>
      <c r="U40" s="325"/>
      <c r="V40" s="322"/>
      <c r="W40" s="328"/>
      <c r="X40" s="319"/>
      <c r="Y40" s="313"/>
      <c r="Z40" s="322"/>
      <c r="AA40" s="325"/>
      <c r="AB40" s="325"/>
      <c r="AC40" s="322"/>
      <c r="AD40" s="331"/>
      <c r="AE40" s="319"/>
      <c r="AF40" s="313"/>
      <c r="AG40" s="322"/>
      <c r="AH40" s="325"/>
      <c r="AI40" s="325"/>
      <c r="AJ40" s="322"/>
      <c r="AK40" s="331"/>
      <c r="AL40" s="319"/>
      <c r="AM40" s="313"/>
      <c r="AN40" s="322"/>
      <c r="AO40" s="325"/>
      <c r="AP40" s="325"/>
      <c r="AQ40" s="322"/>
      <c r="AR40" s="331"/>
      <c r="AS40" s="319"/>
      <c r="AT40" s="313"/>
      <c r="AU40" s="322"/>
      <c r="AV40" s="325"/>
      <c r="AW40" s="325"/>
      <c r="AX40" s="322"/>
      <c r="AY40" s="331"/>
    </row>
    <row r="41" spans="1:51" ht="60" customHeight="1" x14ac:dyDescent="0.25">
      <c r="A41" s="270"/>
      <c r="B41" s="275"/>
      <c r="C41" s="266"/>
      <c r="D41" s="273"/>
      <c r="E41" s="273"/>
      <c r="F41" s="273"/>
      <c r="G41" s="273"/>
      <c r="H41" s="273"/>
      <c r="I41" s="33" t="s">
        <v>276</v>
      </c>
      <c r="J41" s="44" t="s">
        <v>254</v>
      </c>
      <c r="K41" s="14" t="s">
        <v>259</v>
      </c>
      <c r="L41" s="14">
        <v>142</v>
      </c>
      <c r="M41" s="55" t="s">
        <v>264</v>
      </c>
      <c r="N41" s="270"/>
      <c r="O41" s="314"/>
      <c r="P41" s="317"/>
      <c r="Q41" s="320"/>
      <c r="R41" s="314"/>
      <c r="S41" s="323"/>
      <c r="T41" s="326"/>
      <c r="U41" s="326"/>
      <c r="V41" s="323"/>
      <c r="W41" s="329"/>
      <c r="X41" s="320"/>
      <c r="Y41" s="314"/>
      <c r="Z41" s="323"/>
      <c r="AA41" s="326"/>
      <c r="AB41" s="326"/>
      <c r="AC41" s="323"/>
      <c r="AD41" s="332"/>
      <c r="AE41" s="320"/>
      <c r="AF41" s="314"/>
      <c r="AG41" s="323"/>
      <c r="AH41" s="326"/>
      <c r="AI41" s="326"/>
      <c r="AJ41" s="323"/>
      <c r="AK41" s="332"/>
      <c r="AL41" s="320"/>
      <c r="AM41" s="314"/>
      <c r="AN41" s="323"/>
      <c r="AO41" s="326"/>
      <c r="AP41" s="326"/>
      <c r="AQ41" s="323"/>
      <c r="AR41" s="332"/>
      <c r="AS41" s="320"/>
      <c r="AT41" s="314"/>
      <c r="AU41" s="323"/>
      <c r="AV41" s="326"/>
      <c r="AW41" s="326"/>
      <c r="AX41" s="323"/>
      <c r="AY41" s="332"/>
    </row>
    <row r="42" spans="1:51" ht="60" customHeight="1" x14ac:dyDescent="0.25">
      <c r="A42" s="270"/>
      <c r="B42" s="275"/>
      <c r="C42" s="266"/>
      <c r="D42" s="14">
        <v>31</v>
      </c>
      <c r="E42" s="13" t="s">
        <v>160</v>
      </c>
      <c r="F42" s="13" t="s">
        <v>161</v>
      </c>
      <c r="G42" s="13" t="s">
        <v>162</v>
      </c>
      <c r="H42" s="13" t="s">
        <v>118</v>
      </c>
      <c r="I42" s="33" t="s">
        <v>163</v>
      </c>
      <c r="J42" s="44" t="s">
        <v>254</v>
      </c>
      <c r="K42" s="14" t="s">
        <v>255</v>
      </c>
      <c r="L42" s="17">
        <v>133</v>
      </c>
      <c r="M42" s="64" t="s">
        <v>257</v>
      </c>
      <c r="N42" s="74">
        <v>1</v>
      </c>
      <c r="O42" s="49">
        <f t="shared" si="0"/>
        <v>12.9</v>
      </c>
      <c r="P42" s="80">
        <f t="shared" si="1"/>
        <v>12.9</v>
      </c>
      <c r="Q42" s="44">
        <f>'2015'!O42</f>
        <v>0.7</v>
      </c>
      <c r="R42" s="97">
        <f>'2015'!P42</f>
        <v>0.7</v>
      </c>
      <c r="S42" s="38">
        <f>'2015'!Q42</f>
        <v>1</v>
      </c>
      <c r="T42" s="39">
        <f>'2015'!R42</f>
        <v>75646965.310000002</v>
      </c>
      <c r="U42" s="39">
        <f>'2015'!S42</f>
        <v>40525000</v>
      </c>
      <c r="V42" s="38">
        <f>'2015'!T42</f>
        <v>0.53571217079137579</v>
      </c>
      <c r="W42" s="33" t="str">
        <f>'2015'!U42</f>
        <v>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v>
      </c>
      <c r="X42" s="44">
        <f>'2016'!N42</f>
        <v>0.1</v>
      </c>
      <c r="Y42" s="14">
        <f>'2016'!O42</f>
        <v>0.1</v>
      </c>
      <c r="Z42" s="38">
        <f>'2016'!P42</f>
        <v>1</v>
      </c>
      <c r="AA42" s="39">
        <f>'2016'!Q42</f>
        <v>0</v>
      </c>
      <c r="AB42" s="39">
        <f>'2016'!R42</f>
        <v>0</v>
      </c>
      <c r="AC42" s="38">
        <f>'2016'!S42</f>
        <v>0</v>
      </c>
      <c r="AD42" s="33" t="str">
        <f>'2016'!T42</f>
        <v>Implementación del Plan de acción intersectorial.</v>
      </c>
      <c r="AE42" s="44">
        <f>'2017'!N42</f>
        <v>0.1</v>
      </c>
      <c r="AF42" s="14">
        <f>'2017'!O42</f>
        <v>0.1</v>
      </c>
      <c r="AG42" s="38">
        <f>'2017'!P42</f>
        <v>1</v>
      </c>
      <c r="AH42" s="39">
        <f>'2017'!Q42</f>
        <v>25750000</v>
      </c>
      <c r="AI42" s="39">
        <f>'2017'!R42</f>
        <v>25750000</v>
      </c>
      <c r="AJ42" s="38">
        <f>'2017'!S42</f>
        <v>1</v>
      </c>
      <c r="AK42" s="33" t="str">
        <f>'2017'!T42</f>
        <v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v>
      </c>
      <c r="AL42" s="44">
        <f>'2018'!N42</f>
        <v>12</v>
      </c>
      <c r="AM42" s="14">
        <f>'2018'!O42</f>
        <v>12</v>
      </c>
      <c r="AN42" s="38">
        <f>'2018'!P42</f>
        <v>1</v>
      </c>
      <c r="AO42" s="39">
        <f>'2018'!Q42</f>
        <v>24140000</v>
      </c>
      <c r="AP42" s="39">
        <f>'2018'!R42</f>
        <v>20000000</v>
      </c>
      <c r="AQ42" s="38">
        <f>'2018'!S42</f>
        <v>0.82850041425020715</v>
      </c>
      <c r="AR42" s="33" t="str">
        <f>'2018'!AB42</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S42" s="44">
        <f>'2019'!N42</f>
        <v>0</v>
      </c>
      <c r="AT42" s="14">
        <f>'2019'!O42</f>
        <v>0</v>
      </c>
      <c r="AU42" s="38">
        <f>'2019'!P42</f>
        <v>0</v>
      </c>
      <c r="AV42" s="39">
        <f>'2019'!Q42</f>
        <v>0</v>
      </c>
      <c r="AW42" s="39">
        <f>'2019'!R42</f>
        <v>0</v>
      </c>
      <c r="AX42" s="38">
        <f>'2019'!S42</f>
        <v>0</v>
      </c>
      <c r="AY42" s="33" t="str">
        <f>'2019'!AB42</f>
        <v>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v>
      </c>
    </row>
    <row r="43" spans="1:51" ht="60" customHeight="1" x14ac:dyDescent="0.25">
      <c r="A43" s="270"/>
      <c r="B43" s="275"/>
      <c r="C43" s="266" t="s">
        <v>164</v>
      </c>
      <c r="D43" s="14">
        <v>32</v>
      </c>
      <c r="E43" s="14" t="s">
        <v>165</v>
      </c>
      <c r="F43" s="14" t="s">
        <v>166</v>
      </c>
      <c r="G43" s="14" t="s">
        <v>167</v>
      </c>
      <c r="H43" s="14" t="s">
        <v>168</v>
      </c>
      <c r="I43" s="55" t="s">
        <v>169</v>
      </c>
      <c r="J43" s="44" t="s">
        <v>254</v>
      </c>
      <c r="K43" s="14" t="s">
        <v>255</v>
      </c>
      <c r="L43" s="14">
        <v>134</v>
      </c>
      <c r="M43" s="55" t="s">
        <v>256</v>
      </c>
      <c r="N43" s="74">
        <v>0.9</v>
      </c>
      <c r="O43" s="49">
        <f t="shared" si="0"/>
        <v>13.379999999999999</v>
      </c>
      <c r="P43" s="80">
        <f t="shared" si="1"/>
        <v>14.866666666666665</v>
      </c>
      <c r="Q43" s="95">
        <f>'2015'!O43</f>
        <v>0.9</v>
      </c>
      <c r="R43" s="97">
        <f>'2015'!P43</f>
        <v>0.8</v>
      </c>
      <c r="S43" s="38">
        <f>'2015'!Q43</f>
        <v>0.88888888888888895</v>
      </c>
      <c r="T43" s="39">
        <f>'2015'!R43</f>
        <v>202500689.22999999</v>
      </c>
      <c r="U43" s="39">
        <f>'2015'!S43</f>
        <v>84171531</v>
      </c>
      <c r="V43" s="38">
        <f>'2015'!T43</f>
        <v>0.41566046673746426</v>
      </c>
      <c r="W43" s="33" t="str">
        <f>'2015'!U43</f>
        <v>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v>
      </c>
      <c r="X43" s="123">
        <f>'2016'!N43</f>
        <v>0.09</v>
      </c>
      <c r="Y43" s="124">
        <f>'2016'!O43</f>
        <v>0.09</v>
      </c>
      <c r="Z43" s="132">
        <f>'2016'!P43</f>
        <v>1</v>
      </c>
      <c r="AA43" s="39">
        <f>'2016'!Q43</f>
        <v>14667000</v>
      </c>
      <c r="AB43" s="39">
        <f>'2016'!R43</f>
        <v>14667000</v>
      </c>
      <c r="AC43" s="132">
        <f>'2016'!S43</f>
        <v>1</v>
      </c>
      <c r="AD43" s="33" t="str">
        <f>'2016'!T43</f>
        <v xml:space="preserve">Se Canalizaron  acciones de promoción de la salud en el desarrollo de la política nacional de sexualidad, derechos sexuales y reproductivos   </v>
      </c>
      <c r="AE43" s="123">
        <f>'2017'!N43</f>
        <v>0.09</v>
      </c>
      <c r="AF43" s="124">
        <f>'2017'!O43</f>
        <v>0.09</v>
      </c>
      <c r="AG43" s="132">
        <f>'2017'!P43</f>
        <v>1</v>
      </c>
      <c r="AH43" s="39">
        <f>'2017'!Q43</f>
        <v>54000000</v>
      </c>
      <c r="AI43" s="39">
        <f>'2017'!R43</f>
        <v>31680000</v>
      </c>
      <c r="AJ43" s="132">
        <f>'2017'!S43</f>
        <v>0.58666666666666667</v>
      </c>
      <c r="AK43" s="33" t="str">
        <f>'2017'!T43</f>
        <v>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v>
      </c>
      <c r="AL43" s="123">
        <f>'2018'!N43</f>
        <v>1</v>
      </c>
      <c r="AM43" s="124">
        <f>'2018'!O43</f>
        <v>0.4</v>
      </c>
      <c r="AN43" s="132">
        <f>'2018'!P43</f>
        <v>0.4</v>
      </c>
      <c r="AO43" s="39">
        <f>'2018'!Q43</f>
        <v>56400000</v>
      </c>
      <c r="AP43" s="39">
        <f>'2018'!R43</f>
        <v>56400000</v>
      </c>
      <c r="AQ43" s="132">
        <f>'2018'!S43</f>
        <v>1</v>
      </c>
      <c r="AR43" s="33" t="str">
        <f>'2018'!AB43</f>
        <v>La Secretaría de Familia a través de la dirección de poblaciones, oficina encargada de formular la politica publica de diversidad sexual e identidad de genero, ha diseñado una ruta de atención en salud para poblacion sexualmente diversa.</v>
      </c>
      <c r="AS43" s="123">
        <f>'2019'!N43</f>
        <v>12</v>
      </c>
      <c r="AT43" s="124">
        <f>'2019'!O43</f>
        <v>12</v>
      </c>
      <c r="AU43" s="132">
        <f>'2019'!P43</f>
        <v>0.7</v>
      </c>
      <c r="AV43" s="39">
        <f>'2019'!Q43</f>
        <v>60000000</v>
      </c>
      <c r="AW43" s="39">
        <f>'2019'!R43</f>
        <v>9412000</v>
      </c>
      <c r="AX43" s="132">
        <f>'2019'!S43</f>
        <v>0</v>
      </c>
      <c r="AY43" s="33" t="str">
        <f>'2019'!AB43</f>
        <v xml:space="preserve">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
</v>
      </c>
    </row>
    <row r="44" spans="1:51" ht="60" customHeight="1" x14ac:dyDescent="0.25">
      <c r="A44" s="270"/>
      <c r="B44" s="275"/>
      <c r="C44" s="266"/>
      <c r="D44" s="14">
        <v>33</v>
      </c>
      <c r="E44" s="13" t="s">
        <v>170</v>
      </c>
      <c r="F44" s="13" t="s">
        <v>171</v>
      </c>
      <c r="G44" s="13" t="s">
        <v>172</v>
      </c>
      <c r="H44" s="13" t="s">
        <v>173</v>
      </c>
      <c r="I44" s="33" t="s">
        <v>174</v>
      </c>
      <c r="J44" s="7" t="s">
        <v>265</v>
      </c>
      <c r="K44" s="9" t="s">
        <v>266</v>
      </c>
      <c r="L44" s="17">
        <v>185</v>
      </c>
      <c r="M44" s="64" t="s">
        <v>267</v>
      </c>
      <c r="N44" s="44">
        <v>1</v>
      </c>
      <c r="O44" s="49">
        <f t="shared" si="0"/>
        <v>2.1799999999999997</v>
      </c>
      <c r="P44" s="80">
        <f t="shared" si="1"/>
        <v>2.1799999999999997</v>
      </c>
      <c r="Q44" s="95" t="str">
        <f>'2015'!O44</f>
        <v>Estrategia interinstitucional e intersectorial implementada y activa.</v>
      </c>
      <c r="R44" s="97">
        <f>'2015'!P44</f>
        <v>0.8</v>
      </c>
      <c r="S44" s="38">
        <f>'2015'!Q44</f>
        <v>0.8</v>
      </c>
      <c r="T44" s="39">
        <f>'2015'!R44</f>
        <v>71399999</v>
      </c>
      <c r="U44" s="39">
        <f>'2015'!S44</f>
        <v>23859999</v>
      </c>
      <c r="V44" s="38">
        <f>'2015'!T44</f>
        <v>0.33417366014248823</v>
      </c>
      <c r="W44" s="33" t="str">
        <f>'2015'!U44</f>
        <v>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v>
      </c>
      <c r="X44" s="123">
        <f>'2016'!N44</f>
        <v>0.1</v>
      </c>
      <c r="Y44" s="124">
        <f>'2016'!O44</f>
        <v>0.1</v>
      </c>
      <c r="Z44" s="132">
        <f>'2016'!P44</f>
        <v>1</v>
      </c>
      <c r="AA44" s="39">
        <f>'2016'!Q44</f>
        <v>4673224</v>
      </c>
      <c r="AB44" s="39">
        <f>'2016'!R44</f>
        <v>4673224</v>
      </c>
      <c r="AC44" s="132">
        <f>'2016'!S44</f>
        <v>1</v>
      </c>
      <c r="AD44" s="33" t="str">
        <f>'2016'!T44</f>
        <v>**Sensibilización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v>
      </c>
      <c r="AE44" s="123">
        <f>'2017'!N44</f>
        <v>0.1</v>
      </c>
      <c r="AF44" s="124">
        <f>'2017'!O44</f>
        <v>0.08</v>
      </c>
      <c r="AG44" s="132">
        <f>'2017'!P44</f>
        <v>0.79999999999999993</v>
      </c>
      <c r="AH44" s="39">
        <f>'2017'!Q44</f>
        <v>16500000</v>
      </c>
      <c r="AI44" s="39">
        <f>'2017'!R44</f>
        <v>0</v>
      </c>
      <c r="AJ44" s="132">
        <f>'2017'!S44</f>
        <v>0</v>
      </c>
      <c r="AK44" s="33" t="str">
        <f>'2017'!T44</f>
        <v>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v>
      </c>
      <c r="AL44" s="123">
        <f>'2018'!N44</f>
        <v>1</v>
      </c>
      <c r="AM44" s="124">
        <f>'2018'!O44</f>
        <v>0.2</v>
      </c>
      <c r="AN44" s="132">
        <f>'2018'!P44</f>
        <v>0.2</v>
      </c>
      <c r="AO44" s="39">
        <f>'2018'!Q44</f>
        <v>40000000</v>
      </c>
      <c r="AP44" s="39">
        <f>'2018'!R44</f>
        <v>15000000</v>
      </c>
      <c r="AQ44" s="132">
        <f>'2018'!S44</f>
        <v>0.375</v>
      </c>
      <c r="AR44" s="33" t="str">
        <f>'2018'!AB44</f>
        <v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v>
      </c>
      <c r="AS44" s="123">
        <f>'2019'!N44</f>
        <v>1</v>
      </c>
      <c r="AT44" s="124">
        <f>'2019'!O44</f>
        <v>1</v>
      </c>
      <c r="AU44" s="132">
        <f>'2019'!P44</f>
        <v>0.7</v>
      </c>
      <c r="AV44" s="39">
        <f>'2019'!Q44</f>
        <v>40000000</v>
      </c>
      <c r="AW44" s="39">
        <f>'2019'!R44</f>
        <v>2180000</v>
      </c>
      <c r="AX44" s="132">
        <f>'2019'!S44</f>
        <v>0</v>
      </c>
      <c r="AY44" s="33" t="str">
        <f>'2019'!AB44</f>
        <v xml:space="preserve">Para el presente semestre, la Secretaría de Familia cuenta con el avance reportado inicialmente, relacionado con la realización de ciclos educativos sobre las siguientes temáticas: sexo y sexualidad humana; autoestima; prevención de embarazo y métodos de planificación familiar; toma de decisiones; roles sociales, sexuales y género; proyecto de vida; uso de la doble protección / ETS – VIH – Sida y; derechos sexuales y reproductivos, violencia sexual, económica, física y psicológica y; comunicación en familia en las Instituciones Educativas Liceo Andino (Filandia), Simón Bolívar e Instituto Quimbaya (Quimbaya), General Santander (Montenegro), Rafael Uribe Uribe (Calarcá), San Bernardo (Barcelona), Cuyabra (Armenia) y República de Francia (Armenia), Gabriela Mistral y Pedacito de Cielo (La Tebaida), Instituto Libre (Circasia). Además intervenciones en los barrios Comuneros (Montenegro), Villa Nohemí (Circasia), Génesis y Simón Bolívar (Armenia) y Cantarito (La Tebaida). Así como la realización de Escuelas de Padres. Los procesos formativos y las instituciones priorizadas, vienen siendo acompañadas en el marco de la implementación de la estrategia formativa en derechos sexuales y reproductivos, de manera que se evidencia el mismo reporte en cuanto continúan las actividades mencionadas. 
</v>
      </c>
    </row>
    <row r="45" spans="1:51" ht="60" customHeight="1" x14ac:dyDescent="0.25">
      <c r="A45" s="270"/>
      <c r="B45" s="275"/>
      <c r="C45" s="266"/>
      <c r="D45" s="14">
        <v>34</v>
      </c>
      <c r="E45" s="13" t="s">
        <v>175</v>
      </c>
      <c r="F45" s="13" t="s">
        <v>176</v>
      </c>
      <c r="G45" s="13" t="s">
        <v>177</v>
      </c>
      <c r="H45" s="13" t="s">
        <v>178</v>
      </c>
      <c r="I45" s="33" t="s">
        <v>179</v>
      </c>
      <c r="J45" s="44" t="s">
        <v>254</v>
      </c>
      <c r="K45" s="10" t="s">
        <v>262</v>
      </c>
      <c r="L45" s="14">
        <v>137</v>
      </c>
      <c r="M45" s="55" t="s">
        <v>263</v>
      </c>
      <c r="N45" s="44" t="s">
        <v>177</v>
      </c>
      <c r="O45" s="49">
        <f t="shared" si="0"/>
        <v>4.1900000000000004</v>
      </c>
      <c r="P45" s="80" t="e">
        <f t="shared" si="1"/>
        <v>#VALUE!</v>
      </c>
      <c r="Q45" s="95" t="str">
        <f>'2015'!O45</f>
        <v>Enfoque diferencial y de género incluido e  implementado 5%</v>
      </c>
      <c r="R45" s="97">
        <f>'2015'!P45</f>
        <v>1</v>
      </c>
      <c r="S45" s="38">
        <f>'2015'!Q45</f>
        <v>1</v>
      </c>
      <c r="T45" s="39">
        <f>'2015'!R45</f>
        <v>40525000</v>
      </c>
      <c r="U45" s="39">
        <f>'2015'!S45</f>
        <v>18900000</v>
      </c>
      <c r="V45" s="38">
        <f>'2015'!T45</f>
        <v>0.46637877853177051</v>
      </c>
      <c r="W45" s="33" t="str">
        <f>'2015'!U45</f>
        <v>Durante el periodo se realizó el fortalecimiento de los equipos básicos de atención primaria en salud mental de los 10 municipios ya conformados.</v>
      </c>
      <c r="X45" s="123">
        <f>'2016'!N45</f>
        <v>0.1</v>
      </c>
      <c r="Y45" s="124">
        <f>'2016'!O45</f>
        <v>0.1</v>
      </c>
      <c r="Z45" s="132">
        <f>'2016'!P45</f>
        <v>1</v>
      </c>
      <c r="AA45" s="39">
        <f>'2016'!Q45</f>
        <v>17600000</v>
      </c>
      <c r="AB45" s="39">
        <f>'2016'!R45</f>
        <v>17600000</v>
      </c>
      <c r="AC45" s="132">
        <f>'2016'!S45</f>
        <v>1</v>
      </c>
      <c r="AD45" s="33" t="str">
        <f>'2016'!T45</f>
        <v>Se Ajusto e implemento  la política de salud mental en los 12 municipios del Departamento, conforme a los lineamientos y desarrollos técnicos definidos por el Ministerio de Salud y Protección Social..</v>
      </c>
      <c r="AE45" s="123">
        <f>'2017'!N45</f>
        <v>0.1</v>
      </c>
      <c r="AF45" s="124">
        <f>'2017'!O45</f>
        <v>0.09</v>
      </c>
      <c r="AG45" s="132">
        <f>'2017'!P45</f>
        <v>0.89999999999999991</v>
      </c>
      <c r="AH45" s="39">
        <f>'2017'!Q45</f>
        <v>41200000</v>
      </c>
      <c r="AI45" s="39">
        <f>'2017'!R45</f>
        <v>38560000</v>
      </c>
      <c r="AJ45" s="132">
        <f>'2017'!S45</f>
        <v>0.93592233009708736</v>
      </c>
      <c r="AK45" s="33" t="str">
        <f>'2017'!T45</f>
        <v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v>
      </c>
      <c r="AL45" s="123">
        <f>'2018'!N45</f>
        <v>12</v>
      </c>
      <c r="AM45" s="124">
        <f>'2018'!O45</f>
        <v>2</v>
      </c>
      <c r="AN45" s="132">
        <f>'2018'!P45</f>
        <v>0.16666666666666666</v>
      </c>
      <c r="AO45" s="39">
        <f>'2018'!Q45</f>
        <v>53000000</v>
      </c>
      <c r="AP45" s="39">
        <f>'2018'!R45</f>
        <v>26400000</v>
      </c>
      <c r="AQ45" s="132">
        <f>'2018'!S45</f>
        <v>0.49811320754716981</v>
      </c>
      <c r="AR45" s="33" t="str">
        <f>'2018'!AB45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S45" s="123">
        <f>'2019'!N45</f>
        <v>1</v>
      </c>
      <c r="AT45" s="124">
        <f>'2019'!O45</f>
        <v>1</v>
      </c>
      <c r="AU45" s="132">
        <f>'2019'!P45</f>
        <v>0.7</v>
      </c>
      <c r="AV45" s="39">
        <f>'2019'!Q45</f>
        <v>56000000</v>
      </c>
      <c r="AW45" s="39">
        <f>'2019'!R45</f>
        <v>2798000</v>
      </c>
      <c r="AX45" s="132">
        <f>'2019'!S45</f>
        <v>0</v>
      </c>
      <c r="AY45" s="33" t="str">
        <f>'2019'!AB45</f>
        <v>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v>
      </c>
    </row>
    <row r="46" spans="1:51" ht="60" customHeight="1" x14ac:dyDescent="0.25">
      <c r="A46" s="270"/>
      <c r="B46" s="275"/>
      <c r="C46" s="266"/>
      <c r="D46" s="14">
        <v>35</v>
      </c>
      <c r="E46" s="13" t="s">
        <v>180</v>
      </c>
      <c r="F46" s="13" t="s">
        <v>181</v>
      </c>
      <c r="G46" s="13" t="s">
        <v>182</v>
      </c>
      <c r="H46" s="13" t="s">
        <v>183</v>
      </c>
      <c r="I46" s="33" t="s">
        <v>184</v>
      </c>
      <c r="J46" s="7" t="s">
        <v>254</v>
      </c>
      <c r="K46" s="40" t="s">
        <v>268</v>
      </c>
      <c r="L46" s="14">
        <v>139</v>
      </c>
      <c r="M46" s="60" t="s">
        <v>269</v>
      </c>
      <c r="N46" s="74">
        <v>0.9</v>
      </c>
      <c r="O46" s="49">
        <f t="shared" si="0"/>
        <v>1.4950000000000001</v>
      </c>
      <c r="P46" s="80">
        <f t="shared" si="1"/>
        <v>1.6611111111111112</v>
      </c>
      <c r="Q46" s="95">
        <f>'2015'!O46</f>
        <v>0.2</v>
      </c>
      <c r="R46" s="97">
        <f>'2015'!P46</f>
        <v>5.0000000000000001E-3</v>
      </c>
      <c r="S46" s="38">
        <f>'2015'!Q46</f>
        <v>2.4999999999999998E-2</v>
      </c>
      <c r="T46" s="39">
        <f>'2015'!R46</f>
        <v>0</v>
      </c>
      <c r="U46" s="39">
        <f>'2015'!S46</f>
        <v>0</v>
      </c>
      <c r="V46" s="38">
        <f>'2015'!T46</f>
        <v>0</v>
      </c>
      <c r="W46" s="33" t="str">
        <f>'2015'!U46</f>
        <v>No fue posible obtener la informacion por parte de la unidad ejecutora del programa</v>
      </c>
      <c r="X46" s="123">
        <f>'2016'!N46</f>
        <v>0.09</v>
      </c>
      <c r="Y46" s="124">
        <f>'2016'!O46</f>
        <v>0</v>
      </c>
      <c r="Z46" s="132">
        <f>'2016'!P46</f>
        <v>0</v>
      </c>
      <c r="AA46" s="39">
        <f>'2016'!Q46</f>
        <v>0</v>
      </c>
      <c r="AB46" s="39">
        <f>'2016'!R46</f>
        <v>0</v>
      </c>
      <c r="AC46" s="132">
        <f>'2016'!S46</f>
        <v>0</v>
      </c>
      <c r="AD46" s="33" t="str">
        <f>'2016'!T46</f>
        <v>no reporta</v>
      </c>
      <c r="AE46" s="123">
        <f>'2017'!N46</f>
        <v>0.09</v>
      </c>
      <c r="AF46" s="124">
        <f>'2017'!O46</f>
        <v>0.09</v>
      </c>
      <c r="AG46" s="132">
        <f>'2017'!P46</f>
        <v>1</v>
      </c>
      <c r="AH46" s="39">
        <f>'2017'!Q46</f>
        <v>92700000</v>
      </c>
      <c r="AI46" s="39">
        <f>'2017'!R46</f>
        <v>89440000</v>
      </c>
      <c r="AJ46" s="132">
        <f>'2017'!S46</f>
        <v>0.96483279395900756</v>
      </c>
      <c r="AK46" s="33" t="str">
        <f>'2017'!T46</f>
        <v>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v>
      </c>
      <c r="AL46" s="123">
        <f>'2018'!N46</f>
        <v>1</v>
      </c>
      <c r="AM46" s="124">
        <f>'2018'!O46</f>
        <v>0.4</v>
      </c>
      <c r="AN46" s="132">
        <f>'2018'!P46</f>
        <v>0.4</v>
      </c>
      <c r="AO46" s="39">
        <f>'2018'!Q46</f>
        <v>112000000</v>
      </c>
      <c r="AP46" s="39">
        <f>'2018'!R46</f>
        <v>66720000</v>
      </c>
      <c r="AQ46" s="132">
        <f>'2018'!S46</f>
        <v>0.59571428571428575</v>
      </c>
      <c r="AR46" s="33">
        <f>'2018'!AB46</f>
        <v>0</v>
      </c>
      <c r="AS46" s="123">
        <f>'2019'!N46</f>
        <v>1</v>
      </c>
      <c r="AT46" s="124">
        <f>'2019'!O46</f>
        <v>1</v>
      </c>
      <c r="AU46" s="132">
        <f>'2019'!P46</f>
        <v>0.7</v>
      </c>
      <c r="AV46" s="39">
        <f>'2019'!Q46</f>
        <v>112000000</v>
      </c>
      <c r="AW46" s="39">
        <f>'2019'!R46</f>
        <v>14584000</v>
      </c>
      <c r="AX46" s="132">
        <f>'2019'!S46</f>
        <v>0</v>
      </c>
      <c r="AY46" s="33" t="str">
        <f>'2019'!AB46</f>
        <v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v>
      </c>
    </row>
    <row r="47" spans="1:51" ht="60" customHeight="1" x14ac:dyDescent="0.25">
      <c r="A47" s="270"/>
      <c r="B47" s="275"/>
      <c r="C47" s="266"/>
      <c r="D47" s="14">
        <v>36</v>
      </c>
      <c r="E47" s="13" t="s">
        <v>185</v>
      </c>
      <c r="F47" s="13" t="s">
        <v>186</v>
      </c>
      <c r="G47" s="13" t="s">
        <v>187</v>
      </c>
      <c r="H47" s="13" t="s">
        <v>188</v>
      </c>
      <c r="I47" s="33" t="s">
        <v>189</v>
      </c>
      <c r="J47" s="7" t="s">
        <v>254</v>
      </c>
      <c r="K47" s="14" t="s">
        <v>270</v>
      </c>
      <c r="L47" s="14">
        <v>162</v>
      </c>
      <c r="M47" s="33" t="s">
        <v>271</v>
      </c>
      <c r="N47" s="44" t="s">
        <v>187</v>
      </c>
      <c r="O47" s="49">
        <f t="shared" si="0"/>
        <v>83.3</v>
      </c>
      <c r="P47" s="80" t="e">
        <f t="shared" si="1"/>
        <v>#VALUE!</v>
      </c>
      <c r="Q47" s="95">
        <f>'2015'!O47</f>
        <v>0.1</v>
      </c>
      <c r="R47" s="97">
        <f>'2015'!P47</f>
        <v>0.1</v>
      </c>
      <c r="S47" s="38">
        <f>'2015'!Q47</f>
        <v>1</v>
      </c>
      <c r="T47" s="39">
        <f>'2015'!R47</f>
        <v>74194772</v>
      </c>
      <c r="U47" s="39">
        <f>'2015'!S47</f>
        <v>74194772</v>
      </c>
      <c r="V47" s="38">
        <f>'2015'!T47</f>
        <v>1</v>
      </c>
      <c r="W47" s="33" t="str">
        <f>'2015'!U47</f>
        <v>Desde la  secretaria de salud departamental se incorporó el enfoque de gènero que permite de manera concreta el inicio de los seguimientos a todos los temas relacionados con la salud con enfasis en la vigilancia de la salud pública de las ITS.</v>
      </c>
      <c r="X47" s="123">
        <f>'2016'!N47</f>
        <v>0.1</v>
      </c>
      <c r="Y47" s="124">
        <f>'2016'!O47</f>
        <v>0.1</v>
      </c>
      <c r="Z47" s="132">
        <f>'2016'!P47</f>
        <v>1</v>
      </c>
      <c r="AA47" s="39">
        <f>'2016'!Q47</f>
        <v>49846333</v>
      </c>
      <c r="AB47" s="39">
        <f>'2016'!R47</f>
        <v>49846333</v>
      </c>
      <c r="AC47" s="132">
        <f>'2016'!S47</f>
        <v>1</v>
      </c>
      <c r="AD47" s="33" t="str">
        <f>'2016'!T47</f>
        <v>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v>
      </c>
      <c r="AE47" s="123">
        <f>'2017'!N47</f>
        <v>0.1</v>
      </c>
      <c r="AF47" s="124">
        <f>'2017'!O47</f>
        <v>0.1</v>
      </c>
      <c r="AG47" s="132">
        <f>'2017'!P47</f>
        <v>1</v>
      </c>
      <c r="AH47" s="39">
        <f>'2017'!Q47</f>
        <v>279309844</v>
      </c>
      <c r="AI47" s="39">
        <f>'2017'!R47</f>
        <v>212685000</v>
      </c>
      <c r="AJ47" s="132">
        <f>'2017'!S47</f>
        <v>0.76146618018948165</v>
      </c>
      <c r="AK47" s="33" t="str">
        <f>'2017'!T47</f>
        <v>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v>
      </c>
      <c r="AL47" s="123">
        <f>'2018'!N47</f>
        <v>83</v>
      </c>
      <c r="AM47" s="124">
        <f>'2018'!O47</f>
        <v>83</v>
      </c>
      <c r="AN47" s="132">
        <f>'2018'!P47</f>
        <v>1</v>
      </c>
      <c r="AO47" s="39">
        <f>'2018'!Q47</f>
        <v>323286843</v>
      </c>
      <c r="AP47" s="39">
        <f>'2018'!R47</f>
        <v>157800000</v>
      </c>
      <c r="AQ47" s="132">
        <f>'2018'!S47</f>
        <v>0.48811141998748153</v>
      </c>
      <c r="AR47" s="33" t="str">
        <f>'2018'!AB47</f>
        <v>Se realiza verificación semanal de la notificación obligatoria semanal emanada de las 83 unidades primarias generadoras de datos UPGD y se realiza la Búsqueda Activa Institucional correspondiente al trimestre evaluado.</v>
      </c>
      <c r="AS47" s="123">
        <f>'2019'!N47</f>
        <v>0</v>
      </c>
      <c r="AT47" s="124">
        <f>'2019'!O47</f>
        <v>0</v>
      </c>
      <c r="AU47" s="132">
        <f>'2019'!P47</f>
        <v>0</v>
      </c>
      <c r="AV47" s="39">
        <f>'2019'!Q47</f>
        <v>243800000</v>
      </c>
      <c r="AW47" s="39">
        <f>'2019'!R47</f>
        <v>30910000</v>
      </c>
      <c r="AX47" s="132">
        <f>'2019'!S47</f>
        <v>0</v>
      </c>
      <c r="AY47" s="33" t="str">
        <f>'2019'!AB47</f>
        <v>*Para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v>
      </c>
    </row>
    <row r="48" spans="1:51" ht="60" customHeight="1" x14ac:dyDescent="0.25">
      <c r="A48" s="270"/>
      <c r="B48" s="275"/>
      <c r="C48" s="266" t="s">
        <v>190</v>
      </c>
      <c r="D48" s="14">
        <v>37</v>
      </c>
      <c r="E48" s="13" t="s">
        <v>191</v>
      </c>
      <c r="F48" s="13" t="s">
        <v>192</v>
      </c>
      <c r="G48" s="13" t="s">
        <v>193</v>
      </c>
      <c r="H48" s="13" t="s">
        <v>194</v>
      </c>
      <c r="I48" s="33" t="s">
        <v>179</v>
      </c>
      <c r="J48" s="270" t="s">
        <v>254</v>
      </c>
      <c r="K48" s="273" t="s">
        <v>262</v>
      </c>
      <c r="L48" s="273">
        <v>137</v>
      </c>
      <c r="M48" s="274" t="s">
        <v>263</v>
      </c>
      <c r="N48" s="74">
        <v>1</v>
      </c>
      <c r="O48" s="49">
        <f t="shared" si="0"/>
        <v>9.5</v>
      </c>
      <c r="P48" s="80">
        <f t="shared" si="1"/>
        <v>9.5</v>
      </c>
      <c r="Q48" s="95">
        <f>'2015'!O48</f>
        <v>0.3</v>
      </c>
      <c r="R48" s="97">
        <f>'2015'!P48</f>
        <v>0.3</v>
      </c>
      <c r="S48" s="38">
        <f>'2015'!Q48</f>
        <v>1</v>
      </c>
      <c r="T48" s="39">
        <f>'2015'!R48</f>
        <v>10113333</v>
      </c>
      <c r="U48" s="39">
        <f>'2015'!S48</f>
        <v>10000000</v>
      </c>
      <c r="V48" s="38">
        <f>'2015'!T48</f>
        <v>0.98879370431093294</v>
      </c>
      <c r="W48" s="33" t="str">
        <f>'2015'!U48</f>
        <v>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v>
      </c>
      <c r="X48" s="123">
        <f>'2016'!N48</f>
        <v>0.1</v>
      </c>
      <c r="Y48" s="124">
        <f>'2016'!O48</f>
        <v>0.1</v>
      </c>
      <c r="Z48" s="132">
        <f>'2016'!P48</f>
        <v>1</v>
      </c>
      <c r="AA48" s="39">
        <f>'2016'!Q48</f>
        <v>0</v>
      </c>
      <c r="AB48" s="39">
        <f>'2016'!R48</f>
        <v>0</v>
      </c>
      <c r="AC48" s="132">
        <f>'2016'!S48</f>
        <v>0</v>
      </c>
      <c r="AD48" s="33" t="str">
        <f>'2016'!T48</f>
        <v>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v>
      </c>
      <c r="AE48" s="123">
        <f>'2017'!N48</f>
        <v>0.1</v>
      </c>
      <c r="AF48" s="124">
        <f>'2017'!O48</f>
        <v>0.1</v>
      </c>
      <c r="AG48" s="132">
        <f>'2017'!P48</f>
        <v>1</v>
      </c>
      <c r="AH48" s="39">
        <f>'2017'!Q48</f>
        <v>41200000</v>
      </c>
      <c r="AI48" s="39">
        <f>'2017'!R48</f>
        <v>38560000</v>
      </c>
      <c r="AJ48" s="132">
        <f>'2017'!S48</f>
        <v>0.93592233009708736</v>
      </c>
      <c r="AK48" s="33" t="str">
        <f>'2017'!T48</f>
        <v>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48" s="123">
        <f>'2018'!N48</f>
        <v>8</v>
      </c>
      <c r="AM48" s="124">
        <f>'2018'!O48</f>
        <v>8</v>
      </c>
      <c r="AN48" s="132">
        <f>'2018'!P48</f>
        <v>1</v>
      </c>
      <c r="AO48" s="39">
        <f>'2018'!Q48</f>
        <v>37000000</v>
      </c>
      <c r="AP48" s="39">
        <f>'2018'!R48</f>
        <v>22240000</v>
      </c>
      <c r="AQ48" s="132">
        <f>'2018'!S48</f>
        <v>0.60108108108108105</v>
      </c>
      <c r="AR48" s="33" t="str">
        <f>'2018'!AB48</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S48" s="123">
        <f>'2019'!N48</f>
        <v>1</v>
      </c>
      <c r="AT48" s="124">
        <f>'2019'!O48</f>
        <v>1</v>
      </c>
      <c r="AU48" s="132">
        <f>'2019'!P48</f>
        <v>0.7</v>
      </c>
      <c r="AV48" s="39">
        <f>'2019'!Q48</f>
        <v>56000000</v>
      </c>
      <c r="AW48" s="39">
        <f>'2019'!R48</f>
        <v>2798000</v>
      </c>
      <c r="AX48" s="132">
        <f>'2019'!S48</f>
        <v>0</v>
      </c>
      <c r="AY48" s="33" t="str">
        <f>'2019'!AB48</f>
        <v xml:space="preserve">Mediante jornadas de asistencias técnicas se realizó la socialización de la Política Pública  de Salud Mental Nacional (Resolución 04886 de 2018) y la Resolución  1598 de 2018 por la cual se adopta la Política Departamental de Salud Mental; la socialización se llevó a cabo en los municipios de: Buenavista, Calarcá, Circasia, Córdoba, Filandia, Génova, Montenegro, La Tebaida, Pijao, Quimbaya y Salento; el objetivo es transversalizar las acciones municipales en pro de la Salud Mental en concordancia con las orientaciones, ejes temáticos y generalidades conceptuales de la Política Pública de Salud Mental.
</v>
      </c>
    </row>
    <row r="49" spans="1:51" ht="60" customHeight="1" x14ac:dyDescent="0.25">
      <c r="A49" s="270"/>
      <c r="B49" s="275"/>
      <c r="C49" s="266"/>
      <c r="D49" s="14">
        <v>38</v>
      </c>
      <c r="E49" s="13" t="s">
        <v>195</v>
      </c>
      <c r="F49" s="13" t="s">
        <v>192</v>
      </c>
      <c r="G49" s="13" t="s">
        <v>193</v>
      </c>
      <c r="H49" s="13" t="s">
        <v>194</v>
      </c>
      <c r="I49" s="33" t="s">
        <v>179</v>
      </c>
      <c r="J49" s="270"/>
      <c r="K49" s="273"/>
      <c r="L49" s="273"/>
      <c r="M49" s="274"/>
      <c r="N49" s="74">
        <v>1</v>
      </c>
      <c r="O49" s="49">
        <f t="shared" si="0"/>
        <v>0.16</v>
      </c>
      <c r="P49" s="80">
        <f t="shared" si="1"/>
        <v>0.16</v>
      </c>
      <c r="Q49" s="95">
        <f>'2015'!O49</f>
        <v>0</v>
      </c>
      <c r="R49" s="97">
        <f>'2015'!P49</f>
        <v>0</v>
      </c>
      <c r="S49" s="38">
        <f>'2015'!Q49</f>
        <v>0</v>
      </c>
      <c r="T49" s="39">
        <f>'2015'!R49</f>
        <v>0</v>
      </c>
      <c r="U49" s="39">
        <f>'2015'!S49</f>
        <v>0</v>
      </c>
      <c r="V49" s="38">
        <f>'2015'!T49</f>
        <v>0</v>
      </c>
      <c r="W49" s="33" t="str">
        <f>'2015'!U49</f>
        <v>ND</v>
      </c>
      <c r="X49" s="123">
        <f>'2016'!N49</f>
        <v>0.1</v>
      </c>
      <c r="Y49" s="124">
        <f>'2016'!O49</f>
        <v>0.1</v>
      </c>
      <c r="Z49" s="132">
        <f>'2016'!P49</f>
        <v>1</v>
      </c>
      <c r="AA49" s="39">
        <f>'2016'!Q49</f>
        <v>0</v>
      </c>
      <c r="AB49" s="39">
        <f>'2016'!R49</f>
        <v>0</v>
      </c>
      <c r="AC49" s="132">
        <f>'2016'!S49</f>
        <v>0</v>
      </c>
      <c r="AD49" s="33" t="str">
        <f>'2016'!T49</f>
        <v>estas estan establecidas por el sistema de salud</v>
      </c>
      <c r="AE49" s="123">
        <f>'2017'!N49</f>
        <v>0.1</v>
      </c>
      <c r="AF49" s="124">
        <f>'2017'!O49</f>
        <v>0.06</v>
      </c>
      <c r="AG49" s="132">
        <f>'2017'!P49</f>
        <v>0.6</v>
      </c>
      <c r="AH49" s="39">
        <f>'2017'!Q49</f>
        <v>0</v>
      </c>
      <c r="AI49" s="39">
        <f>'2017'!R49</f>
        <v>0</v>
      </c>
      <c r="AJ49" s="132">
        <f>'2017'!S49</f>
        <v>0</v>
      </c>
      <c r="AK49" s="33" t="str">
        <f>'2017'!T49</f>
        <v>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49" s="123">
        <f>'2018'!N49</f>
        <v>0</v>
      </c>
      <c r="AM49" s="124">
        <f>'2018'!O49</f>
        <v>0</v>
      </c>
      <c r="AN49" s="132">
        <f>'2018'!P49</f>
        <v>0</v>
      </c>
      <c r="AO49" s="39">
        <f>'2018'!Q49</f>
        <v>0</v>
      </c>
      <c r="AP49" s="39">
        <f>'2018'!R49</f>
        <v>0</v>
      </c>
      <c r="AQ49" s="132">
        <f>'2018'!S49</f>
        <v>0</v>
      </c>
      <c r="AR49" s="33">
        <f>'2018'!AB49</f>
        <v>0</v>
      </c>
      <c r="AS49" s="123">
        <f>'2019'!N49</f>
        <v>0</v>
      </c>
      <c r="AT49" s="124">
        <f>'2019'!O49</f>
        <v>0</v>
      </c>
      <c r="AU49" s="132">
        <f>'2019'!P49</f>
        <v>0</v>
      </c>
      <c r="AV49" s="39">
        <f>'2019'!Q49</f>
        <v>0</v>
      </c>
      <c r="AW49" s="39">
        <f>'2019'!R49</f>
        <v>0</v>
      </c>
      <c r="AX49" s="132">
        <f>'2019'!S49</f>
        <v>0</v>
      </c>
      <c r="AY49" s="33" t="str">
        <f>'2019'!AB49</f>
        <v>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v>
      </c>
    </row>
    <row r="50" spans="1:51" ht="60" customHeight="1" x14ac:dyDescent="0.25">
      <c r="A50" s="270"/>
      <c r="B50" s="275"/>
      <c r="C50" s="266"/>
      <c r="D50" s="14">
        <v>39</v>
      </c>
      <c r="E50" s="13" t="s">
        <v>196</v>
      </c>
      <c r="F50" s="13" t="s">
        <v>197</v>
      </c>
      <c r="G50" s="13" t="s">
        <v>198</v>
      </c>
      <c r="H50" s="13" t="s">
        <v>199</v>
      </c>
      <c r="I50" s="33" t="s">
        <v>179</v>
      </c>
      <c r="J50" s="270" t="s">
        <v>254</v>
      </c>
      <c r="K50" s="273" t="s">
        <v>255</v>
      </c>
      <c r="L50" s="275">
        <v>133</v>
      </c>
      <c r="M50" s="276" t="s">
        <v>257</v>
      </c>
      <c r="N50" s="44" t="s">
        <v>198</v>
      </c>
      <c r="O50" s="49">
        <f t="shared" si="0"/>
        <v>13.185</v>
      </c>
      <c r="P50" s="80" t="e">
        <f t="shared" si="1"/>
        <v>#VALUE!</v>
      </c>
      <c r="Q50" s="95">
        <f>'2015'!O50</f>
        <v>0</v>
      </c>
      <c r="R50" s="97">
        <f>'2015'!P50</f>
        <v>0</v>
      </c>
      <c r="S50" s="38">
        <f>'2015'!Q50</f>
        <v>0</v>
      </c>
      <c r="T50" s="39">
        <f>'2015'!R50</f>
        <v>0</v>
      </c>
      <c r="U50" s="39">
        <f>'2015'!S50</f>
        <v>0</v>
      </c>
      <c r="V50" s="38">
        <f>'2015'!T50</f>
        <v>0</v>
      </c>
      <c r="W50" s="33" t="str">
        <f>'2015'!U50</f>
        <v>ND</v>
      </c>
      <c r="X50" s="123">
        <f>'2016'!N50</f>
        <v>0.1</v>
      </c>
      <c r="Y50" s="124">
        <f>'2016'!O50</f>
        <v>0.1</v>
      </c>
      <c r="Z50" s="132">
        <f>'2016'!P50</f>
        <v>1</v>
      </c>
      <c r="AA50" s="39">
        <f>'2016'!Q50</f>
        <v>0</v>
      </c>
      <c r="AB50" s="39">
        <f>'2016'!R50</f>
        <v>0</v>
      </c>
      <c r="AC50" s="132">
        <f>'2016'!S50</f>
        <v>0</v>
      </c>
      <c r="AD50" s="33" t="str">
        <f>'2016'!T50</f>
        <v>se adelantaron las acciones desde la secretaria de salud</v>
      </c>
      <c r="AE50" s="123">
        <f>'2017'!N50</f>
        <v>0.1</v>
      </c>
      <c r="AF50" s="124">
        <f>'2017'!O50</f>
        <v>8.5000000000000006E-2</v>
      </c>
      <c r="AG50" s="132">
        <f>'2017'!P50</f>
        <v>0.85</v>
      </c>
      <c r="AH50" s="39">
        <f>'2017'!Q50</f>
        <v>25750000</v>
      </c>
      <c r="AI50" s="39">
        <f>'2017'!R50</f>
        <v>23220000</v>
      </c>
      <c r="AJ50" s="132">
        <f>'2017'!S50</f>
        <v>0.90174757281553397</v>
      </c>
      <c r="AK50" s="33" t="str">
        <f>'2017'!T50</f>
        <v>En secretaria de salud a traves del ASIS (Análisis de Situación de Salud) se ha formulado un plan de articulación intersectorial para la canalización de diferentes acciones (salud, riesgos y atención) en la poblacion.</v>
      </c>
      <c r="AL50" s="123">
        <f>'2018'!N50</f>
        <v>5</v>
      </c>
      <c r="AM50" s="124">
        <f>'2018'!O50</f>
        <v>1</v>
      </c>
      <c r="AN50" s="132">
        <f>'2018'!P50</f>
        <v>0.2</v>
      </c>
      <c r="AO50" s="39">
        <f>'2018'!Q50</f>
        <v>86385271</v>
      </c>
      <c r="AP50" s="39">
        <f>'2018'!R50</f>
        <v>34860000</v>
      </c>
      <c r="AQ50" s="132">
        <f>'2018'!S50</f>
        <v>0.40354101569004741</v>
      </c>
      <c r="AR50" s="33" t="str">
        <f>'2018'!AB50</f>
        <v>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v>
      </c>
      <c r="AS50" s="123">
        <f>'2019'!N50</f>
        <v>12</v>
      </c>
      <c r="AT50" s="124">
        <f>'2019'!O50</f>
        <v>12</v>
      </c>
      <c r="AU50" s="132">
        <f>'2019'!P50</f>
        <v>0.7</v>
      </c>
      <c r="AV50" s="39">
        <f>'2019'!Q50</f>
        <v>28000000</v>
      </c>
      <c r="AW50" s="39">
        <f>'2019'!R50</f>
        <v>3180000</v>
      </c>
      <c r="AX50" s="132">
        <f>'2019'!S50</f>
        <v>0</v>
      </c>
      <c r="AY50" s="33" t="str">
        <f>'2019'!AB50</f>
        <v>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v>
      </c>
    </row>
    <row r="51" spans="1:51" ht="60" customHeight="1" x14ac:dyDescent="0.25">
      <c r="A51" s="270"/>
      <c r="B51" s="275"/>
      <c r="C51" s="266"/>
      <c r="D51" s="14">
        <v>40</v>
      </c>
      <c r="E51" s="13" t="s">
        <v>200</v>
      </c>
      <c r="F51" s="13" t="s">
        <v>201</v>
      </c>
      <c r="G51" s="13" t="s">
        <v>202</v>
      </c>
      <c r="H51" s="13" t="s">
        <v>203</v>
      </c>
      <c r="I51" s="33" t="s">
        <v>204</v>
      </c>
      <c r="J51" s="270"/>
      <c r="K51" s="273"/>
      <c r="L51" s="275"/>
      <c r="M51" s="276"/>
      <c r="N51" s="44" t="s">
        <v>202</v>
      </c>
      <c r="O51" s="49">
        <f t="shared" si="0"/>
        <v>0.19</v>
      </c>
      <c r="P51" s="80" t="e">
        <f t="shared" si="1"/>
        <v>#VALUE!</v>
      </c>
      <c r="Q51" s="95">
        <f>'2015'!O51</f>
        <v>0</v>
      </c>
      <c r="R51" s="97">
        <f>'2015'!P51</f>
        <v>0</v>
      </c>
      <c r="S51" s="38">
        <f>'2015'!Q51</f>
        <v>0</v>
      </c>
      <c r="T51" s="39">
        <f>'2015'!R51</f>
        <v>0</v>
      </c>
      <c r="U51" s="39">
        <f>'2015'!S51</f>
        <v>0</v>
      </c>
      <c r="V51" s="38">
        <f>'2015'!T51</f>
        <v>0</v>
      </c>
      <c r="W51" s="33" t="str">
        <f>'2015'!U51</f>
        <v>ND</v>
      </c>
      <c r="X51" s="123">
        <f>'2016'!N51</f>
        <v>0.1</v>
      </c>
      <c r="Y51" s="124">
        <f>'2016'!O51</f>
        <v>0.1</v>
      </c>
      <c r="Z51" s="132">
        <f>'2016'!P51</f>
        <v>1</v>
      </c>
      <c r="AA51" s="39">
        <f>'2016'!Q51</f>
        <v>0</v>
      </c>
      <c r="AB51" s="39">
        <f>'2016'!R51</f>
        <v>0</v>
      </c>
      <c r="AC51" s="132">
        <f>'2016'!S51</f>
        <v>0</v>
      </c>
      <c r="AD51" s="33" t="str">
        <f>'2016'!T51</f>
        <v>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v>
      </c>
      <c r="AE51" s="123">
        <f>'2017'!N51</f>
        <v>0.1</v>
      </c>
      <c r="AF51" s="124">
        <f>'2017'!O51</f>
        <v>0.09</v>
      </c>
      <c r="AG51" s="132">
        <f>'2017'!P51</f>
        <v>0.89999999999999991</v>
      </c>
      <c r="AH51" s="39">
        <f>'2017'!Q51</f>
        <v>0</v>
      </c>
      <c r="AI51" s="39">
        <f>'2017'!R51</f>
        <v>0</v>
      </c>
      <c r="AJ51" s="132">
        <f>'2017'!S51</f>
        <v>0</v>
      </c>
      <c r="AK51" s="33" t="str">
        <f>'2017'!T51</f>
        <v>En secretaria de salud a traves del ASIS (Análisis de Situación de Salud) se ha formulado un plan de articulación intersectorial para la canalización de diferentes acciones (salud, riesgos y atención) en la poblacion.</v>
      </c>
      <c r="AL51" s="123">
        <f>'2018'!N51</f>
        <v>0</v>
      </c>
      <c r="AM51" s="124">
        <f>'2018'!O51</f>
        <v>0</v>
      </c>
      <c r="AN51" s="132">
        <f>'2018'!P51</f>
        <v>0</v>
      </c>
      <c r="AO51" s="39">
        <f>'2018'!Q51</f>
        <v>0</v>
      </c>
      <c r="AP51" s="39">
        <f>'2018'!R51</f>
        <v>0</v>
      </c>
      <c r="AQ51" s="132">
        <f>'2018'!S51</f>
        <v>0</v>
      </c>
      <c r="AR51" s="33">
        <f>'2018'!AB51</f>
        <v>0</v>
      </c>
      <c r="AS51" s="123">
        <f>'2019'!N51</f>
        <v>0</v>
      </c>
      <c r="AT51" s="124">
        <f>'2019'!O51</f>
        <v>0</v>
      </c>
      <c r="AU51" s="132">
        <f>'2019'!P51</f>
        <v>0</v>
      </c>
      <c r="AV51" s="39">
        <f>'2019'!Q51</f>
        <v>0</v>
      </c>
      <c r="AW51" s="39">
        <f>'2019'!R51</f>
        <v>0</v>
      </c>
      <c r="AX51" s="132">
        <f>'2019'!S51</f>
        <v>0</v>
      </c>
      <c r="AY51" s="33" t="str">
        <f>'2019'!AB51</f>
        <v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v>
      </c>
    </row>
    <row r="52" spans="1:51" ht="60" customHeight="1" x14ac:dyDescent="0.25">
      <c r="A52" s="270" t="s">
        <v>292</v>
      </c>
      <c r="B52" s="266" t="s">
        <v>293</v>
      </c>
      <c r="C52" s="266" t="s">
        <v>294</v>
      </c>
      <c r="D52" s="14">
        <v>41</v>
      </c>
      <c r="E52" s="5" t="s">
        <v>295</v>
      </c>
      <c r="F52" s="5" t="s">
        <v>296</v>
      </c>
      <c r="G52" s="5" t="s">
        <v>297</v>
      </c>
      <c r="H52" s="5" t="s">
        <v>298</v>
      </c>
      <c r="I52" s="34" t="s">
        <v>299</v>
      </c>
      <c r="J52" s="65" t="s">
        <v>382</v>
      </c>
      <c r="K52" s="9" t="s">
        <v>383</v>
      </c>
      <c r="L52" s="11">
        <v>250</v>
      </c>
      <c r="M52" s="60" t="s">
        <v>384</v>
      </c>
      <c r="N52" s="74">
        <v>0.9</v>
      </c>
      <c r="O52" s="49">
        <f t="shared" si="0"/>
        <v>2.14</v>
      </c>
      <c r="P52" s="80">
        <f t="shared" si="1"/>
        <v>2.3777777777777778</v>
      </c>
      <c r="Q52" s="95">
        <f>'2015'!O52</f>
        <v>0</v>
      </c>
      <c r="R52" s="97">
        <f>'2015'!P52</f>
        <v>0</v>
      </c>
      <c r="S52" s="38">
        <f>'2015'!Q52</f>
        <v>0</v>
      </c>
      <c r="T52" s="39">
        <f>'2015'!R52</f>
        <v>0</v>
      </c>
      <c r="U52" s="39">
        <f>'2015'!S52</f>
        <v>0</v>
      </c>
      <c r="V52" s="38">
        <f>'2015'!T52</f>
        <v>0</v>
      </c>
      <c r="W52" s="33" t="str">
        <f>'2015'!U52</f>
        <v>ND</v>
      </c>
      <c r="X52" s="123">
        <f>'2016'!N52</f>
        <v>0.09</v>
      </c>
      <c r="Y52" s="124">
        <f>'2016'!O52</f>
        <v>0.05</v>
      </c>
      <c r="Z52" s="132">
        <f>'2016'!P52</f>
        <v>0.55555555555555558</v>
      </c>
      <c r="AA52" s="39">
        <f>'2016'!Q52</f>
        <v>0</v>
      </c>
      <c r="AB52" s="39">
        <f>'2016'!R52</f>
        <v>0</v>
      </c>
      <c r="AC52" s="132">
        <f>'2016'!S52</f>
        <v>0</v>
      </c>
      <c r="AD52" s="33" t="str">
        <f>'2016'!T52</f>
        <v xml:space="preserve">se inicio con el diseño de una propusta de capacitacion </v>
      </c>
      <c r="AE52" s="123">
        <f>'2017'!N52</f>
        <v>0.09</v>
      </c>
      <c r="AF52" s="124">
        <f>'2017'!O52</f>
        <v>0.09</v>
      </c>
      <c r="AG52" s="132">
        <f>'2017'!P52</f>
        <v>1</v>
      </c>
      <c r="AH52" s="39">
        <f>'2017'!Q52</f>
        <v>274250000</v>
      </c>
      <c r="AI52" s="39">
        <f>'2017'!R52</f>
        <v>31600000</v>
      </c>
      <c r="AJ52" s="132">
        <f>'2017'!S52</f>
        <v>0.11522333637192343</v>
      </c>
      <c r="AK52" s="33" t="str">
        <f>'2017'!T52</f>
        <v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v>
      </c>
      <c r="AL52" s="123">
        <f>'2018'!N52</f>
        <v>3</v>
      </c>
      <c r="AM52" s="124">
        <f>'2018'!O52</f>
        <v>1</v>
      </c>
      <c r="AN52" s="132">
        <f>'2018'!P52</f>
        <v>0.33333333333333331</v>
      </c>
      <c r="AO52" s="39">
        <f>'2018'!Q52</f>
        <v>358000000</v>
      </c>
      <c r="AP52" s="39">
        <f>'2018'!R52</f>
        <v>84490000</v>
      </c>
      <c r="AQ52" s="132">
        <f>'2018'!S52</f>
        <v>0.23600558659217877</v>
      </c>
      <c r="AR52" s="33" t="str">
        <f>'2018'!AB52</f>
        <v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v>
      </c>
      <c r="AS52" s="123">
        <f>'2019'!N52</f>
        <v>1</v>
      </c>
      <c r="AT52" s="124">
        <f>'2019'!O52</f>
        <v>1</v>
      </c>
      <c r="AU52" s="132">
        <f>'2019'!P52</f>
        <v>0.7</v>
      </c>
      <c r="AV52" s="39">
        <f>'2019'!Q52</f>
        <v>8550000</v>
      </c>
      <c r="AW52" s="39">
        <f>'2019'!R52</f>
        <v>8550000</v>
      </c>
      <c r="AX52" s="132">
        <f>'2019'!S52</f>
        <v>0</v>
      </c>
      <c r="AY52" s="33" t="str">
        <f>'2019'!AB52</f>
        <v xml:space="preserve">La Secretaría del Interior reporta la realización de procesos de promoción y divulgación de la importancia de la Participación Ciudadana y Democrática, así como el ejercicio de Control Social en instancias como Consejos estudiantiles, Audiencias de Rendición de Cuentas, Veedurías, JAC, entre otras, impactando a más de 83 mujeres. </v>
      </c>
    </row>
    <row r="53" spans="1:51" ht="60" customHeight="1" x14ac:dyDescent="0.25">
      <c r="A53" s="270"/>
      <c r="B53" s="266"/>
      <c r="C53" s="266"/>
      <c r="D53" s="14">
        <v>42</v>
      </c>
      <c r="E53" s="5" t="s">
        <v>300</v>
      </c>
      <c r="F53" s="5" t="s">
        <v>301</v>
      </c>
      <c r="G53" s="5" t="s">
        <v>302</v>
      </c>
      <c r="H53" s="5" t="s">
        <v>303</v>
      </c>
      <c r="I53" s="34" t="s">
        <v>304</v>
      </c>
      <c r="J53" s="270" t="s">
        <v>215</v>
      </c>
      <c r="K53" s="273" t="s">
        <v>216</v>
      </c>
      <c r="L53" s="273">
        <v>197</v>
      </c>
      <c r="M53" s="274" t="s">
        <v>217</v>
      </c>
      <c r="N53" s="75" t="s">
        <v>302</v>
      </c>
      <c r="O53" s="49">
        <f t="shared" si="0"/>
        <v>0.35000000000000003</v>
      </c>
      <c r="P53" s="80" t="e">
        <f t="shared" si="1"/>
        <v>#VALUE!</v>
      </c>
      <c r="Q53" s="95">
        <f>'2015'!O53</f>
        <v>0</v>
      </c>
      <c r="R53" s="97">
        <f>'2015'!P53</f>
        <v>0</v>
      </c>
      <c r="S53" s="38">
        <f>'2015'!Q53</f>
        <v>0</v>
      </c>
      <c r="T53" s="39">
        <f>'2015'!R53</f>
        <v>0</v>
      </c>
      <c r="U53" s="39">
        <f>'2015'!S53</f>
        <v>0</v>
      </c>
      <c r="V53" s="38">
        <f>'2015'!T53</f>
        <v>0</v>
      </c>
      <c r="W53" s="33" t="str">
        <f>'2015'!U53</f>
        <v>ND</v>
      </c>
      <c r="X53" s="123">
        <f>'2016'!N53</f>
        <v>0.1</v>
      </c>
      <c r="Y53" s="124">
        <f>'2016'!O53</f>
        <v>0.05</v>
      </c>
      <c r="Z53" s="132">
        <f>'2016'!P53</f>
        <v>0.5</v>
      </c>
      <c r="AA53" s="39">
        <f>'2016'!Q53</f>
        <v>0</v>
      </c>
      <c r="AB53" s="39">
        <f>'2016'!R53</f>
        <v>0</v>
      </c>
      <c r="AC53" s="132">
        <f>'2016'!S53</f>
        <v>0</v>
      </c>
      <c r="AD53" s="33" t="str">
        <f>'2016'!T53</f>
        <v xml:space="preserve">se inicio con el diseño de una propusta de capacitacion </v>
      </c>
      <c r="AE53" s="123">
        <f>'2017'!N53</f>
        <v>0.1</v>
      </c>
      <c r="AF53" s="124">
        <f>'2017'!O53</f>
        <v>0.1</v>
      </c>
      <c r="AG53" s="132">
        <f>'2017'!P53</f>
        <v>1</v>
      </c>
      <c r="AH53" s="39">
        <f>'2017'!Q53</f>
        <v>82000000</v>
      </c>
      <c r="AI53" s="39">
        <f>'2017'!R53</f>
        <v>6570000</v>
      </c>
      <c r="AJ53" s="132">
        <f>'2017'!S53</f>
        <v>8.0121951219512197E-2</v>
      </c>
      <c r="AK53" s="33" t="str">
        <f>'2017'!T53</f>
        <v xml:space="preserve">Desde la jefatura de equidad de genero y mujer se realizó realización de una  "Escuela de participacion política para mujeres" del departamento. </v>
      </c>
      <c r="AL53" s="123">
        <f>'2018'!N53</f>
        <v>1</v>
      </c>
      <c r="AM53" s="124">
        <f>'2018'!O53</f>
        <v>0.2</v>
      </c>
      <c r="AN53" s="132">
        <f>'2018'!P53</f>
        <v>0.2</v>
      </c>
      <c r="AO53" s="39">
        <f>'2018'!Q53</f>
        <v>69300000</v>
      </c>
      <c r="AP53" s="39">
        <f>'2018'!R53</f>
        <v>59520000</v>
      </c>
      <c r="AQ53" s="132">
        <f>'2018'!S53</f>
        <v>0.8588744588744589</v>
      </c>
      <c r="AR53" s="33" t="str">
        <f>'2018'!AB53</f>
        <v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v>
      </c>
      <c r="AS53" s="123">
        <f>'2019'!N53</f>
        <v>0</v>
      </c>
      <c r="AT53" s="124">
        <f>'2019'!O53</f>
        <v>0</v>
      </c>
      <c r="AU53" s="132">
        <f>'2019'!P53</f>
        <v>0</v>
      </c>
      <c r="AV53" s="39">
        <f>'2019'!Q53</f>
        <v>50000000</v>
      </c>
      <c r="AW53" s="39">
        <f>'2019'!R53</f>
        <v>12762000</v>
      </c>
      <c r="AX53" s="132">
        <f>'2019'!S53</f>
        <v>0</v>
      </c>
      <c r="AY53" s="33" t="str">
        <f>'2019'!AB53</f>
        <v>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v>
      </c>
    </row>
    <row r="54" spans="1:51" ht="60" customHeight="1" x14ac:dyDescent="0.25">
      <c r="A54" s="270"/>
      <c r="B54" s="266"/>
      <c r="C54" s="266"/>
      <c r="D54" s="14">
        <v>43</v>
      </c>
      <c r="E54" s="5" t="s">
        <v>305</v>
      </c>
      <c r="F54" s="5" t="s">
        <v>306</v>
      </c>
      <c r="G54" s="5" t="s">
        <v>307</v>
      </c>
      <c r="H54" s="5" t="s">
        <v>308</v>
      </c>
      <c r="I54" s="34" t="s">
        <v>309</v>
      </c>
      <c r="J54" s="270"/>
      <c r="K54" s="273"/>
      <c r="L54" s="273"/>
      <c r="M54" s="274"/>
      <c r="N54" s="75" t="s">
        <v>307</v>
      </c>
      <c r="O54" s="49">
        <f t="shared" si="0"/>
        <v>0.155</v>
      </c>
      <c r="P54" s="80" t="e">
        <f t="shared" si="1"/>
        <v>#VALUE!</v>
      </c>
      <c r="Q54" s="95" t="str">
        <f>'2015'!O54</f>
        <v>Socializacion de la importancia de la red de mujeres al poder</v>
      </c>
      <c r="R54" s="97">
        <f>'2015'!P54</f>
        <v>5.0000000000000001E-3</v>
      </c>
      <c r="S54" s="38">
        <f>'2015'!Q54</f>
        <v>5.0000000000000001E-3</v>
      </c>
      <c r="T54" s="39">
        <f>'2015'!R54</f>
        <v>0</v>
      </c>
      <c r="U54" s="39">
        <f>'2015'!S54</f>
        <v>0</v>
      </c>
      <c r="V54" s="38">
        <f>'2015'!T54</f>
        <v>0</v>
      </c>
      <c r="W54" s="33" t="str">
        <f>'2015'!U54</f>
        <v>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v>
      </c>
      <c r="X54" s="123">
        <f>'2016'!N54</f>
        <v>0.1</v>
      </c>
      <c r="Y54" s="124">
        <f>'2016'!O54</f>
        <v>0.05</v>
      </c>
      <c r="Z54" s="132">
        <f>'2016'!P54</f>
        <v>0.5</v>
      </c>
      <c r="AA54" s="39">
        <f>'2016'!Q54</f>
        <v>0</v>
      </c>
      <c r="AB54" s="39">
        <f>'2016'!R54</f>
        <v>0</v>
      </c>
      <c r="AC54" s="132">
        <f>'2016'!S54</f>
        <v>0</v>
      </c>
      <c r="AD54" s="33" t="str">
        <f>'2016'!T54</f>
        <v xml:space="preserve">se inicio con el diseño de una propusta de capacitacion </v>
      </c>
      <c r="AE54" s="123">
        <f>'2017'!N54</f>
        <v>0.1</v>
      </c>
      <c r="AF54" s="124">
        <f>'2017'!O54</f>
        <v>0.1</v>
      </c>
      <c r="AG54" s="132">
        <f>'2017'!P54</f>
        <v>1</v>
      </c>
      <c r="AH54" s="39">
        <f>'2017'!Q54</f>
        <v>0</v>
      </c>
      <c r="AI54" s="39">
        <f>'2017'!R54</f>
        <v>0</v>
      </c>
      <c r="AJ54" s="132">
        <f>'2017'!S54</f>
        <v>0</v>
      </c>
      <c r="AK54" s="33" t="str">
        <f>'2017'!T54</f>
        <v xml:space="preserve">Desde la jefatura de equidad de genero y mujer se realizó una "Escuela de participacion politica para mujeres" del departamento. </v>
      </c>
      <c r="AL54" s="123">
        <f>'2018'!N54</f>
        <v>0</v>
      </c>
      <c r="AM54" s="124">
        <f>'2018'!O54</f>
        <v>0</v>
      </c>
      <c r="AN54" s="132">
        <f>'2018'!P54</f>
        <v>0</v>
      </c>
      <c r="AO54" s="39">
        <f>'2018'!Q54</f>
        <v>0</v>
      </c>
      <c r="AP54" s="39">
        <f>'2018'!R54</f>
        <v>0</v>
      </c>
      <c r="AQ54" s="132">
        <f>'2018'!S54</f>
        <v>0</v>
      </c>
      <c r="AR54" s="33">
        <f>'2018'!AB54</f>
        <v>0</v>
      </c>
      <c r="AS54" s="123">
        <f>'2019'!N54</f>
        <v>0</v>
      </c>
      <c r="AT54" s="124">
        <f>'2019'!O54</f>
        <v>0</v>
      </c>
      <c r="AU54" s="132">
        <f>'2019'!P54</f>
        <v>0</v>
      </c>
      <c r="AV54" s="39">
        <f>'2019'!Q54</f>
        <v>0</v>
      </c>
      <c r="AW54" s="39">
        <f>'2019'!R54</f>
        <v>0</v>
      </c>
      <c r="AX54" s="132">
        <f>'2019'!S54</f>
        <v>0</v>
      </c>
      <c r="AY54" s="33" t="str">
        <f>'2019'!AB54</f>
        <v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v>
      </c>
    </row>
    <row r="55" spans="1:51" ht="60" customHeight="1" x14ac:dyDescent="0.25">
      <c r="A55" s="270"/>
      <c r="B55" s="266"/>
      <c r="C55" s="266"/>
      <c r="D55" s="14">
        <v>44</v>
      </c>
      <c r="E55" s="5" t="s">
        <v>310</v>
      </c>
      <c r="F55" s="5" t="s">
        <v>311</v>
      </c>
      <c r="G55" s="5" t="s">
        <v>312</v>
      </c>
      <c r="H55" s="5" t="s">
        <v>313</v>
      </c>
      <c r="I55" s="34" t="s">
        <v>314</v>
      </c>
      <c r="J55" s="270"/>
      <c r="K55" s="273"/>
      <c r="L55" s="273"/>
      <c r="M55" s="274"/>
      <c r="N55" s="74">
        <v>1</v>
      </c>
      <c r="O55" s="49">
        <f t="shared" si="0"/>
        <v>0.2</v>
      </c>
      <c r="P55" s="80">
        <f t="shared" si="1"/>
        <v>0.2</v>
      </c>
      <c r="Q55" s="95">
        <f>'2015'!O55</f>
        <v>0</v>
      </c>
      <c r="R55" s="97">
        <f>'2015'!P55</f>
        <v>0</v>
      </c>
      <c r="S55" s="38">
        <f>'2015'!Q55</f>
        <v>0</v>
      </c>
      <c r="T55" s="39">
        <f>'2015'!R55</f>
        <v>0</v>
      </c>
      <c r="U55" s="39">
        <f>'2015'!S55</f>
        <v>0</v>
      </c>
      <c r="V55" s="38">
        <f>'2015'!T55</f>
        <v>0</v>
      </c>
      <c r="W55" s="33" t="str">
        <f>'2015'!U55</f>
        <v>ND</v>
      </c>
      <c r="X55" s="123">
        <f>'2016'!N55</f>
        <v>0.1</v>
      </c>
      <c r="Y55" s="124">
        <f>'2016'!O55</f>
        <v>0.1</v>
      </c>
      <c r="Z55" s="132">
        <f>'2016'!P55</f>
        <v>1</v>
      </c>
      <c r="AA55" s="39">
        <f>'2016'!Q55</f>
        <v>0</v>
      </c>
      <c r="AB55" s="39">
        <f>'2016'!R55</f>
        <v>0</v>
      </c>
      <c r="AC55" s="132">
        <f>'2016'!S55</f>
        <v>0</v>
      </c>
      <c r="AD55" s="33" t="str">
        <f>'2016'!T55</f>
        <v xml:space="preserve">se inicio con el diseño de una propusta de capacitacion </v>
      </c>
      <c r="AE55" s="123">
        <f>'2017'!N55</f>
        <v>0.1</v>
      </c>
      <c r="AF55" s="124">
        <f>'2017'!O55</f>
        <v>0.1</v>
      </c>
      <c r="AG55" s="132">
        <f>'2017'!P55</f>
        <v>1</v>
      </c>
      <c r="AH55" s="39">
        <f>'2017'!Q55</f>
        <v>0</v>
      </c>
      <c r="AI55" s="39">
        <f>'2017'!R55</f>
        <v>0</v>
      </c>
      <c r="AJ55" s="132">
        <f>'2017'!S55</f>
        <v>0</v>
      </c>
      <c r="AK55" s="33" t="str">
        <f>'2017'!T55</f>
        <v xml:space="preserve">Desde la jefatura de equidad de genero y mujer se realizó una  "Escuela de participacion politica para mujeres" del departamento. </v>
      </c>
      <c r="AL55" s="123">
        <f>'2018'!N55</f>
        <v>0</v>
      </c>
      <c r="AM55" s="124">
        <f>'2018'!O55</f>
        <v>0</v>
      </c>
      <c r="AN55" s="132">
        <f>'2018'!P55</f>
        <v>0</v>
      </c>
      <c r="AO55" s="39">
        <f>'2018'!Q55</f>
        <v>0</v>
      </c>
      <c r="AP55" s="39">
        <f>'2018'!R55</f>
        <v>0</v>
      </c>
      <c r="AQ55" s="132">
        <f>'2018'!S55</f>
        <v>0</v>
      </c>
      <c r="AR55" s="33">
        <f>'2018'!AB55</f>
        <v>0</v>
      </c>
      <c r="AS55" s="123">
        <f>'2019'!N55</f>
        <v>0</v>
      </c>
      <c r="AT55" s="124">
        <f>'2019'!O55</f>
        <v>0</v>
      </c>
      <c r="AU55" s="132">
        <f>'2019'!P55</f>
        <v>0</v>
      </c>
      <c r="AV55" s="39">
        <f>'2019'!Q55</f>
        <v>0</v>
      </c>
      <c r="AW55" s="39">
        <f>'2019'!R55</f>
        <v>0</v>
      </c>
      <c r="AX55" s="132">
        <f>'2019'!S55</f>
        <v>0</v>
      </c>
      <c r="AY55" s="33" t="str">
        <f>'2019'!AB55</f>
        <v xml:space="preserve">De igual forma, se efectuó un proceso contractual tendiente a apoyar la realización de un proceso formativo y de incidencia política para mujeres, el cual será desarrollado en el segundo semestre de la presente vigencia. </v>
      </c>
    </row>
    <row r="56" spans="1:51" ht="60" customHeight="1" x14ac:dyDescent="0.25">
      <c r="A56" s="270"/>
      <c r="B56" s="266" t="s">
        <v>380</v>
      </c>
      <c r="C56" s="5" t="s">
        <v>315</v>
      </c>
      <c r="D56" s="14">
        <v>45</v>
      </c>
      <c r="E56" s="5" t="s">
        <v>316</v>
      </c>
      <c r="F56" s="5" t="s">
        <v>317</v>
      </c>
      <c r="G56" s="5" t="s">
        <v>318</v>
      </c>
      <c r="H56" s="5" t="s">
        <v>319</v>
      </c>
      <c r="I56" s="34" t="s">
        <v>320</v>
      </c>
      <c r="J56" s="8" t="s">
        <v>385</v>
      </c>
      <c r="K56" s="20" t="s">
        <v>386</v>
      </c>
      <c r="L56" s="10" t="s">
        <v>387</v>
      </c>
      <c r="M56" s="60" t="s">
        <v>388</v>
      </c>
      <c r="N56" s="7" t="s">
        <v>318</v>
      </c>
      <c r="O56" s="49">
        <f t="shared" si="0"/>
        <v>10.199999999999999</v>
      </c>
      <c r="P56" s="80" t="e">
        <f t="shared" si="1"/>
        <v>#VALUE!</v>
      </c>
      <c r="Q56" s="95" t="str">
        <f>'2015'!O56</f>
        <v>Fortalecimiento de la participación ciudadana para la seguridad preventica y la convivencia pacífica de los municipios del departamento</v>
      </c>
      <c r="R56" s="97">
        <f>'2015'!P56</f>
        <v>1</v>
      </c>
      <c r="S56" s="38">
        <f>'2015'!Q56</f>
        <v>0.01</v>
      </c>
      <c r="T56" s="39">
        <f>'2015'!R56</f>
        <v>57326513</v>
      </c>
      <c r="U56" s="39">
        <f>'2015'!S56</f>
        <v>23800000</v>
      </c>
      <c r="V56" s="38">
        <f>'2015'!T56</f>
        <v>0.41516566688784995</v>
      </c>
      <c r="W56" s="33" t="str">
        <f>'2015'!U56</f>
        <v>Desde la secretaria del interior y con el acompañamiento de la jefatura de la mujer se realizó un programa de participación ciudadana "festival por la convivencia cordillerana " apoyado por la Cámara de comercio de Armenia y el Quindío.</v>
      </c>
      <c r="X56" s="123">
        <f>'2016'!N56</f>
        <v>0.1</v>
      </c>
      <c r="Y56" s="124">
        <f>'2016'!O56</f>
        <v>0.1</v>
      </c>
      <c r="Z56" s="132">
        <f>'2016'!P56</f>
        <v>1</v>
      </c>
      <c r="AA56" s="39">
        <f>'2016'!Q56</f>
        <v>47228333</v>
      </c>
      <c r="AB56" s="39">
        <f>'2016'!R56</f>
        <v>47228333</v>
      </c>
      <c r="AC56" s="132">
        <f>'2016'!S56</f>
        <v>1</v>
      </c>
      <c r="AD56" s="33" t="str">
        <f>'2016'!T56</f>
        <v xml:space="preserve">Se desarrollaron estrategias tendientes a promover la participación ciudadana en el departamento </v>
      </c>
      <c r="AE56" s="123">
        <f>'2017'!N56</f>
        <v>0.1</v>
      </c>
      <c r="AF56" s="124">
        <f>'2017'!O56</f>
        <v>0.1</v>
      </c>
      <c r="AG56" s="132">
        <f>'2017'!P56</f>
        <v>1</v>
      </c>
      <c r="AH56" s="39" t="str">
        <f>'2017'!Q56</f>
        <v>111600000
261.600.000</v>
      </c>
      <c r="AI56" s="39" t="str">
        <f>'2017'!R56</f>
        <v>94500000
112.000.000</v>
      </c>
      <c r="AJ56" s="132">
        <f>'2017'!S56</f>
        <v>0</v>
      </c>
      <c r="AK56" s="33" t="str">
        <f>'2017'!T56</f>
        <v>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L56" s="123">
        <f>'2018'!N56</f>
        <v>12</v>
      </c>
      <c r="AM56" s="124">
        <f>'2018'!O56</f>
        <v>8</v>
      </c>
      <c r="AN56" s="132">
        <f>'2018'!P56</f>
        <v>0.66666666666666663</v>
      </c>
      <c r="AO56" s="39">
        <f>'2018'!Q56</f>
        <v>760000000</v>
      </c>
      <c r="AP56" s="39">
        <f>'2018'!R56</f>
        <v>305000000</v>
      </c>
      <c r="AQ56" s="132">
        <f>'2018'!S56</f>
        <v>0.40131578947368424</v>
      </c>
      <c r="AR56" s="33" t="str">
        <f>'2018'!AB56</f>
        <v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v>
      </c>
      <c r="AS56" s="123">
        <f>'2019'!N56</f>
        <v>1</v>
      </c>
      <c r="AT56" s="124">
        <f>'2019'!O56</f>
        <v>1</v>
      </c>
      <c r="AU56" s="132">
        <f>'2019'!P56</f>
        <v>0.8</v>
      </c>
      <c r="AV56" s="39">
        <f>'2019'!Q56</f>
        <v>8550000</v>
      </c>
      <c r="AW56" s="39">
        <f>'2019'!R56</f>
        <v>8550000</v>
      </c>
      <c r="AX56" s="132">
        <f>'2019'!S56</f>
        <v>0</v>
      </c>
      <c r="AY56" s="33" t="str">
        <f>'2019'!AB56</f>
        <v xml:space="preserve">La Secretaría de Interior reporta que para el segundo trimestre de 2019, se adelantaron los procesos pertinentes para la organización de la Semana de Participación, evento que contará con el foro de Equidad de Genero donde se socializarán Experiencias significativas: "vivir el territorio desde la equidad de Género", lo cual viene siendo planificado para beneficiar alrededor de (300) personas y se realizará en el segundo semestre del año. 
</v>
      </c>
    </row>
    <row r="57" spans="1:51" ht="60" customHeight="1" x14ac:dyDescent="0.25">
      <c r="A57" s="270"/>
      <c r="B57" s="266"/>
      <c r="C57" s="266" t="s">
        <v>321</v>
      </c>
      <c r="D57" s="14">
        <v>46</v>
      </c>
      <c r="E57" s="5" t="s">
        <v>322</v>
      </c>
      <c r="F57" s="5" t="s">
        <v>323</v>
      </c>
      <c r="G57" s="5" t="s">
        <v>324</v>
      </c>
      <c r="H57" s="5" t="s">
        <v>325</v>
      </c>
      <c r="I57" s="90" t="s">
        <v>326</v>
      </c>
      <c r="J57" s="270" t="s">
        <v>215</v>
      </c>
      <c r="K57" s="273" t="s">
        <v>216</v>
      </c>
      <c r="L57" s="288">
        <v>197</v>
      </c>
      <c r="M57" s="274" t="s">
        <v>217</v>
      </c>
      <c r="N57" s="74">
        <v>0.9</v>
      </c>
      <c r="O57" s="49">
        <f t="shared" si="0"/>
        <v>1.68</v>
      </c>
      <c r="P57" s="80">
        <f t="shared" si="1"/>
        <v>1.8666666666666665</v>
      </c>
      <c r="Q57" s="95">
        <f>'2015'!O57</f>
        <v>0.3</v>
      </c>
      <c r="R57" s="97">
        <f>'2015'!P57</f>
        <v>0.3</v>
      </c>
      <c r="S57" s="38">
        <f>'2015'!Q57</f>
        <v>1</v>
      </c>
      <c r="T57" s="39">
        <f>'2015'!R57</f>
        <v>52840000</v>
      </c>
      <c r="U57" s="39">
        <f>'2015'!S57</f>
        <v>10113333</v>
      </c>
      <c r="V57" s="38">
        <f>'2015'!T57</f>
        <v>0.19139540121120363</v>
      </c>
      <c r="W57" s="33" t="str">
        <f>'2015'!U57</f>
        <v>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v>
      </c>
      <c r="X57" s="123">
        <f>'2016'!N57</f>
        <v>0.09</v>
      </c>
      <c r="Y57" s="124">
        <f>'2016'!O57</f>
        <v>0.09</v>
      </c>
      <c r="Z57" s="132">
        <f>'2016'!P57</f>
        <v>1</v>
      </c>
      <c r="AA57" s="39">
        <f>'2016'!Q57</f>
        <v>0</v>
      </c>
      <c r="AB57" s="39">
        <f>'2016'!R57</f>
        <v>0</v>
      </c>
      <c r="AC57" s="132">
        <f>'2016'!S57</f>
        <v>0</v>
      </c>
      <c r="AD57" s="33" t="str">
        <f>'2016'!T57</f>
        <v>A treves de la secretaria de Familia se han diiseñado r estrategias de articulación e incorporación entre las organizaciones de mujeres del departamento y los consejos municipales y departamental de mujeres.</v>
      </c>
      <c r="AE57" s="123">
        <f>'2017'!N57</f>
        <v>0.09</v>
      </c>
      <c r="AF57" s="124">
        <f>'2017'!O57</f>
        <v>0.09</v>
      </c>
      <c r="AG57" s="132">
        <f>'2017'!P57</f>
        <v>1</v>
      </c>
      <c r="AH57" s="39">
        <f>'2017'!Q57</f>
        <v>82000000</v>
      </c>
      <c r="AI57" s="39">
        <f>'2017'!R57</f>
        <v>6570000</v>
      </c>
      <c r="AJ57" s="132">
        <f>'2017'!S57</f>
        <v>8.0121951219512197E-2</v>
      </c>
      <c r="AK57" s="33" t="str">
        <f>'2017'!T57</f>
        <v>A traves de la secretaria de Familia se han diseñado estrategias de articulación e incorporación entre las organizaciones de mujeres del departamento y los consejos municipales y departamental de mujeres.</v>
      </c>
      <c r="AL57" s="123">
        <f>'2018'!N57</f>
        <v>1</v>
      </c>
      <c r="AM57" s="124">
        <f>'2018'!O57</f>
        <v>0.2</v>
      </c>
      <c r="AN57" s="132">
        <f>'2018'!P57</f>
        <v>0.2</v>
      </c>
      <c r="AO57" s="39">
        <f>'2018'!Q57</f>
        <v>69300000</v>
      </c>
      <c r="AP57" s="39">
        <f>'2018'!R57</f>
        <v>59520000</v>
      </c>
      <c r="AQ57" s="132">
        <f>'2018'!S57</f>
        <v>0.8588744588744589</v>
      </c>
      <c r="AR57" s="33" t="str">
        <f>'2018'!AB57</f>
        <v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v>
      </c>
      <c r="AS57" s="123">
        <f>'2019'!N57</f>
        <v>1</v>
      </c>
      <c r="AT57" s="124">
        <f>'2019'!O57</f>
        <v>1</v>
      </c>
      <c r="AU57" s="132">
        <f>'2019'!P57</f>
        <v>0.7</v>
      </c>
      <c r="AV57" s="39">
        <f>'2019'!Q57</f>
        <v>50000000</v>
      </c>
      <c r="AW57" s="39">
        <f>'2019'!R57</f>
        <v>12762000</v>
      </c>
      <c r="AX57" s="132">
        <f>'2019'!S57</f>
        <v>0</v>
      </c>
      <c r="AY57" s="33" t="str">
        <f>'2019'!AB57</f>
        <v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v>
      </c>
    </row>
    <row r="58" spans="1:51" ht="60" customHeight="1" x14ac:dyDescent="0.25">
      <c r="A58" s="270"/>
      <c r="B58" s="266"/>
      <c r="C58" s="266"/>
      <c r="D58" s="14">
        <v>47</v>
      </c>
      <c r="E58" s="5" t="s">
        <v>327</v>
      </c>
      <c r="F58" s="5" t="s">
        <v>328</v>
      </c>
      <c r="G58" s="5" t="s">
        <v>329</v>
      </c>
      <c r="H58" s="5" t="s">
        <v>330</v>
      </c>
      <c r="I58" s="34" t="s">
        <v>331</v>
      </c>
      <c r="J58" s="270"/>
      <c r="K58" s="273"/>
      <c r="L58" s="288"/>
      <c r="M58" s="274"/>
      <c r="N58" s="74">
        <v>1</v>
      </c>
      <c r="O58" s="49">
        <f t="shared" si="0"/>
        <v>0.5</v>
      </c>
      <c r="P58" s="80">
        <f t="shared" si="1"/>
        <v>0.5</v>
      </c>
      <c r="Q58" s="95">
        <f>'2015'!O58</f>
        <v>0.3</v>
      </c>
      <c r="R58" s="97">
        <f>'2015'!P58</f>
        <v>0.3</v>
      </c>
      <c r="S58" s="38">
        <f>'2015'!Q58</f>
        <v>1</v>
      </c>
      <c r="T58" s="39">
        <f>'2015'!R58</f>
        <v>52840000</v>
      </c>
      <c r="U58" s="39">
        <f>'2015'!S58</f>
        <v>42840000</v>
      </c>
      <c r="V58" s="38">
        <f>'2015'!T58</f>
        <v>0.81074943224829676</v>
      </c>
      <c r="W58" s="33" t="str">
        <f>'2015'!U58</f>
        <v>Apoyo tècnico a todos los planes de accion de los consejos municipales y el consejo departamental de mujeres. Apoyo a al menos una de las actividades propuestas en cada uno de los planes de accion de los consejos de mujeres.</v>
      </c>
      <c r="X58" s="123">
        <f>'2016'!N58</f>
        <v>0.1</v>
      </c>
      <c r="Y58" s="124">
        <f>'2016'!O58</f>
        <v>0.1</v>
      </c>
      <c r="Z58" s="132">
        <f>'2016'!P58</f>
        <v>1</v>
      </c>
      <c r="AA58" s="39">
        <f>'2016'!Q58</f>
        <v>10000000</v>
      </c>
      <c r="AB58" s="39">
        <f>'2016'!R58</f>
        <v>10000000</v>
      </c>
      <c r="AC58" s="132">
        <f>'2016'!S58</f>
        <v>1</v>
      </c>
      <c r="AD58" s="33" t="str">
        <f>'2016'!T58</f>
        <v>Se ha apoyado tecnicacmente a los consejos municipales de mujeres, financieramente  se  ha apoyado estos consejos en relacion a las actividades ce conmemoraciones de fechas establecidas por la ley.</v>
      </c>
      <c r="AE58" s="123">
        <f>'2017'!N58</f>
        <v>0.1</v>
      </c>
      <c r="AF58" s="124">
        <f>'2017'!O58</f>
        <v>0.1</v>
      </c>
      <c r="AG58" s="132">
        <f>'2017'!P58</f>
        <v>1</v>
      </c>
      <c r="AH58" s="39">
        <f>'2017'!Q58</f>
        <v>0</v>
      </c>
      <c r="AI58" s="39">
        <f>'2017'!R58</f>
        <v>0</v>
      </c>
      <c r="AJ58" s="132">
        <f>'2017'!S58</f>
        <v>0</v>
      </c>
      <c r="AK58" s="33" t="str">
        <f>'2017'!T58</f>
        <v>Desde la jefatura de equidad de genero y mujer, se ha apoyado tecnicacmente a los consejos municipales de mujeres, financieramente  se  ha apoyado estos consejos en relacion a las actividades ce conmemoraciones de fechas establecidas por la ley.</v>
      </c>
      <c r="AL58" s="123">
        <f>'2018'!N58</f>
        <v>0</v>
      </c>
      <c r="AM58" s="124">
        <f>'2018'!O58</f>
        <v>0</v>
      </c>
      <c r="AN58" s="132">
        <f>'2018'!P58</f>
        <v>0</v>
      </c>
      <c r="AO58" s="39">
        <f>'2018'!Q58</f>
        <v>0</v>
      </c>
      <c r="AP58" s="39">
        <f>'2018'!R58</f>
        <v>0</v>
      </c>
      <c r="AQ58" s="132">
        <f>'2018'!S58</f>
        <v>0</v>
      </c>
      <c r="AR58" s="33">
        <f>'2018'!AB58</f>
        <v>0</v>
      </c>
      <c r="AS58" s="123">
        <f>'2019'!N58</f>
        <v>0</v>
      </c>
      <c r="AT58" s="124">
        <f>'2019'!O58</f>
        <v>0</v>
      </c>
      <c r="AU58" s="132">
        <f>'2019'!P58</f>
        <v>0</v>
      </c>
      <c r="AV58" s="39">
        <f>'2019'!Q58</f>
        <v>0</v>
      </c>
      <c r="AW58" s="39">
        <f>'2019'!R58</f>
        <v>0</v>
      </c>
      <c r="AX58" s="132">
        <f>'2019'!S58</f>
        <v>0</v>
      </c>
      <c r="AY58" s="33" t="str">
        <f>'2019'!AB58</f>
        <v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v>
      </c>
    </row>
    <row r="59" spans="1:51" ht="60" customHeight="1" x14ac:dyDescent="0.25">
      <c r="A59" s="270"/>
      <c r="B59" s="266"/>
      <c r="C59" s="266"/>
      <c r="D59" s="14">
        <v>48</v>
      </c>
      <c r="E59" s="5" t="s">
        <v>332</v>
      </c>
      <c r="F59" s="5" t="s">
        <v>333</v>
      </c>
      <c r="G59" s="5" t="s">
        <v>334</v>
      </c>
      <c r="H59" s="5" t="s">
        <v>335</v>
      </c>
      <c r="I59" s="90" t="s">
        <v>336</v>
      </c>
      <c r="J59" s="270"/>
      <c r="K59" s="273"/>
      <c r="L59" s="288"/>
      <c r="M59" s="274"/>
      <c r="N59" s="74">
        <v>1</v>
      </c>
      <c r="O59" s="49">
        <f t="shared" si="0"/>
        <v>1</v>
      </c>
      <c r="P59" s="80">
        <f t="shared" si="1"/>
        <v>1</v>
      </c>
      <c r="Q59" s="95">
        <f>'2015'!O59</f>
        <v>0.8</v>
      </c>
      <c r="R59" s="97">
        <f>'2015'!P59</f>
        <v>0.8</v>
      </c>
      <c r="S59" s="38">
        <f>'2015'!Q59</f>
        <v>1</v>
      </c>
      <c r="T59" s="39">
        <f>'2015'!R59</f>
        <v>50636666</v>
      </c>
      <c r="U59" s="39">
        <f>'2015'!S59</f>
        <v>28446666</v>
      </c>
      <c r="V59" s="38">
        <f>'2015'!T59</f>
        <v>0.56177999554710023</v>
      </c>
      <c r="W59" s="33" t="str">
        <f>'2015'!U59</f>
        <v>ND</v>
      </c>
      <c r="X59" s="123">
        <f>'2016'!N59</f>
        <v>0.1</v>
      </c>
      <c r="Y59" s="124">
        <f>'2016'!O59</f>
        <v>0.1</v>
      </c>
      <c r="Z59" s="132">
        <f>'2016'!P59</f>
        <v>1</v>
      </c>
      <c r="AA59" s="39">
        <f>'2016'!Q59</f>
        <v>0</v>
      </c>
      <c r="AB59" s="39">
        <f>'2016'!R59</f>
        <v>0</v>
      </c>
      <c r="AC59" s="132">
        <f>'2016'!S59</f>
        <v>0</v>
      </c>
      <c r="AD59" s="33" t="str">
        <f>'2016'!T59</f>
        <v>Se ha Fortalecido  los procesos organizativos de mujeres en el departamento bajo la perspectiva de género y enfoque diferencial, con enfasis en mujeres campesinas y organizaciones etnicas.</v>
      </c>
      <c r="AE59" s="123">
        <f>'2017'!N59</f>
        <v>0.1</v>
      </c>
      <c r="AF59" s="124">
        <f>'2017'!O59</f>
        <v>0.1</v>
      </c>
      <c r="AG59" s="132">
        <f>'2017'!P59</f>
        <v>1</v>
      </c>
      <c r="AH59" s="39">
        <f>'2017'!Q59</f>
        <v>0</v>
      </c>
      <c r="AI59" s="39">
        <f>'2017'!R59</f>
        <v>0</v>
      </c>
      <c r="AJ59" s="132">
        <f>'2017'!S59</f>
        <v>0</v>
      </c>
      <c r="AK59" s="33" t="str">
        <f>'2017'!T59</f>
        <v>Desde la jefatura de equidad de genero y mujer, se ha Fortalecido  los procesos organizativos de mujeres en el departamento bajo la perspectiva de género y enfoque diferencial, con enfasis en mujeres campesinas y organizaciones etnicas.</v>
      </c>
      <c r="AL59" s="123">
        <f>'2018'!N59</f>
        <v>0</v>
      </c>
      <c r="AM59" s="124">
        <f>'2018'!O59</f>
        <v>0</v>
      </c>
      <c r="AN59" s="132">
        <f>'2018'!P59</f>
        <v>0</v>
      </c>
      <c r="AO59" s="39">
        <f>'2018'!Q59</f>
        <v>0</v>
      </c>
      <c r="AP59" s="39">
        <f>'2018'!R59</f>
        <v>0</v>
      </c>
      <c r="AQ59" s="132">
        <f>'2018'!S59</f>
        <v>0</v>
      </c>
      <c r="AR59" s="33">
        <f>'2018'!AB59</f>
        <v>0</v>
      </c>
      <c r="AS59" s="123">
        <f>'2019'!N59</f>
        <v>0</v>
      </c>
      <c r="AT59" s="124">
        <f>'2019'!O59</f>
        <v>0</v>
      </c>
      <c r="AU59" s="132">
        <f>'2019'!P59</f>
        <v>0</v>
      </c>
      <c r="AV59" s="39">
        <f>'2019'!Q59</f>
        <v>0</v>
      </c>
      <c r="AW59" s="39">
        <f>'2019'!R59</f>
        <v>0</v>
      </c>
      <c r="AX59" s="132">
        <f>'2019'!S59</f>
        <v>0</v>
      </c>
      <c r="AY59" s="33" t="str">
        <f>'2019'!AB59</f>
        <v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v>
      </c>
    </row>
    <row r="60" spans="1:51" ht="60" customHeight="1" x14ac:dyDescent="0.25">
      <c r="A60" s="270"/>
      <c r="B60" s="266"/>
      <c r="C60" s="266" t="s">
        <v>337</v>
      </c>
      <c r="D60" s="14">
        <v>49</v>
      </c>
      <c r="E60" s="13" t="s">
        <v>338</v>
      </c>
      <c r="F60" s="13" t="s">
        <v>339</v>
      </c>
      <c r="G60" s="13" t="s">
        <v>340</v>
      </c>
      <c r="H60" s="13" t="s">
        <v>341</v>
      </c>
      <c r="I60" s="89" t="s">
        <v>342</v>
      </c>
      <c r="J60" s="270"/>
      <c r="K60" s="273"/>
      <c r="L60" s="288"/>
      <c r="M60" s="274"/>
      <c r="N60" s="74">
        <v>1</v>
      </c>
      <c r="O60" s="49">
        <f t="shared" si="0"/>
        <v>1.7</v>
      </c>
      <c r="P60" s="80">
        <f t="shared" si="1"/>
        <v>1.7</v>
      </c>
      <c r="Q60" s="95">
        <f>'2015'!O60</f>
        <v>0.7</v>
      </c>
      <c r="R60" s="97">
        <f>'2015'!P60</f>
        <v>0.5</v>
      </c>
      <c r="S60" s="38">
        <f>'2015'!Q60</f>
        <v>0.7142857142857143</v>
      </c>
      <c r="T60" s="39">
        <f>'2015'!R60</f>
        <v>10000000</v>
      </c>
      <c r="U60" s="39">
        <f>'2015'!S60</f>
        <v>10000000</v>
      </c>
      <c r="V60" s="38">
        <f>'2015'!T60</f>
        <v>1</v>
      </c>
      <c r="W60" s="33" t="str">
        <f>'2015'!U60</f>
        <v>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v>
      </c>
      <c r="X60" s="123">
        <f>'2016'!N60</f>
        <v>0.1</v>
      </c>
      <c r="Y60" s="124">
        <f>'2016'!O60</f>
        <v>0.1</v>
      </c>
      <c r="Z60" s="132">
        <f>'2016'!P60</f>
        <v>1</v>
      </c>
      <c r="AA60" s="39">
        <f>'2016'!Q60</f>
        <v>47157475</v>
      </c>
      <c r="AB60" s="39">
        <f>'2016'!R60</f>
        <v>47157475</v>
      </c>
      <c r="AC60" s="132">
        <f>'2016'!S60</f>
        <v>1</v>
      </c>
      <c r="AD60" s="33" t="str">
        <f>'2016'!T60</f>
        <v xml:space="preserve">Se ha implementado a traves del acompañamiento y asesoria a los consejos municiapes de mujeres la estructuración de rutas, el fomento a la igualdad de género, promoción de derechos y procesos productivos. </v>
      </c>
      <c r="AE60" s="123">
        <f>'2017'!N60</f>
        <v>0.1</v>
      </c>
      <c r="AF60" s="124">
        <f>'2017'!O60</f>
        <v>0.1</v>
      </c>
      <c r="AG60" s="132">
        <f>'2017'!P60</f>
        <v>1</v>
      </c>
      <c r="AH60" s="39">
        <f>'2017'!Q60</f>
        <v>0</v>
      </c>
      <c r="AI60" s="39">
        <f>'2017'!R60</f>
        <v>0</v>
      </c>
      <c r="AJ60" s="132">
        <f>'2017'!S60</f>
        <v>0</v>
      </c>
      <c r="AK60" s="33" t="str">
        <f>'2017'!T60</f>
        <v xml:space="preserve">Desde la jefatura de equidad de genero y mujer, se ha implementado a traves del acompañamiento y asesoria a los consejos municiapes de mujeres la estructuración de rutas, el fomento a la igualdad de género, promoción de derechos y procesos productivos. </v>
      </c>
      <c r="AL60" s="123">
        <f>'2018'!N60</f>
        <v>0</v>
      </c>
      <c r="AM60" s="124">
        <f>'2018'!O60</f>
        <v>0</v>
      </c>
      <c r="AN60" s="132">
        <f>'2018'!P60</f>
        <v>0</v>
      </c>
      <c r="AO60" s="39">
        <f>'2018'!Q60</f>
        <v>0</v>
      </c>
      <c r="AP60" s="39">
        <f>'2018'!R60</f>
        <v>0</v>
      </c>
      <c r="AQ60" s="132">
        <f>'2018'!S60</f>
        <v>0</v>
      </c>
      <c r="AR60" s="33">
        <f>'2018'!AB60</f>
        <v>0</v>
      </c>
      <c r="AS60" s="123">
        <f>'2019'!N60</f>
        <v>1</v>
      </c>
      <c r="AT60" s="124">
        <f>'2019'!O60</f>
        <v>1</v>
      </c>
      <c r="AU60" s="132">
        <f>'2019'!P60</f>
        <v>0.7</v>
      </c>
      <c r="AV60" s="39">
        <f>'2019'!Q60</f>
        <v>0</v>
      </c>
      <c r="AW60" s="39">
        <f>'2019'!R60</f>
        <v>0</v>
      </c>
      <c r="AX60" s="132">
        <f>'2019'!S60</f>
        <v>0</v>
      </c>
      <c r="AY60" s="33" t="str">
        <f>'2019'!AB60</f>
        <v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v>
      </c>
    </row>
    <row r="61" spans="1:51" ht="60" customHeight="1" x14ac:dyDescent="0.25">
      <c r="A61" s="270"/>
      <c r="B61" s="266"/>
      <c r="C61" s="266"/>
      <c r="D61" s="14">
        <v>50</v>
      </c>
      <c r="E61" s="5" t="s">
        <v>343</v>
      </c>
      <c r="F61" s="5" t="s">
        <v>344</v>
      </c>
      <c r="G61" s="5" t="s">
        <v>345</v>
      </c>
      <c r="H61" s="5" t="s">
        <v>346</v>
      </c>
      <c r="I61" s="34" t="s">
        <v>347</v>
      </c>
      <c r="J61" s="65" t="s">
        <v>389</v>
      </c>
      <c r="K61" s="9" t="s">
        <v>390</v>
      </c>
      <c r="L61" s="11">
        <v>231</v>
      </c>
      <c r="M61" s="60" t="s">
        <v>391</v>
      </c>
      <c r="N61" s="74">
        <v>1</v>
      </c>
      <c r="O61" s="49">
        <f t="shared" si="0"/>
        <v>71.168000000000006</v>
      </c>
      <c r="P61" s="80">
        <f t="shared" si="1"/>
        <v>71.168000000000006</v>
      </c>
      <c r="Q61" s="95">
        <f>'2015'!O61</f>
        <v>0</v>
      </c>
      <c r="R61" s="97">
        <f>'2015'!P61</f>
        <v>0</v>
      </c>
      <c r="S61" s="38">
        <f>'2015'!Q61</f>
        <v>0</v>
      </c>
      <c r="T61" s="39">
        <f>'2015'!R61</f>
        <v>0</v>
      </c>
      <c r="U61" s="39">
        <f>'2015'!S61</f>
        <v>0</v>
      </c>
      <c r="V61" s="38">
        <f>'2015'!T61</f>
        <v>0</v>
      </c>
      <c r="W61" s="33" t="str">
        <f>'2015'!U61</f>
        <v>ND</v>
      </c>
      <c r="X61" s="123">
        <f>'2016'!N61</f>
        <v>0.1</v>
      </c>
      <c r="Y61" s="124">
        <f>'2016'!O61</f>
        <v>0.1</v>
      </c>
      <c r="Z61" s="132">
        <f>'2016'!P61</f>
        <v>1</v>
      </c>
      <c r="AA61" s="39">
        <f>'2016'!Q61</f>
        <v>0</v>
      </c>
      <c r="AB61" s="39">
        <f>'2016'!R61</f>
        <v>0</v>
      </c>
      <c r="AC61" s="132">
        <f>'2016'!S61</f>
        <v>0</v>
      </c>
      <c r="AD61" s="33" t="str">
        <f>'2016'!T61</f>
        <v xml:space="preserve">se inicio con el diseño de una propusta de capacitacion </v>
      </c>
      <c r="AE61" s="123">
        <f>'2017'!N61</f>
        <v>0.1</v>
      </c>
      <c r="AF61" s="124">
        <f>'2017'!O61</f>
        <v>6.8000000000000005E-2</v>
      </c>
      <c r="AG61" s="132">
        <f>'2017'!P61</f>
        <v>0.68</v>
      </c>
      <c r="AH61" s="39">
        <f>'2017'!Q61</f>
        <v>3090000</v>
      </c>
      <c r="AI61" s="39">
        <f>'2017'!R61</f>
        <v>3090000</v>
      </c>
      <c r="AJ61" s="132">
        <f>'2017'!S61</f>
        <v>1</v>
      </c>
      <c r="AK61" s="33" t="str">
        <f>'2017'!T61</f>
        <v>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v>
      </c>
      <c r="AL61" s="123">
        <f>'2018'!N61</f>
        <v>70</v>
      </c>
      <c r="AM61" s="124">
        <f>'2018'!O61</f>
        <v>70</v>
      </c>
      <c r="AN61" s="132">
        <f>'2018'!P61</f>
        <v>1</v>
      </c>
      <c r="AO61" s="39">
        <f>'2018'!Q61</f>
        <v>7000000</v>
      </c>
      <c r="AP61" s="39">
        <f>'2018'!R61</f>
        <v>5950000</v>
      </c>
      <c r="AQ61" s="132">
        <f>'2018'!S61</f>
        <v>0.85</v>
      </c>
      <c r="AR61" s="33" t="str">
        <f>'2018'!AB61</f>
        <v>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v>
      </c>
      <c r="AS61" s="123">
        <f>'2019'!N61</f>
        <v>1</v>
      </c>
      <c r="AT61" s="124">
        <f>'2019'!O61</f>
        <v>1</v>
      </c>
      <c r="AU61" s="132">
        <f>'2019'!P61</f>
        <v>0.8</v>
      </c>
      <c r="AV61" s="39">
        <f>'2019'!Q61</f>
        <v>0</v>
      </c>
      <c r="AW61" s="39">
        <f>'2019'!R61</f>
        <v>0</v>
      </c>
      <c r="AX61" s="132">
        <f>'2019'!S61</f>
        <v>0</v>
      </c>
      <c r="AY61" s="33" t="str">
        <f>'2019'!AB61</f>
        <v>La secretaría del Interior a través de la Dirección de Protección y Atención de la Población es la encargada de brindar capacitaciones en DDHH en Colegios, Universidades, JAC, funcionarios públicos y mesas de participación de esta manera se abordan diferentes enfoques, no obstante la Secretaría de Familia a través de la Jefatura de Poblaciones y Equidad de Género atiende de manera integral los distintos enfoques.</v>
      </c>
    </row>
    <row r="62" spans="1:51" ht="60" customHeight="1" x14ac:dyDescent="0.25">
      <c r="A62" s="270"/>
      <c r="B62" s="266" t="s">
        <v>381</v>
      </c>
      <c r="C62" s="292" t="s">
        <v>348</v>
      </c>
      <c r="D62" s="14">
        <v>51</v>
      </c>
      <c r="E62" s="6" t="s">
        <v>349</v>
      </c>
      <c r="F62" s="5" t="s">
        <v>350</v>
      </c>
      <c r="G62" s="5" t="s">
        <v>351</v>
      </c>
      <c r="H62" s="5" t="s">
        <v>352</v>
      </c>
      <c r="I62" s="34" t="s">
        <v>353</v>
      </c>
      <c r="J62" s="65" t="s">
        <v>385</v>
      </c>
      <c r="K62" s="9" t="s">
        <v>386</v>
      </c>
      <c r="L62" s="11">
        <v>222</v>
      </c>
      <c r="M62" s="60" t="s">
        <v>392</v>
      </c>
      <c r="N62" s="74">
        <v>1</v>
      </c>
      <c r="O62" s="49">
        <f t="shared" si="0"/>
        <v>2.2000000000000002</v>
      </c>
      <c r="P62" s="80">
        <f t="shared" si="1"/>
        <v>2.2000000000000002</v>
      </c>
      <c r="Q62" s="95">
        <f>'2015'!O62</f>
        <v>1</v>
      </c>
      <c r="R62" s="97">
        <f>'2015'!P62</f>
        <v>1</v>
      </c>
      <c r="S62" s="38">
        <f>'2015'!Q62</f>
        <v>1</v>
      </c>
      <c r="T62" s="39">
        <f>'2015'!R62</f>
        <v>1299100000</v>
      </c>
      <c r="U62" s="39">
        <f>'2015'!S62</f>
        <v>544879064</v>
      </c>
      <c r="V62" s="38">
        <f>'2015'!T62</f>
        <v>0.41942811484874143</v>
      </c>
      <c r="W62" s="33" t="str">
        <f>'2015'!U62</f>
        <v>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v>
      </c>
      <c r="X62" s="123">
        <f>'2016'!N62</f>
        <v>0.1</v>
      </c>
      <c r="Y62" s="124">
        <f>'2016'!O62</f>
        <v>0.1</v>
      </c>
      <c r="Z62" s="132">
        <f>'2016'!P62</f>
        <v>1</v>
      </c>
      <c r="AA62" s="39">
        <f>'2016'!Q62</f>
        <v>0</v>
      </c>
      <c r="AB62" s="39">
        <f>'2016'!R62</f>
        <v>0</v>
      </c>
      <c r="AC62" s="132">
        <f>'2016'!S62</f>
        <v>0</v>
      </c>
      <c r="AD62" s="33" t="str">
        <f>'2016'!T62</f>
        <v>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v>
      </c>
      <c r="AE62" s="123">
        <f>'2017'!N62</f>
        <v>0.1</v>
      </c>
      <c r="AF62" s="124">
        <f>'2017'!O62</f>
        <v>0.1</v>
      </c>
      <c r="AG62" s="132">
        <f>'2017'!P62</f>
        <v>1</v>
      </c>
      <c r="AH62" s="39">
        <f>'2017'!Q62</f>
        <v>18000000</v>
      </c>
      <c r="AI62" s="39">
        <f>'2017'!R62</f>
        <v>0</v>
      </c>
      <c r="AJ62" s="132">
        <f>'2017'!S62</f>
        <v>0</v>
      </c>
      <c r="AK62" s="33" t="str">
        <f>'2017'!T62</f>
        <v>Secretaria del interior a traves del area deseguridad humana ha desarrollado unos clubes de progenitores,los cuales promueve la formación de niños y niñas en temas como la crianza, la sexualidad. Etc.</v>
      </c>
      <c r="AL62" s="123">
        <f>'2018'!N62</f>
        <v>1</v>
      </c>
      <c r="AM62" s="124">
        <f>'2018'!O62</f>
        <v>0.2</v>
      </c>
      <c r="AN62" s="132">
        <f>'2018'!P62</f>
        <v>0.2</v>
      </c>
      <c r="AO62" s="39">
        <f>'2018'!Q62</f>
        <v>69300000</v>
      </c>
      <c r="AP62" s="39">
        <f>'2018'!R62</f>
        <v>59520000</v>
      </c>
      <c r="AQ62" s="132">
        <f>'2018'!S62</f>
        <v>0.8588744588744589</v>
      </c>
      <c r="AR62" s="33" t="str">
        <f>'2018'!AB62</f>
        <v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v>
      </c>
      <c r="AS62" s="123">
        <f>'2019'!N62</f>
        <v>1</v>
      </c>
      <c r="AT62" s="124">
        <f>'2019'!O62</f>
        <v>0.8</v>
      </c>
      <c r="AU62" s="132">
        <f>'2019'!P62</f>
        <v>0.5</v>
      </c>
      <c r="AV62" s="39">
        <f>'2019'!Q62</f>
        <v>10000000</v>
      </c>
      <c r="AW62" s="39">
        <f>'2019'!R62</f>
        <v>1791500</v>
      </c>
      <c r="AX62" s="132">
        <f>'2019'!S62</f>
        <v>0</v>
      </c>
      <c r="AY62" s="33" t="str">
        <f>'2019'!AB62</f>
        <v xml:space="preserve">Se apoyo la implementación de siete (07) Programas de prevención del delito y mediación de conflictos apoyados: 
- Encuentro multicolor clubes por la vida
- Club de ciudadanos.
- Semillero Cultural
- Semillero deportivo
- Acompañamiento Psicológico
- Barrismo social
- Intervención individual
Población impactada cuatro mil cuatrocientas treinta y siete  (4.437) mujeres
Diez (10) municipios  con atención integral en su I fase de la vigencia 2019:
1. Circasia: Intervención IE Henry Marín, IE Libre población, Barrio la Esmeralda y Villa Nohemí
2. Calarcá: IE Rafael Uribe Uribe, Robledo, Barrios Llanitos piloto, Llanitos Guárala, la Virginia.
(Barcelona): Intervención en IE San Bernardo, CDI Barcelona, Barrio San Felipe, Barrio Playa Rica.
3. Montenegro: Intervención IE Jesús Maestro, IE Montenegro, IE Caldas, IE General Santander, barrio la Isabella, ciudad alegría,   
4.Filandia: Intervención IE Sagrado Corazón, IE Liceo Quindío, IE Liceo Andino, Barrio Cacique.
5. Pijao: Intervención;  IE Pijao, IE María Auxiliadora.
6. Córdoba: Intervención; barrio San Diego, IE José María Córdoba.
7. Buenavista: Intervención Obrero, Nuevo Horizonte, IE Buenavista.
8. Quimbaya: Intervención Villas del Prado.
9. La Tebaida: Intervención  IE Antonio Nariño y Luis Arango, Nueva Tebaida II, Nueva Tebaida.
10. Salento: Intervención IE Boquia y Frailejones.
Población impactadas  cuatro mil cuatrocientas treinta y siete  (4.437) mujeres
</v>
      </c>
    </row>
    <row r="63" spans="1:51" ht="60" customHeight="1" x14ac:dyDescent="0.25">
      <c r="A63" s="270"/>
      <c r="B63" s="266"/>
      <c r="C63" s="292"/>
      <c r="D63" s="14">
        <v>52</v>
      </c>
      <c r="E63" s="6" t="s">
        <v>354</v>
      </c>
      <c r="F63" s="5" t="s">
        <v>355</v>
      </c>
      <c r="G63" s="5" t="s">
        <v>356</v>
      </c>
      <c r="H63" s="5" t="s">
        <v>357</v>
      </c>
      <c r="I63" s="34" t="s">
        <v>353</v>
      </c>
      <c r="J63" s="270" t="s">
        <v>215</v>
      </c>
      <c r="K63" s="273" t="s">
        <v>216</v>
      </c>
      <c r="L63" s="288">
        <v>197</v>
      </c>
      <c r="M63" s="274" t="s">
        <v>217</v>
      </c>
      <c r="N63" s="44">
        <v>10</v>
      </c>
      <c r="O63" s="49">
        <f t="shared" si="0"/>
        <v>2.1</v>
      </c>
      <c r="P63" s="80">
        <f t="shared" si="1"/>
        <v>0.21000000000000002</v>
      </c>
      <c r="Q63" s="95">
        <f>'2015'!O63</f>
        <v>1</v>
      </c>
      <c r="R63" s="97">
        <f>'2015'!P63</f>
        <v>1</v>
      </c>
      <c r="S63" s="38">
        <f>'2015'!Q63</f>
        <v>1</v>
      </c>
      <c r="T63" s="39" t="str">
        <f>'2015'!R63</f>
        <v xml:space="preserve">Asumidos por la Consejeria Presidencial para la Equidad de la Mujer. </v>
      </c>
      <c r="U63" s="39">
        <f>'2015'!S63</f>
        <v>0</v>
      </c>
      <c r="V63" s="38">
        <f>'2015'!T63</f>
        <v>0</v>
      </c>
      <c r="W63" s="33" t="str">
        <f>'2015'!U63</f>
        <v>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v>
      </c>
      <c r="X63" s="123">
        <f>'2016'!N63</f>
        <v>0.1</v>
      </c>
      <c r="Y63" s="124">
        <f>'2016'!O63</f>
        <v>0.1</v>
      </c>
      <c r="Z63" s="132">
        <f>'2016'!P63</f>
        <v>1</v>
      </c>
      <c r="AA63" s="39">
        <f>'2016'!Q63</f>
        <v>0</v>
      </c>
      <c r="AB63" s="39">
        <f>'2016'!R63</f>
        <v>0</v>
      </c>
      <c r="AC63" s="132">
        <f>'2016'!S63</f>
        <v>0</v>
      </c>
      <c r="AD63" s="33" t="str">
        <f>'2016'!T63</f>
        <v>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v>
      </c>
      <c r="AE63" s="123">
        <f>'2017'!N63</f>
        <v>0.1</v>
      </c>
      <c r="AF63" s="124">
        <f>'2017'!O63</f>
        <v>0</v>
      </c>
      <c r="AG63" s="132">
        <f>'2017'!P63</f>
        <v>0</v>
      </c>
      <c r="AH63" s="39">
        <f>'2017'!Q63</f>
        <v>82000000</v>
      </c>
      <c r="AI63" s="39">
        <f>'2017'!R63</f>
        <v>6570000</v>
      </c>
      <c r="AJ63" s="132">
        <f>'2017'!S63</f>
        <v>8.0121951219512197E-2</v>
      </c>
      <c r="AK63" s="33" t="str">
        <f>'2017'!T63</f>
        <v xml:space="preserve">La jefatura de equidad de genero y mujer reporta que esta accion se encuentra en fase de ejecución </v>
      </c>
      <c r="AL63" s="123">
        <f>'2018'!N63</f>
        <v>0</v>
      </c>
      <c r="AM63" s="124">
        <f>'2018'!O63</f>
        <v>0</v>
      </c>
      <c r="AN63" s="132">
        <f>'2018'!P63</f>
        <v>0</v>
      </c>
      <c r="AO63" s="39">
        <f>'2018'!Q63</f>
        <v>0</v>
      </c>
      <c r="AP63" s="39">
        <f>'2018'!R63</f>
        <v>0</v>
      </c>
      <c r="AQ63" s="132">
        <f>'2018'!S63</f>
        <v>0</v>
      </c>
      <c r="AR63" s="33">
        <f>'2018'!AB63</f>
        <v>0</v>
      </c>
      <c r="AS63" s="123">
        <f>'2019'!N63</f>
        <v>1</v>
      </c>
      <c r="AT63" s="124">
        <f>'2019'!O63</f>
        <v>1</v>
      </c>
      <c r="AU63" s="132">
        <f>'2019'!P63</f>
        <v>1</v>
      </c>
      <c r="AV63" s="39">
        <f>'2019'!Q63</f>
        <v>50000000</v>
      </c>
      <c r="AW63" s="39">
        <f>'2019'!R63</f>
        <v>12762000</v>
      </c>
      <c r="AX63" s="132">
        <f>'2019'!S63</f>
        <v>0</v>
      </c>
      <c r="AY63" s="33" t="str">
        <f>'2019'!AB63</f>
        <v>Se vienen articulando esfuerzos desde la secretaría de familia para el desarrollo de una jornada técnica con empresarios para el mes de agosto, en torno a la aplicación de la normatividad existente para la empleabilidad de mujeres en sus diferentes condiciones de riesgo y restitución de derechos.</v>
      </c>
    </row>
    <row r="64" spans="1:51" ht="60" customHeight="1" x14ac:dyDescent="0.25">
      <c r="A64" s="270"/>
      <c r="B64" s="266"/>
      <c r="C64" s="292"/>
      <c r="D64" s="14">
        <v>53</v>
      </c>
      <c r="E64" s="6" t="s">
        <v>358</v>
      </c>
      <c r="F64" s="5" t="s">
        <v>359</v>
      </c>
      <c r="G64" s="5" t="s">
        <v>360</v>
      </c>
      <c r="H64" s="5" t="s">
        <v>361</v>
      </c>
      <c r="I64" s="34" t="s">
        <v>362</v>
      </c>
      <c r="J64" s="270"/>
      <c r="K64" s="273"/>
      <c r="L64" s="288"/>
      <c r="M64" s="274"/>
      <c r="N64" s="7" t="s">
        <v>360</v>
      </c>
      <c r="O64" s="49">
        <f t="shared" si="0"/>
        <v>0.66999999999999993</v>
      </c>
      <c r="P64" s="80" t="e">
        <f t="shared" si="1"/>
        <v>#VALUE!</v>
      </c>
      <c r="Q64" s="95" t="str">
        <f>'2015'!O64</f>
        <v>Divulgacion de el programa de mujer rural</v>
      </c>
      <c r="R64" s="97">
        <f>'2015'!P64</f>
        <v>0.5</v>
      </c>
      <c r="S64" s="38">
        <f>'2015'!Q64</f>
        <v>5.0000000000000001E-3</v>
      </c>
      <c r="T64" s="39">
        <f>'2015'!R64</f>
        <v>0</v>
      </c>
      <c r="U64" s="39">
        <f>'2015'!S64</f>
        <v>0</v>
      </c>
      <c r="V64" s="38">
        <f>'2015'!T64</f>
        <v>0</v>
      </c>
      <c r="W64" s="33" t="str">
        <f>'2015'!U64</f>
        <v>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v>
      </c>
      <c r="X64" s="123">
        <f>'2016'!N64</f>
        <v>0.1</v>
      </c>
      <c r="Y64" s="124">
        <f>'2016'!O64</f>
        <v>0.1</v>
      </c>
      <c r="Z64" s="132">
        <f>'2016'!P64</f>
        <v>1</v>
      </c>
      <c r="AA64" s="39">
        <f>'2016'!Q64</f>
        <v>0</v>
      </c>
      <c r="AB64" s="39">
        <f>'2016'!R64</f>
        <v>0</v>
      </c>
      <c r="AC64" s="132">
        <f>'2016'!S64</f>
        <v>0</v>
      </c>
      <c r="AD64" s="33" t="str">
        <f>'2016'!T64</f>
        <v>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E64" s="123">
        <f>'2017'!N64</f>
        <v>0.1</v>
      </c>
      <c r="AF64" s="124">
        <f>'2017'!O64</f>
        <v>7.0000000000000007E-2</v>
      </c>
      <c r="AG64" s="132">
        <f>'2017'!P64</f>
        <v>0.70000000000000007</v>
      </c>
      <c r="AH64" s="39">
        <f>'2017'!Q64</f>
        <v>0</v>
      </c>
      <c r="AI64" s="39">
        <f>'2017'!R64</f>
        <v>0</v>
      </c>
      <c r="AJ64" s="132">
        <f>'2017'!S64</f>
        <v>0</v>
      </c>
      <c r="AK64" s="33" t="str">
        <f>'2017'!T64</f>
        <v>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L64" s="123">
        <f>'2018'!N64</f>
        <v>0</v>
      </c>
      <c r="AM64" s="124">
        <f>'2018'!O64</f>
        <v>0</v>
      </c>
      <c r="AN64" s="132">
        <f>'2018'!P64</f>
        <v>0</v>
      </c>
      <c r="AO64" s="39">
        <f>'2018'!Q64</f>
        <v>0</v>
      </c>
      <c r="AP64" s="39">
        <f>'2018'!R64</f>
        <v>0</v>
      </c>
      <c r="AQ64" s="132">
        <f>'2018'!S64</f>
        <v>0</v>
      </c>
      <c r="AR64" s="33" t="str">
        <f>'2018'!AB64</f>
        <v>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v>
      </c>
      <c r="AS64" s="123">
        <f>'2019'!N64</f>
        <v>0</v>
      </c>
      <c r="AT64" s="124">
        <f>'2019'!O64</f>
        <v>0</v>
      </c>
      <c r="AU64" s="132">
        <f>'2019'!P64</f>
        <v>0</v>
      </c>
      <c r="AV64" s="39">
        <f>'2019'!Q64</f>
        <v>0</v>
      </c>
      <c r="AW64" s="39">
        <f>'2019'!R64</f>
        <v>0</v>
      </c>
      <c r="AX64" s="132">
        <f>'2019'!S64</f>
        <v>0</v>
      </c>
      <c r="AY64" s="33" t="str">
        <f>'2019'!AB64</f>
        <v xml:space="preserve">En el marco de la conmemoración del día internacional de la mujer, se realizó un plan de medios, así como el diseño de piezas audiovisuales, lo cual fue difundido en canales comunicativos, con motivo de prevenir la violencia de género y visibilizar los avances del trabajo realizado por las mujeres integrantes de la red de apoyo e intercambio empresarial de mujeres y la red de mujeres caficultoras. </v>
      </c>
    </row>
    <row r="65" spans="1:51" ht="60" customHeight="1" x14ac:dyDescent="0.25">
      <c r="A65" s="270"/>
      <c r="B65" s="266"/>
      <c r="C65" s="292"/>
      <c r="D65" s="14">
        <v>54</v>
      </c>
      <c r="E65" s="6" t="s">
        <v>363</v>
      </c>
      <c r="F65" s="5" t="s">
        <v>364</v>
      </c>
      <c r="G65" s="5" t="s">
        <v>365</v>
      </c>
      <c r="H65" s="5" t="s">
        <v>366</v>
      </c>
      <c r="I65" s="90" t="s">
        <v>367</v>
      </c>
      <c r="J65" s="270"/>
      <c r="K65" s="273"/>
      <c r="L65" s="288"/>
      <c r="M65" s="274"/>
      <c r="N65" s="74">
        <v>1</v>
      </c>
      <c r="O65" s="49">
        <f t="shared" si="0"/>
        <v>0.2</v>
      </c>
      <c r="P65" s="80">
        <f t="shared" si="1"/>
        <v>0.2</v>
      </c>
      <c r="Q65" s="95">
        <f>'2015'!O65</f>
        <v>0</v>
      </c>
      <c r="R65" s="97">
        <f>'2015'!P65</f>
        <v>0</v>
      </c>
      <c r="S65" s="38">
        <f>'2015'!Q65</f>
        <v>0</v>
      </c>
      <c r="T65" s="39">
        <f>'2015'!R65</f>
        <v>0</v>
      </c>
      <c r="U65" s="39">
        <f>'2015'!S65</f>
        <v>0</v>
      </c>
      <c r="V65" s="38">
        <f>'2015'!T65</f>
        <v>0</v>
      </c>
      <c r="W65" s="33" t="str">
        <f>'2015'!U65</f>
        <v>ND</v>
      </c>
      <c r="X65" s="123">
        <f>'2016'!N65</f>
        <v>0.1</v>
      </c>
      <c r="Y65" s="124">
        <f>'2016'!O65</f>
        <v>0.1</v>
      </c>
      <c r="Z65" s="132">
        <f>'2016'!P65</f>
        <v>1</v>
      </c>
      <c r="AA65" s="39">
        <f>'2016'!Q65</f>
        <v>0</v>
      </c>
      <c r="AB65" s="39">
        <f>'2016'!R65</f>
        <v>0</v>
      </c>
      <c r="AC65" s="132">
        <f>'2016'!S65</f>
        <v>0</v>
      </c>
      <c r="AD65" s="33" t="str">
        <f>'2016'!T65</f>
        <v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v>
      </c>
      <c r="AE65" s="123">
        <f>'2017'!N65</f>
        <v>0.1</v>
      </c>
      <c r="AF65" s="124">
        <f>'2017'!O65</f>
        <v>0.1</v>
      </c>
      <c r="AG65" s="132">
        <f>'2017'!P65</f>
        <v>1</v>
      </c>
      <c r="AH65" s="39">
        <f>'2017'!Q65</f>
        <v>0</v>
      </c>
      <c r="AI65" s="39">
        <f>'2017'!R65</f>
        <v>0</v>
      </c>
      <c r="AJ65" s="132">
        <f>'2017'!S65</f>
        <v>0</v>
      </c>
      <c r="AK65" s="33" t="str">
        <f>'2017'!T65</f>
        <v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v>
      </c>
      <c r="AL65" s="123">
        <f>'2018'!N65</f>
        <v>0</v>
      </c>
      <c r="AM65" s="124">
        <f>'2018'!O65</f>
        <v>0</v>
      </c>
      <c r="AN65" s="132">
        <f>'2018'!P65</f>
        <v>0</v>
      </c>
      <c r="AO65" s="39">
        <f>'2018'!Q65</f>
        <v>0</v>
      </c>
      <c r="AP65" s="39">
        <f>'2018'!R65</f>
        <v>0</v>
      </c>
      <c r="AQ65" s="132">
        <f>'2018'!S65</f>
        <v>0</v>
      </c>
      <c r="AR65" s="33">
        <f>'2018'!AB65</f>
        <v>0</v>
      </c>
      <c r="AS65" s="123">
        <f>'2019'!N65</f>
        <v>0</v>
      </c>
      <c r="AT65" s="124">
        <f>'2019'!O65</f>
        <v>0</v>
      </c>
      <c r="AU65" s="132">
        <f>'2019'!P65</f>
        <v>0</v>
      </c>
      <c r="AV65" s="39">
        <f>'2019'!Q65</f>
        <v>0</v>
      </c>
      <c r="AW65" s="39">
        <f>'2019'!R65</f>
        <v>0</v>
      </c>
      <c r="AX65" s="132">
        <f>'2019'!S65</f>
        <v>0</v>
      </c>
      <c r="AY65" s="33" t="str">
        <f>'2019'!AB65</f>
        <v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v>
      </c>
    </row>
    <row r="66" spans="1:51" ht="60" customHeight="1" x14ac:dyDescent="0.25">
      <c r="A66" s="270"/>
      <c r="B66" s="266" t="s">
        <v>368</v>
      </c>
      <c r="C66" s="266" t="s">
        <v>369</v>
      </c>
      <c r="D66" s="14">
        <v>55</v>
      </c>
      <c r="E66" s="5" t="s">
        <v>370</v>
      </c>
      <c r="F66" s="5" t="s">
        <v>371</v>
      </c>
      <c r="G66" s="5" t="s">
        <v>372</v>
      </c>
      <c r="H66" s="5" t="s">
        <v>373</v>
      </c>
      <c r="I66" s="34" t="s">
        <v>374</v>
      </c>
      <c r="J66" s="270"/>
      <c r="K66" s="273"/>
      <c r="L66" s="288"/>
      <c r="M66" s="274"/>
      <c r="N66" s="74">
        <v>1</v>
      </c>
      <c r="O66" s="49">
        <f t="shared" si="0"/>
        <v>0.30000000000000004</v>
      </c>
      <c r="P66" s="80">
        <f t="shared" si="1"/>
        <v>0.30000000000000004</v>
      </c>
      <c r="Q66" s="95">
        <f>'2015'!O66</f>
        <v>0.1</v>
      </c>
      <c r="R66" s="97">
        <f>'2015'!P66</f>
        <v>0.1</v>
      </c>
      <c r="S66" s="38">
        <f>'2015'!Q66</f>
        <v>1</v>
      </c>
      <c r="T66" s="39">
        <f>'2015'!R66</f>
        <v>28750000</v>
      </c>
      <c r="U66" s="39">
        <f>'2015'!S66</f>
        <v>21366666</v>
      </c>
      <c r="V66" s="38">
        <f>'2015'!T66</f>
        <v>0.74318838260869569</v>
      </c>
      <c r="W66" s="33" t="str">
        <f>'2015'!U66</f>
        <v>La camapaña se ha ejecutado desde las acciones de socialización y movilización ejecutados por la Jefatura de Mujer y por el Consejo Departamental de Mujeres.</v>
      </c>
      <c r="X66" s="123">
        <f>'2016'!N66</f>
        <v>0.1</v>
      </c>
      <c r="Y66" s="124">
        <f>'2016'!O66</f>
        <v>0.1</v>
      </c>
      <c r="Z66" s="132">
        <f>'2016'!P66</f>
        <v>1</v>
      </c>
      <c r="AA66" s="39">
        <f>'2016'!Q66</f>
        <v>4450000</v>
      </c>
      <c r="AB66" s="39">
        <f>'2016'!R66</f>
        <v>4450000</v>
      </c>
      <c r="AC66" s="132">
        <f>'2016'!S66</f>
        <v>1</v>
      </c>
      <c r="AD66" s="33" t="str">
        <f>'2016'!T66</f>
        <v xml:space="preserve">Se Realizo una campaña de visibilización y sensibilización de la Política  Pùblica de Equidad de género para las mujeres en todo el departamento. </v>
      </c>
      <c r="AE66" s="123">
        <f>'2017'!N66</f>
        <v>0.1</v>
      </c>
      <c r="AF66" s="124">
        <f>'2017'!O66</f>
        <v>0.1</v>
      </c>
      <c r="AG66" s="132">
        <f>'2017'!P66</f>
        <v>1</v>
      </c>
      <c r="AH66" s="39">
        <f>'2017'!Q66</f>
        <v>0</v>
      </c>
      <c r="AI66" s="39">
        <f>'2017'!R66</f>
        <v>0</v>
      </c>
      <c r="AJ66" s="132">
        <f>'2017'!S66</f>
        <v>0</v>
      </c>
      <c r="AK66" s="33" t="str">
        <f>'2017'!T66</f>
        <v xml:space="preserve">Desde la jefatura de equidad de genero y mujer se Realizo una campaña de visibilización y sensibilización de la Política  Pùblica de Equidad de género para las mujeres en todo el departamento. </v>
      </c>
      <c r="AL66" s="123">
        <f>'2018'!N66</f>
        <v>0</v>
      </c>
      <c r="AM66" s="124">
        <f>'2018'!O66</f>
        <v>0</v>
      </c>
      <c r="AN66" s="132">
        <f>'2018'!P66</f>
        <v>0</v>
      </c>
      <c r="AO66" s="39">
        <f>'2018'!Q66</f>
        <v>0</v>
      </c>
      <c r="AP66" s="39">
        <f>'2018'!R66</f>
        <v>0</v>
      </c>
      <c r="AQ66" s="132">
        <f>'2018'!S66</f>
        <v>0</v>
      </c>
      <c r="AR66" s="33" t="str">
        <f>'2018'!AB66</f>
        <v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v>
      </c>
      <c r="AS66" s="123">
        <f>'2019'!N66</f>
        <v>0</v>
      </c>
      <c r="AT66" s="124">
        <f>'2019'!O66</f>
        <v>0</v>
      </c>
      <c r="AU66" s="132">
        <f>'2019'!P66</f>
        <v>0</v>
      </c>
      <c r="AV66" s="39">
        <f>'2019'!Q66</f>
        <v>0</v>
      </c>
      <c r="AW66" s="39">
        <f>'2019'!R66</f>
        <v>0</v>
      </c>
      <c r="AX66" s="132">
        <f>'2019'!S66</f>
        <v>0</v>
      </c>
      <c r="AY66" s="33" t="str">
        <f>'2019'!AB66</f>
        <v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v>
      </c>
    </row>
    <row r="67" spans="1:51" ht="60" customHeight="1" x14ac:dyDescent="0.25">
      <c r="A67" s="270"/>
      <c r="B67" s="266"/>
      <c r="C67" s="266"/>
      <c r="D67" s="14">
        <v>56</v>
      </c>
      <c r="E67" s="5" t="s">
        <v>375</v>
      </c>
      <c r="F67" s="5" t="s">
        <v>376</v>
      </c>
      <c r="G67" s="5" t="s">
        <v>377</v>
      </c>
      <c r="H67" s="5" t="s">
        <v>378</v>
      </c>
      <c r="I67" s="34" t="s">
        <v>379</v>
      </c>
      <c r="J67" s="270"/>
      <c r="K67" s="273"/>
      <c r="L67" s="288"/>
      <c r="M67" s="274"/>
      <c r="N67" s="75" t="s">
        <v>377</v>
      </c>
      <c r="O67" s="49">
        <f t="shared" si="0"/>
        <v>0.22</v>
      </c>
      <c r="P67" s="80" t="e">
        <f t="shared" si="1"/>
        <v>#VALUE!</v>
      </c>
      <c r="Q67" s="95" t="str">
        <f>'2015'!O67</f>
        <v>Conformación de un  subcomite en el consejo departamental de mujeres "Lina María Ramirez Alarcón" 10%</v>
      </c>
      <c r="R67" s="97">
        <f>'2015'!P67</f>
        <v>0.1</v>
      </c>
      <c r="S67" s="38">
        <f>'2015'!Q67</f>
        <v>0.1</v>
      </c>
      <c r="T67" s="39">
        <f>'2015'!R67</f>
        <v>50636666</v>
      </c>
      <c r="U67" s="39">
        <f>'2015'!S67</f>
        <v>28446666</v>
      </c>
      <c r="V67" s="38">
        <f>'2015'!T67</f>
        <v>0.56177999554710023</v>
      </c>
      <c r="W67" s="33" t="str">
        <f>'2015'!U67</f>
        <v>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v>
      </c>
      <c r="X67" s="123">
        <f>'2016'!N67</f>
        <v>0.12</v>
      </c>
      <c r="Y67" s="124">
        <f>'2016'!O67</f>
        <v>0.12</v>
      </c>
      <c r="Z67" s="132">
        <f>'2016'!P67</f>
        <v>1</v>
      </c>
      <c r="AA67" s="39">
        <f>'2016'!Q67</f>
        <v>0</v>
      </c>
      <c r="AB67" s="39">
        <f>'2016'!R67</f>
        <v>0</v>
      </c>
      <c r="AC67" s="132">
        <f>'2016'!S67</f>
        <v>0</v>
      </c>
      <c r="AD67" s="33" t="str">
        <f>'2016'!T67</f>
        <v xml:space="preserve">Se realizaron seguimiento a la divulgación, implementación, monitoreo y evaluación de la política publica de Equidad de Género para las mujeres en las  sesiones de los Consejos municipales de mujeres, como espacio que fue creado con esa finalidad.  </v>
      </c>
      <c r="AE67" s="123">
        <f>'2017'!N67</f>
        <v>0.12</v>
      </c>
      <c r="AF67" s="124">
        <f>'2017'!O67</f>
        <v>0</v>
      </c>
      <c r="AG67" s="132">
        <f>'2017'!P67</f>
        <v>0</v>
      </c>
      <c r="AH67" s="39">
        <f>'2017'!Q67</f>
        <v>0</v>
      </c>
      <c r="AI67" s="39">
        <f>'2017'!R67</f>
        <v>0</v>
      </c>
      <c r="AJ67" s="132">
        <f>'2017'!S67</f>
        <v>0</v>
      </c>
      <c r="AK67" s="33" t="str">
        <f>'2017'!T67</f>
        <v xml:space="preserve">La jefatura de equidad de genero y mujer reporta que esta accion se encuentra en fase de ejecución </v>
      </c>
      <c r="AL67" s="123">
        <f>'2018'!N67</f>
        <v>0</v>
      </c>
      <c r="AM67" s="124">
        <f>'2018'!O67</f>
        <v>0</v>
      </c>
      <c r="AN67" s="132">
        <f>'2018'!P67</f>
        <v>0</v>
      </c>
      <c r="AO67" s="39">
        <f>'2018'!Q67</f>
        <v>0</v>
      </c>
      <c r="AP67" s="39">
        <f>'2018'!R67</f>
        <v>0</v>
      </c>
      <c r="AQ67" s="132">
        <f>'2018'!S67</f>
        <v>0</v>
      </c>
      <c r="AR67" s="33" t="str">
        <f>'2018'!AB67</f>
        <v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v>
      </c>
      <c r="AS67" s="123">
        <f>'2019'!N67</f>
        <v>0</v>
      </c>
      <c r="AT67" s="124">
        <f>'2019'!O67</f>
        <v>0</v>
      </c>
      <c r="AU67" s="132">
        <f>'2019'!P67</f>
        <v>0</v>
      </c>
      <c r="AV67" s="39">
        <f>'2019'!Q67</f>
        <v>0</v>
      </c>
      <c r="AW67" s="39">
        <f>'2019'!R67</f>
        <v>0</v>
      </c>
      <c r="AX67" s="132">
        <f>'2019'!S67</f>
        <v>0</v>
      </c>
      <c r="AY67" s="33" t="str">
        <f>'2019'!AB67</f>
        <v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v>
      </c>
    </row>
    <row r="68" spans="1:51" ht="60" customHeight="1" x14ac:dyDescent="0.25">
      <c r="A68" s="298" t="s">
        <v>393</v>
      </c>
      <c r="B68" s="273" t="s">
        <v>394</v>
      </c>
      <c r="C68" s="273" t="s">
        <v>395</v>
      </c>
      <c r="D68" s="14">
        <v>57</v>
      </c>
      <c r="E68" s="5" t="s">
        <v>396</v>
      </c>
      <c r="F68" s="5" t="s">
        <v>397</v>
      </c>
      <c r="G68" s="5" t="s">
        <v>398</v>
      </c>
      <c r="H68" s="5" t="s">
        <v>399</v>
      </c>
      <c r="I68" s="34" t="s">
        <v>400</v>
      </c>
      <c r="J68" s="44" t="s">
        <v>233</v>
      </c>
      <c r="K68" s="14" t="s">
        <v>234</v>
      </c>
      <c r="L68" s="17">
        <v>197</v>
      </c>
      <c r="M68" s="54" t="s">
        <v>217</v>
      </c>
      <c r="N68" s="74">
        <v>1</v>
      </c>
      <c r="O68" s="49">
        <f t="shared" si="0"/>
        <v>0.18</v>
      </c>
      <c r="P68" s="80">
        <f t="shared" si="1"/>
        <v>0.18</v>
      </c>
      <c r="Q68" s="95">
        <f>'2015'!O68</f>
        <v>0</v>
      </c>
      <c r="R68" s="97">
        <f>'2015'!P68</f>
        <v>0</v>
      </c>
      <c r="S68" s="38">
        <f>'2015'!Q68</f>
        <v>0</v>
      </c>
      <c r="T68" s="39">
        <f>'2015'!R68</f>
        <v>0</v>
      </c>
      <c r="U68" s="39">
        <f>'2015'!S68</f>
        <v>0</v>
      </c>
      <c r="V68" s="38">
        <f>'2015'!T68</f>
        <v>0</v>
      </c>
      <c r="W68" s="33" t="str">
        <f>'2015'!U68</f>
        <v>ND</v>
      </c>
      <c r="X68" s="123">
        <f>'2016'!N68</f>
        <v>0.1</v>
      </c>
      <c r="Y68" s="124">
        <f>'2016'!O68</f>
        <v>0.1</v>
      </c>
      <c r="Z68" s="132">
        <f>'2016'!P68</f>
        <v>1</v>
      </c>
      <c r="AA68" s="39">
        <f>'2016'!Q68</f>
        <v>0</v>
      </c>
      <c r="AB68" s="39">
        <f>'2016'!R68</f>
        <v>0</v>
      </c>
      <c r="AC68" s="132">
        <f>'2016'!S68</f>
        <v>0</v>
      </c>
      <c r="AD68" s="33" t="str">
        <f>'2016'!T68</f>
        <v xml:space="preserve">En diferentes espacios se han  se ha Visibilizado  a través de una estrategía mediatica y con reconocimientos, el rol de las mujeres quindianas y sus aportes al desarrollo de la historia, la ciencia, las artes, la cultura y el deporte desde un enfoque de género. </v>
      </c>
      <c r="AE68" s="123">
        <f>'2017'!N68</f>
        <v>0.1</v>
      </c>
      <c r="AF68" s="124">
        <f>'2017'!O68</f>
        <v>0.08</v>
      </c>
      <c r="AG68" s="132">
        <f>'2017'!P68</f>
        <v>0.79999999999999993</v>
      </c>
      <c r="AH68" s="39">
        <f>'2017'!Q68</f>
        <v>82000000</v>
      </c>
      <c r="AI68" s="39">
        <f>'2017'!R68</f>
        <v>6570000</v>
      </c>
      <c r="AJ68" s="132">
        <f>'2017'!S68</f>
        <v>8.0121951219512197E-2</v>
      </c>
      <c r="AK68" s="33" t="str">
        <f>'2017'!T68</f>
        <v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v>
      </c>
      <c r="AL68" s="123">
        <f>'2018'!N68</f>
        <v>10</v>
      </c>
      <c r="AM68" s="124">
        <f>'2018'!O68</f>
        <v>0</v>
      </c>
      <c r="AN68" s="132">
        <f>'2018'!P68</f>
        <v>0</v>
      </c>
      <c r="AO68" s="39">
        <f>'2018'!Q68</f>
        <v>25980000</v>
      </c>
      <c r="AP68" s="39">
        <f>'2018'!R68</f>
        <v>8660000</v>
      </c>
      <c r="AQ68" s="132">
        <f>'2018'!S68</f>
        <v>0.33333333333333331</v>
      </c>
      <c r="AR68" s="33" t="str">
        <f>'2018'!AB68</f>
        <v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v>
      </c>
      <c r="AS68" s="123">
        <f>'2019'!N68</f>
        <v>0</v>
      </c>
      <c r="AT68" s="124">
        <f>'2019'!O68</f>
        <v>0</v>
      </c>
      <c r="AU68" s="132">
        <f>'2019'!P68</f>
        <v>0</v>
      </c>
      <c r="AV68" s="39">
        <f>'2019'!Q68</f>
        <v>0</v>
      </c>
      <c r="AW68" s="39">
        <f>'2019'!R68</f>
        <v>0</v>
      </c>
      <c r="AX68" s="132">
        <f>'2019'!S68</f>
        <v>0</v>
      </c>
      <c r="AY68" s="33" t="str">
        <f>'2019'!AB68</f>
        <v xml:space="preserve">Se reporta cumplimiento de esta acción concreta a través de lo relacionado en las acciones 53 y 54 según las actividades adelantadas por la Secretaría de Familia en este sentido. </v>
      </c>
    </row>
    <row r="69" spans="1:51" ht="60" customHeight="1" x14ac:dyDescent="0.25">
      <c r="A69" s="298"/>
      <c r="B69" s="273"/>
      <c r="C69" s="273"/>
      <c r="D69" s="14">
        <v>58</v>
      </c>
      <c r="E69" s="5" t="s">
        <v>401</v>
      </c>
      <c r="F69" s="5" t="s">
        <v>402</v>
      </c>
      <c r="G69" s="5" t="s">
        <v>403</v>
      </c>
      <c r="H69" s="5" t="s">
        <v>404</v>
      </c>
      <c r="I69" s="34" t="s">
        <v>405</v>
      </c>
      <c r="J69" s="53" t="s">
        <v>406</v>
      </c>
      <c r="K69" s="17" t="s">
        <v>407</v>
      </c>
      <c r="L69" s="19">
        <v>207</v>
      </c>
      <c r="M69" s="66" t="s">
        <v>408</v>
      </c>
      <c r="N69" s="74">
        <v>1</v>
      </c>
      <c r="O69" s="49">
        <f t="shared" ref="O69:O120" si="2">R69+Y69+AF69+AM69+AT69</f>
        <v>12.5</v>
      </c>
      <c r="P69" s="80">
        <f t="shared" ref="P69:P120" si="3">O69/N69</f>
        <v>12.5</v>
      </c>
      <c r="Q69" s="95">
        <f>'2015'!O69</f>
        <v>0.1</v>
      </c>
      <c r="R69" s="97">
        <f>'2015'!P69</f>
        <v>0.1</v>
      </c>
      <c r="S69" s="38">
        <f>'2015'!Q69</f>
        <v>1</v>
      </c>
      <c r="T69" s="39">
        <f>'2015'!R69</f>
        <v>122227000</v>
      </c>
      <c r="U69" s="39">
        <f>'2015'!S69</f>
        <v>60000000</v>
      </c>
      <c r="V69" s="38">
        <f>'2015'!T69</f>
        <v>0.49088990157657475</v>
      </c>
      <c r="W69" s="33" t="str">
        <f>'2015'!U69</f>
        <v>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v>
      </c>
      <c r="X69" s="123">
        <f>'2016'!N69</f>
        <v>0.1</v>
      </c>
      <c r="Y69" s="124">
        <f>'2016'!O69</f>
        <v>0.1</v>
      </c>
      <c r="Z69" s="132">
        <f>'2016'!P69</f>
        <v>1</v>
      </c>
      <c r="AA69" s="39">
        <f>'2016'!Q69</f>
        <v>14433333</v>
      </c>
      <c r="AB69" s="39">
        <f>'2016'!R69</f>
        <v>14433333</v>
      </c>
      <c r="AC69" s="132">
        <f>'2016'!S69</f>
        <v>1</v>
      </c>
      <c r="AD69" s="33" t="str">
        <f>'2016'!T69</f>
        <v xml:space="preserve">Se  crearon   espacios de formacion y maxificacion deportiva  en el Departamento del Quindio </v>
      </c>
      <c r="AE69" s="123">
        <f>'2017'!N69</f>
        <v>0.1</v>
      </c>
      <c r="AF69" s="124">
        <f>'2017'!O69</f>
        <v>0.1</v>
      </c>
      <c r="AG69" s="132">
        <f>'2017'!P69</f>
        <v>1</v>
      </c>
      <c r="AH69" s="39">
        <f>'2017'!Q69</f>
        <v>63190226</v>
      </c>
      <c r="AI69" s="39">
        <f>'2017'!R69</f>
        <v>63190226</v>
      </c>
      <c r="AJ69" s="132">
        <f>'2017'!S69</f>
        <v>1</v>
      </c>
      <c r="AK69" s="33" t="str">
        <f>'2017'!T69</f>
        <v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v>
      </c>
      <c r="AL69" s="123">
        <f>'2018'!N69</f>
        <v>1</v>
      </c>
      <c r="AM69" s="124">
        <f>'2018'!O69</f>
        <v>0.2</v>
      </c>
      <c r="AN69" s="132">
        <f>'2018'!P69</f>
        <v>0.2</v>
      </c>
      <c r="AO69" s="39">
        <f>'2018'!Q69</f>
        <v>347228160</v>
      </c>
      <c r="AP69" s="39">
        <f>'2018'!R69</f>
        <v>81500000</v>
      </c>
      <c r="AQ69" s="132">
        <f>'2018'!S69</f>
        <v>0.23471598616886372</v>
      </c>
      <c r="AR69" s="33" t="str">
        <f>'2018'!AB69</f>
        <v>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v>
      </c>
      <c r="AS69" s="123">
        <f>'2019'!N69</f>
        <v>12</v>
      </c>
      <c r="AT69" s="124">
        <f>'2019'!O69</f>
        <v>12</v>
      </c>
      <c r="AU69" s="132">
        <f>'2019'!P69</f>
        <v>0.8</v>
      </c>
      <c r="AV69" s="39">
        <f>'2019'!Q69</f>
        <v>80000000</v>
      </c>
      <c r="AW69" s="39">
        <f>'2019'!R69</f>
        <v>2700000</v>
      </c>
      <c r="AX69" s="132">
        <f>'2019'!S69</f>
        <v>0</v>
      </c>
      <c r="AY69" s="33" t="str">
        <f>'2019'!AB69</f>
        <v xml:space="preserve">INDEPORTES Quindío reporta que se realizan  actividades recreo deportivas que tienen como objetivo fortalecer el desarrollo de capacidades y la participación ciudadana, a partir del uso de la lúdica, el juego y la actividad física, para dar soluciones a las necesidades en materia de  tiempo libre la cual ayuda a la calidad de vida de los deportistas, estos grupos  reciben  una intervención de 2 veces a la semana , con una intensidad de 2 horas , todo esto con el fin de promover la integración familiar y la participación comunitaria a través  del juego, las actividades se ejecutan en  los barrios o escenarios deportivos
Igualmente se vienen interviniendo las cárceles y fundaciones FARO, donde se enseña a los jóvenes y adultos hacer ocupar el tiempo libre, a mantener y mejorar sus habilidades sociales y a mejorar sus relaciones con los demás. También les ayudamos a fomentarvalores positivos como el espíritu de superación y el compañerismo. De igual forma, INDEPORTES tiene a cargo el apoyo a ligas deportivas femeninas, como el grupo de futbol salón femenino, que ha sido apoyado en la realización de torneos a nivel municipal y departamental. 
</v>
      </c>
    </row>
    <row r="70" spans="1:51" ht="60" customHeight="1" x14ac:dyDescent="0.25">
      <c r="A70" s="298"/>
      <c r="B70" s="273"/>
      <c r="C70" s="273"/>
      <c r="D70" s="14">
        <v>59</v>
      </c>
      <c r="E70" s="14" t="s">
        <v>409</v>
      </c>
      <c r="F70" s="14" t="s">
        <v>410</v>
      </c>
      <c r="G70" s="14" t="s">
        <v>411</v>
      </c>
      <c r="H70" s="14" t="s">
        <v>412</v>
      </c>
      <c r="I70" s="55" t="s">
        <v>413</v>
      </c>
      <c r="J70" s="270" t="s">
        <v>233</v>
      </c>
      <c r="K70" s="273" t="s">
        <v>234</v>
      </c>
      <c r="L70" s="275">
        <v>197</v>
      </c>
      <c r="M70" s="54" t="s">
        <v>217</v>
      </c>
      <c r="N70" s="74">
        <v>0.9</v>
      </c>
      <c r="O70" s="49">
        <f t="shared" si="2"/>
        <v>1.83</v>
      </c>
      <c r="P70" s="80">
        <f t="shared" si="3"/>
        <v>2.0333333333333332</v>
      </c>
      <c r="Q70" s="95">
        <f>'2015'!O70</f>
        <v>0.2</v>
      </c>
      <c r="R70" s="97">
        <f>'2015'!P70</f>
        <v>0.2</v>
      </c>
      <c r="S70" s="38">
        <f>'2015'!Q70</f>
        <v>1</v>
      </c>
      <c r="T70" s="39">
        <f>'2015'!R70</f>
        <v>179900000</v>
      </c>
      <c r="U70" s="39">
        <f>'2015'!S70</f>
        <v>179900000</v>
      </c>
      <c r="V70" s="38">
        <f>'2015'!T70</f>
        <v>1</v>
      </c>
      <c r="W70" s="33" t="str">
        <f>'2015'!U70</f>
        <v>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v>
      </c>
      <c r="X70" s="123">
        <f>'2016'!N70</f>
        <v>0.09</v>
      </c>
      <c r="Y70" s="124">
        <f>'2016'!O70</f>
        <v>0.04</v>
      </c>
      <c r="Z70" s="132">
        <f>'2016'!P70</f>
        <v>0.44444444444444448</v>
      </c>
      <c r="AA70" s="39">
        <f>'2016'!Q70</f>
        <v>0</v>
      </c>
      <c r="AB70" s="39">
        <f>'2016'!R70</f>
        <v>0</v>
      </c>
      <c r="AC70" s="132">
        <f>'2016'!S70</f>
        <v>0</v>
      </c>
      <c r="AD70" s="33" t="str">
        <f>'2016'!T70</f>
        <v xml:space="preserve">Se establecieron los acercamientos con la universidad tecnologia de Pereira para realizar el II encuentro de mujeres cafeteras del paisaje cultural Cafetero. </v>
      </c>
      <c r="AE70" s="123">
        <f>'2017'!N70</f>
        <v>0.09</v>
      </c>
      <c r="AF70" s="124">
        <f>'2017'!O70</f>
        <v>0.09</v>
      </c>
      <c r="AG70" s="132">
        <f>'2017'!P70</f>
        <v>1</v>
      </c>
      <c r="AH70" s="39">
        <f>'2017'!Q70</f>
        <v>82000000</v>
      </c>
      <c r="AI70" s="39">
        <f>'2017'!R70</f>
        <v>6570000</v>
      </c>
      <c r="AJ70" s="132">
        <f>'2017'!S70</f>
        <v>8.0121951219512197E-2</v>
      </c>
      <c r="AK70" s="33" t="str">
        <f>'2017'!T70</f>
        <v>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v>
      </c>
      <c r="AL70" s="123">
        <f>'2018'!N70</f>
        <v>2</v>
      </c>
      <c r="AM70" s="124">
        <f>'2018'!O70</f>
        <v>0.5</v>
      </c>
      <c r="AN70" s="132">
        <f>'2018'!P70</f>
        <v>0.25</v>
      </c>
      <c r="AO70" s="39">
        <f>'2018'!Q70</f>
        <v>28000000</v>
      </c>
      <c r="AP70" s="39">
        <f>'2018'!R70</f>
        <v>23020000</v>
      </c>
      <c r="AQ70" s="132">
        <f>'2018'!S70</f>
        <v>0.82214285714285718</v>
      </c>
      <c r="AR70" s="33" t="str">
        <f>'2018'!AB70</f>
        <v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v>
      </c>
      <c r="AS70" s="123">
        <f>'2019'!N70</f>
        <v>1</v>
      </c>
      <c r="AT70" s="124">
        <f>'2019'!O70</f>
        <v>1</v>
      </c>
      <c r="AU70" s="132">
        <f>'2019'!P70</f>
        <v>0.7</v>
      </c>
      <c r="AV70" s="39">
        <f>'2019'!Q70</f>
        <v>50000000</v>
      </c>
      <c r="AW70" s="39">
        <f>'2019'!R70</f>
        <v>12768000</v>
      </c>
      <c r="AX70" s="132">
        <f>'2019'!S70</f>
        <v>0</v>
      </c>
      <c r="AY70" s="33" t="str">
        <f>'2019'!AB70</f>
        <v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v>
      </c>
    </row>
    <row r="71" spans="1:51" ht="60" customHeight="1" x14ac:dyDescent="0.25">
      <c r="A71" s="298"/>
      <c r="B71" s="273"/>
      <c r="C71" s="273"/>
      <c r="D71" s="14">
        <v>60</v>
      </c>
      <c r="E71" s="16" t="s">
        <v>414</v>
      </c>
      <c r="F71" s="16" t="s">
        <v>415</v>
      </c>
      <c r="G71" s="16" t="s">
        <v>416</v>
      </c>
      <c r="H71" s="16" t="s">
        <v>417</v>
      </c>
      <c r="I71" s="92" t="s">
        <v>413</v>
      </c>
      <c r="J71" s="270"/>
      <c r="K71" s="273"/>
      <c r="L71" s="275"/>
      <c r="M71" s="67" t="s">
        <v>217</v>
      </c>
      <c r="N71" s="76" t="s">
        <v>416</v>
      </c>
      <c r="O71" s="49">
        <f t="shared" si="2"/>
        <v>1.6</v>
      </c>
      <c r="P71" s="80" t="e">
        <f t="shared" si="3"/>
        <v>#VALUE!</v>
      </c>
      <c r="Q71" s="95">
        <f>'2015'!O71</f>
        <v>0.1</v>
      </c>
      <c r="R71" s="97">
        <f>'2015'!P71</f>
        <v>0.1</v>
      </c>
      <c r="S71" s="38">
        <f>'2015'!Q71</f>
        <v>1</v>
      </c>
      <c r="T71" s="39">
        <f>'2015'!R71</f>
        <v>179900000</v>
      </c>
      <c r="U71" s="39">
        <f>'2015'!S71</f>
        <v>179900000</v>
      </c>
      <c r="V71" s="38">
        <f>'2015'!T71</f>
        <v>1</v>
      </c>
      <c r="W71" s="33">
        <f>'2015'!U71</f>
        <v>0</v>
      </c>
      <c r="X71" s="123">
        <f>'2016'!N71</f>
        <v>1</v>
      </c>
      <c r="Y71" s="124">
        <f>'2016'!O71</f>
        <v>0.5</v>
      </c>
      <c r="Z71" s="132">
        <f>'2016'!P71</f>
        <v>0.5</v>
      </c>
      <c r="AA71" s="39">
        <f>'2016'!Q71</f>
        <v>0</v>
      </c>
      <c r="AB71" s="39">
        <f>'2016'!R71</f>
        <v>0</v>
      </c>
      <c r="AC71" s="132">
        <f>'2016'!S71</f>
        <v>0</v>
      </c>
      <c r="AD71" s="33">
        <f>'2016'!T71</f>
        <v>0</v>
      </c>
      <c r="AE71" s="123">
        <f>'2017'!N71</f>
        <v>1</v>
      </c>
      <c r="AF71" s="124">
        <f>'2017'!O71</f>
        <v>1</v>
      </c>
      <c r="AG71" s="132">
        <f>'2017'!P71</f>
        <v>1</v>
      </c>
      <c r="AH71" s="39">
        <f>'2017'!Q71</f>
        <v>0</v>
      </c>
      <c r="AI71" s="39">
        <f>'2017'!R71</f>
        <v>0</v>
      </c>
      <c r="AJ71" s="132">
        <f>'2017'!S71</f>
        <v>0</v>
      </c>
      <c r="AK71" s="33" t="str">
        <f>'2017'!T71</f>
        <v>Desde la jefatura de equidad de genero y mujer, a traves del  proyecto Paisaje, Mujer y Café; mujeres de Pijao y Filandia  han participado en el programa de Expoejecafé 2017.</v>
      </c>
      <c r="AL71" s="123">
        <f>'2018'!N71</f>
        <v>10</v>
      </c>
      <c r="AM71" s="124">
        <f>'2018'!O71</f>
        <v>0</v>
      </c>
      <c r="AN71" s="132">
        <f>'2018'!P71</f>
        <v>0</v>
      </c>
      <c r="AO71" s="39">
        <f>'2018'!Q71</f>
        <v>25980000</v>
      </c>
      <c r="AP71" s="39">
        <f>'2018'!R71</f>
        <v>8660000</v>
      </c>
      <c r="AQ71" s="132">
        <f>'2018'!S71</f>
        <v>0.33333333333333331</v>
      </c>
      <c r="AR71" s="33" t="str">
        <f>'2018'!AB71</f>
        <v>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v>
      </c>
      <c r="AS71" s="123">
        <f>'2019'!N71</f>
        <v>0</v>
      </c>
      <c r="AT71" s="124">
        <f>'2019'!O71</f>
        <v>0</v>
      </c>
      <c r="AU71" s="132">
        <f>'2019'!P71</f>
        <v>0</v>
      </c>
      <c r="AV71" s="39">
        <f>'2019'!Q71</f>
        <v>0</v>
      </c>
      <c r="AW71" s="39">
        <f>'2019'!R71</f>
        <v>0</v>
      </c>
      <c r="AX71" s="132">
        <f>'2019'!S71</f>
        <v>0</v>
      </c>
      <c r="AY71" s="33" t="str">
        <f>'2019'!AB71</f>
        <v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v>
      </c>
    </row>
    <row r="72" spans="1:51" ht="60" customHeight="1" x14ac:dyDescent="0.25">
      <c r="A72" s="298"/>
      <c r="B72" s="273"/>
      <c r="C72" s="273" t="s">
        <v>418</v>
      </c>
      <c r="D72" s="14">
        <v>61</v>
      </c>
      <c r="E72" s="5" t="s">
        <v>419</v>
      </c>
      <c r="F72" s="5" t="s">
        <v>420</v>
      </c>
      <c r="G72" s="5" t="s">
        <v>421</v>
      </c>
      <c r="H72" s="5" t="s">
        <v>422</v>
      </c>
      <c r="I72" s="34" t="s">
        <v>423</v>
      </c>
      <c r="J72" s="44" t="s">
        <v>389</v>
      </c>
      <c r="K72" s="14" t="s">
        <v>424</v>
      </c>
      <c r="L72" s="17">
        <v>234</v>
      </c>
      <c r="M72" s="64" t="s">
        <v>425</v>
      </c>
      <c r="N72" s="44">
        <v>10</v>
      </c>
      <c r="O72" s="49">
        <f t="shared" si="2"/>
        <v>11.5</v>
      </c>
      <c r="P72" s="80">
        <f t="shared" si="3"/>
        <v>1.1499999999999999</v>
      </c>
      <c r="Q72" s="95">
        <f>'2015'!O72</f>
        <v>1</v>
      </c>
      <c r="R72" s="97">
        <f>'2015'!P72</f>
        <v>1</v>
      </c>
      <c r="S72" s="38">
        <f>'2015'!Q72</f>
        <v>1</v>
      </c>
      <c r="T72" s="39">
        <f>'2015'!R72</f>
        <v>23400000</v>
      </c>
      <c r="U72" s="39">
        <f>'2015'!S72</f>
        <v>23400000</v>
      </c>
      <c r="V72" s="38">
        <f>'2015'!T72</f>
        <v>1</v>
      </c>
      <c r="W72" s="33" t="str">
        <f>'2015'!U72</f>
        <v>En el  año 2015 se realizó un gran campaña mediatica respecto a la ley 1257 de 2008 y el uso de la linea 155</v>
      </c>
      <c r="X72" s="123">
        <f>'2016'!N72</f>
        <v>1</v>
      </c>
      <c r="Y72" s="124">
        <f>'2016'!O72</f>
        <v>0.5</v>
      </c>
      <c r="Z72" s="132">
        <f>'2016'!P72</f>
        <v>0.5</v>
      </c>
      <c r="AA72" s="39">
        <f>'2016'!Q72</f>
        <v>6000000</v>
      </c>
      <c r="AB72" s="39">
        <f>'2016'!R72</f>
        <v>6000000</v>
      </c>
      <c r="AC72" s="132">
        <f>'2016'!S72</f>
        <v>1</v>
      </c>
      <c r="AD72" s="33" t="str">
        <f>'2016'!T72</f>
        <v>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v>
      </c>
      <c r="AE72" s="123">
        <f>'2017'!N72</f>
        <v>1</v>
      </c>
      <c r="AF72" s="124">
        <f>'2017'!O72</f>
        <v>1</v>
      </c>
      <c r="AG72" s="132">
        <f>'2017'!P72</f>
        <v>1</v>
      </c>
      <c r="AH72" s="39">
        <f>'2017'!Q72</f>
        <v>13390000</v>
      </c>
      <c r="AI72" s="39">
        <f>'2017'!R72</f>
        <v>13390000</v>
      </c>
      <c r="AJ72" s="132">
        <f>'2017'!S72</f>
        <v>1</v>
      </c>
      <c r="AK72" s="33" t="str">
        <f>'2017'!T72</f>
        <v>Secretaria del interior reporta que en seis (6) municipios (Armenia, Circasia, Pijao,Córdoba, Génova  y Filandia)  por medio del Plan de Acción de DD.HH. en la que se ha realizado campañas  de promocion y prevencion para la transformacion de valores de discriminacion hacia la mujer.</v>
      </c>
      <c r="AL72" s="123">
        <f>'2018'!N72</f>
        <v>8</v>
      </c>
      <c r="AM72" s="124">
        <f>'2018'!O72</f>
        <v>8</v>
      </c>
      <c r="AN72" s="132">
        <f>'2018'!P72</f>
        <v>1</v>
      </c>
      <c r="AO72" s="39">
        <f>'2018'!Q72</f>
        <v>37000000</v>
      </c>
      <c r="AP72" s="39">
        <f>'2018'!R72</f>
        <v>22240000</v>
      </c>
      <c r="AQ72" s="132">
        <f>'2018'!S72</f>
        <v>0.60108108108108105</v>
      </c>
      <c r="AR72" s="33" t="str">
        <f>'2018'!AB72</f>
        <v>A la fecha no se cuenta con avances en cuanto a esta meta. Se tiene previsto para la presente vigencia la realización de estrategias comunicativas para promover los derechos sexuales y reproductivos asi como el enfoque de genero y reivindicacion de derechos.</v>
      </c>
      <c r="AS72" s="123">
        <f>'2019'!N72</f>
        <v>1</v>
      </c>
      <c r="AT72" s="124">
        <f>'2019'!O72</f>
        <v>1</v>
      </c>
      <c r="AU72" s="132">
        <f>'2019'!P72</f>
        <v>0.8</v>
      </c>
      <c r="AV72" s="39">
        <f>'2019'!Q72</f>
        <v>10000000</v>
      </c>
      <c r="AW72" s="39">
        <f>'2019'!R72</f>
        <v>9977333</v>
      </c>
      <c r="AX72" s="132">
        <f>'2019'!S72</f>
        <v>0</v>
      </c>
      <c r="AY72" s="33" t="str">
        <f>'2019'!AB72</f>
        <v>La Secretaría del Interior reporta que se han realizado jornadas de capacitación en DDHH, violaciones a los DDHH y DIH. Se socializa la ruta de no discriminación dirigida a toda la población sexualmente diversa y ruta protección a defensores(as) de DDHH.
IMPACTANDO A 3.908 MUJERES.</v>
      </c>
    </row>
    <row r="73" spans="1:51" ht="60" customHeight="1" x14ac:dyDescent="0.25">
      <c r="A73" s="298"/>
      <c r="B73" s="273"/>
      <c r="C73" s="273"/>
      <c r="D73" s="14">
        <v>62</v>
      </c>
      <c r="E73" s="5" t="s">
        <v>426</v>
      </c>
      <c r="F73" s="5" t="s">
        <v>427</v>
      </c>
      <c r="G73" s="5" t="s">
        <v>428</v>
      </c>
      <c r="H73" s="5" t="s">
        <v>429</v>
      </c>
      <c r="I73" s="34" t="s">
        <v>430</v>
      </c>
      <c r="J73" s="44" t="s">
        <v>233</v>
      </c>
      <c r="K73" s="14" t="s">
        <v>234</v>
      </c>
      <c r="L73" s="17">
        <v>197</v>
      </c>
      <c r="M73" s="54" t="s">
        <v>217</v>
      </c>
      <c r="N73" s="74">
        <v>0.9</v>
      </c>
      <c r="O73" s="49">
        <f t="shared" si="2"/>
        <v>1.2450000000000001</v>
      </c>
      <c r="P73" s="80">
        <f t="shared" si="3"/>
        <v>1.3833333333333335</v>
      </c>
      <c r="Q73" s="95">
        <f>'2015'!O73</f>
        <v>0.1</v>
      </c>
      <c r="R73" s="97">
        <f>'2015'!P73</f>
        <v>5.0000000000000001E-3</v>
      </c>
      <c r="S73" s="38">
        <f>'2015'!Q73</f>
        <v>4.9999999999999996E-2</v>
      </c>
      <c r="T73" s="39" t="str">
        <f>'2015'!R73</f>
        <v>Costos asumidos por  Consejeria Presidencial para la Equidad de  la Mujer.</v>
      </c>
      <c r="U73" s="39">
        <f>'2015'!S73</f>
        <v>0</v>
      </c>
      <c r="V73" s="38">
        <f>'2015'!T73</f>
        <v>0</v>
      </c>
      <c r="W73" s="33" t="str">
        <f>'2015'!U73</f>
        <v>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v>
      </c>
      <c r="X73" s="123">
        <f>'2016'!N73</f>
        <v>0.09</v>
      </c>
      <c r="Y73" s="124">
        <f>'2016'!O73</f>
        <v>0.03</v>
      </c>
      <c r="Z73" s="132">
        <f>'2016'!P73</f>
        <v>0.33333333333333331</v>
      </c>
      <c r="AA73" s="39">
        <f>'2016'!Q73</f>
        <v>0</v>
      </c>
      <c r="AB73" s="39">
        <f>'2016'!R73</f>
        <v>0</v>
      </c>
      <c r="AC73" s="132">
        <f>'2016'!S73</f>
        <v>0</v>
      </c>
      <c r="AD73" s="33" t="str">
        <f>'2016'!T73</f>
        <v>En el 2016 se coordino con  el observatorio de desarrollo Economico y social de Planeacion Departamental, con el fin de articular la informacion que este genera desde un enfoque de género. con el fin de elaborar el proyecto del Observatorio de Genero.</v>
      </c>
      <c r="AE73" s="123">
        <f>'2017'!N73</f>
        <v>0.09</v>
      </c>
      <c r="AF73" s="124">
        <f>'2017'!O73</f>
        <v>0.01</v>
      </c>
      <c r="AG73" s="132">
        <f>'2017'!P73</f>
        <v>0.11111111111111112</v>
      </c>
      <c r="AH73" s="39">
        <f>'2017'!Q73</f>
        <v>82000000</v>
      </c>
      <c r="AI73" s="39">
        <f>'2017'!R73</f>
        <v>6570000</v>
      </c>
      <c r="AJ73" s="132">
        <f>'2017'!S73</f>
        <v>8.0121951219512197E-2</v>
      </c>
      <c r="AK73" s="33" t="str">
        <f>'2017'!T73</f>
        <v xml:space="preserve">La jefatura de equidad de genero y mujer reporta que esta accion se encuentra en fase de ejecución </v>
      </c>
      <c r="AL73" s="123">
        <f>'2018'!N73</f>
        <v>1</v>
      </c>
      <c r="AM73" s="124">
        <f>'2018'!O73</f>
        <v>0.2</v>
      </c>
      <c r="AN73" s="132">
        <f>'2018'!P73</f>
        <v>0.2</v>
      </c>
      <c r="AO73" s="39">
        <f>'2018'!Q73</f>
        <v>69300000</v>
      </c>
      <c r="AP73" s="39">
        <f>'2018'!R73</f>
        <v>59520000</v>
      </c>
      <c r="AQ73" s="132">
        <f>'2018'!S73</f>
        <v>0.8588744588744589</v>
      </c>
      <c r="AR73" s="33" t="str">
        <f>'2018'!AB73</f>
        <v>El Departamento cuenta con un observatorio social, el cual se encuentra en proceso de revisión para la inclusión de componentes de desarrollo humano y género. Es así que se tiene previsto para la presente vigencia, la adopción del observatorio del género del Quindío</v>
      </c>
      <c r="AS73" s="123">
        <f>'2019'!N73</f>
        <v>1</v>
      </c>
      <c r="AT73" s="124">
        <f>'2019'!O73</f>
        <v>1</v>
      </c>
      <c r="AU73" s="132">
        <f>'2019'!P73</f>
        <v>0.8</v>
      </c>
      <c r="AV73" s="39">
        <f>'2019'!Q73</f>
        <v>50000000</v>
      </c>
      <c r="AW73" s="39">
        <f>'2019'!R73</f>
        <v>12768000</v>
      </c>
      <c r="AX73" s="132">
        <f>'2019'!S73</f>
        <v>0</v>
      </c>
      <c r="AY73" s="33" t="str">
        <f>'2019'!AB73</f>
        <v xml:space="preserve">Para el presente semestre se continúa con la revisión de los indicadores validados en conjunto con Planeación Departamental, para la puesta en funcionamiento del Observatorio de Género. De esta forma, se cuenta con un apoyo por parte de la Universidad del Quindío, a través de un proceso de práctica profesional, específicamente en lo relacionado con la consecución de información de conformidad con las fuentes establecidas en los indicadores validados para el diseño del observatorio. </v>
      </c>
    </row>
    <row r="74" spans="1:51" ht="60" customHeight="1" x14ac:dyDescent="0.25">
      <c r="A74" s="298"/>
      <c r="B74" s="273"/>
      <c r="C74" s="273"/>
      <c r="D74" s="14">
        <v>63</v>
      </c>
      <c r="E74" s="5" t="s">
        <v>431</v>
      </c>
      <c r="F74" s="5" t="s">
        <v>432</v>
      </c>
      <c r="G74" s="5" t="s">
        <v>433</v>
      </c>
      <c r="H74" s="5" t="s">
        <v>434</v>
      </c>
      <c r="I74" s="34" t="s">
        <v>435</v>
      </c>
      <c r="J74" s="68" t="s">
        <v>96</v>
      </c>
      <c r="K74" s="41" t="s">
        <v>96</v>
      </c>
      <c r="L74" s="41" t="s">
        <v>96</v>
      </c>
      <c r="M74" s="63" t="s">
        <v>96</v>
      </c>
      <c r="N74" s="44">
        <v>3</v>
      </c>
      <c r="O74" s="49">
        <f t="shared" si="2"/>
        <v>1.5022</v>
      </c>
      <c r="P74" s="80">
        <f t="shared" si="3"/>
        <v>0.50073333333333336</v>
      </c>
      <c r="Q74" s="95">
        <f>'2015'!O74</f>
        <v>0.5</v>
      </c>
      <c r="R74" s="97">
        <f>'2015'!P74</f>
        <v>0.5</v>
      </c>
      <c r="S74" s="38">
        <f>'2015'!Q74</f>
        <v>1</v>
      </c>
      <c r="T74" s="39">
        <f>'2015'!R74</f>
        <v>0</v>
      </c>
      <c r="U74" s="39">
        <f>'2015'!S74</f>
        <v>0</v>
      </c>
      <c r="V74" s="38">
        <f>'2015'!T74</f>
        <v>0</v>
      </c>
      <c r="W74" s="33" t="str">
        <f>'2015'!U74</f>
        <v>Inicio de una investigacion sobre el género y el espacio publico, la cual solo va en un 5%</v>
      </c>
      <c r="X74" s="123">
        <f>'2016'!N74</f>
        <v>3.0000000000000001E-3</v>
      </c>
      <c r="Y74" s="124">
        <f>'2016'!O74</f>
        <v>0</v>
      </c>
      <c r="Z74" s="132">
        <f>'2016'!P74</f>
        <v>0</v>
      </c>
      <c r="AA74" s="39">
        <f>'2016'!Q74</f>
        <v>0</v>
      </c>
      <c r="AB74" s="39">
        <f>'2016'!R74</f>
        <v>0</v>
      </c>
      <c r="AC74" s="132">
        <f>'2016'!S74</f>
        <v>0</v>
      </c>
      <c r="AD74" s="33" t="str">
        <f>'2016'!T74</f>
        <v>sin informacion disponible</v>
      </c>
      <c r="AE74" s="123">
        <f>'2017'!N74</f>
        <v>3.0000000000000001E-3</v>
      </c>
      <c r="AF74" s="124">
        <f>'2017'!O74</f>
        <v>2.2000000000000001E-3</v>
      </c>
      <c r="AG74" s="132">
        <f>'2017'!P74</f>
        <v>0.73333333333333339</v>
      </c>
      <c r="AH74" s="39" t="str">
        <f>'2017'!Q74</f>
        <v>PENDIENTE</v>
      </c>
      <c r="AI74" s="39" t="str">
        <f>'2017'!R74</f>
        <v>PENDIENTE</v>
      </c>
      <c r="AJ74" s="132">
        <f>'2017'!S74</f>
        <v>0</v>
      </c>
      <c r="AK74" s="33" t="str">
        <f>'2017'!T74</f>
        <v>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v>
      </c>
      <c r="AL74" s="123">
        <f>'2018'!N74</f>
        <v>1</v>
      </c>
      <c r="AM74" s="124">
        <f>'2018'!O74</f>
        <v>0</v>
      </c>
      <c r="AN74" s="132">
        <f>'2018'!P74</f>
        <v>0</v>
      </c>
      <c r="AO74" s="39">
        <f>'2018'!Q74</f>
        <v>1</v>
      </c>
      <c r="AP74" s="39" t="e">
        <f>'2018'!R74</f>
        <v>#VALUE!</v>
      </c>
      <c r="AQ74" s="132" t="e">
        <f>'2018'!S74</f>
        <v>#VALUE!</v>
      </c>
      <c r="AR74" s="33" t="str">
        <f>'2018'!AB74</f>
        <v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v>
      </c>
      <c r="AS74" s="123">
        <f>'2019'!N74</f>
        <v>1</v>
      </c>
      <c r="AT74" s="124">
        <f>'2019'!O74</f>
        <v>1</v>
      </c>
      <c r="AU74" s="132">
        <f>'2019'!P74</f>
        <v>0.7</v>
      </c>
      <c r="AV74" s="39">
        <f>'2019'!Q74</f>
        <v>0</v>
      </c>
      <c r="AW74" s="39">
        <f>'2019'!R74</f>
        <v>0</v>
      </c>
      <c r="AX74" s="132">
        <f>'2019'!S74</f>
        <v>0</v>
      </c>
      <c r="AY74" s="33" t="str">
        <f>'2019'!AB74</f>
        <v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v>
      </c>
    </row>
    <row r="75" spans="1:51" ht="60" customHeight="1" x14ac:dyDescent="0.25">
      <c r="A75" s="298"/>
      <c r="B75" s="273"/>
      <c r="C75" s="273"/>
      <c r="D75" s="14">
        <v>64</v>
      </c>
      <c r="E75" s="16" t="s">
        <v>436</v>
      </c>
      <c r="F75" s="16" t="s">
        <v>437</v>
      </c>
      <c r="G75" s="16" t="s">
        <v>438</v>
      </c>
      <c r="H75" s="16" t="s">
        <v>439</v>
      </c>
      <c r="I75" s="92" t="s">
        <v>440</v>
      </c>
      <c r="J75" s="59" t="s">
        <v>389</v>
      </c>
      <c r="K75" s="18" t="s">
        <v>390</v>
      </c>
      <c r="L75" s="41" t="s">
        <v>441</v>
      </c>
      <c r="M75" s="69" t="s">
        <v>442</v>
      </c>
      <c r="N75" s="77">
        <v>0.5</v>
      </c>
      <c r="O75" s="49">
        <f t="shared" si="2"/>
        <v>3.1</v>
      </c>
      <c r="P75" s="80">
        <f t="shared" si="3"/>
        <v>6.2</v>
      </c>
      <c r="Q75" s="95">
        <f>'2015'!O75</f>
        <v>0</v>
      </c>
      <c r="R75" s="97">
        <f>'2015'!P75</f>
        <v>0</v>
      </c>
      <c r="S75" s="38">
        <f>'2015'!Q75</f>
        <v>0</v>
      </c>
      <c r="T75" s="39">
        <f>'2015'!R75</f>
        <v>0</v>
      </c>
      <c r="U75" s="39">
        <f>'2015'!S75</f>
        <v>0</v>
      </c>
      <c r="V75" s="38">
        <f>'2015'!T75</f>
        <v>0</v>
      </c>
      <c r="W75" s="33" t="str">
        <f>'2015'!U75</f>
        <v>ND</v>
      </c>
      <c r="X75" s="123">
        <f>'2016'!N75</f>
        <v>0.05</v>
      </c>
      <c r="Y75" s="124">
        <f>'2016'!O75</f>
        <v>0.05</v>
      </c>
      <c r="Z75" s="132">
        <f>'2016'!P75</f>
        <v>1</v>
      </c>
      <c r="AA75" s="39">
        <f>'2016'!Q75</f>
        <v>0</v>
      </c>
      <c r="AB75" s="39">
        <f>'2016'!R75</f>
        <v>0</v>
      </c>
      <c r="AC75" s="132">
        <f>'2016'!S75</f>
        <v>0</v>
      </c>
      <c r="AD75" s="33" t="str">
        <f>'2016'!T75</f>
        <v xml:space="preserve">Se ha realizado movilizacion de mujeres contra la violencia dentro del marco de la conmemoracion de la no violencia contra la mujer. </v>
      </c>
      <c r="AE75" s="123">
        <f>'2017'!N75</f>
        <v>0.05</v>
      </c>
      <c r="AF75" s="124">
        <f>'2017'!O75</f>
        <v>0.05</v>
      </c>
      <c r="AG75" s="132">
        <f>'2017'!P75</f>
        <v>1</v>
      </c>
      <c r="AH75" s="39" t="str">
        <f>'2017'!Q75</f>
        <v>3090000
18952000</v>
      </c>
      <c r="AI75" s="39" t="str">
        <f>'2017'!R75</f>
        <v>3090000
8952000</v>
      </c>
      <c r="AJ75" s="132">
        <f>'2017'!S75</f>
        <v>0</v>
      </c>
      <c r="AK75" s="33" t="str">
        <f>'2017'!T75</f>
        <v>La secretaria del interior, en el area de derechos humanos ha realizado marchas en el municipio de montenegro, frente a las violencias ejercidas contra  las mujeres, adicionalmente en el departamento se han realizado ejercicios de victimas.</v>
      </c>
      <c r="AL75" s="123">
        <f>'2018'!N75</f>
        <v>12</v>
      </c>
      <c r="AM75" s="124">
        <f>'2018'!O75</f>
        <v>3</v>
      </c>
      <c r="AN75" s="132">
        <f>'2018'!P75</f>
        <v>0.25</v>
      </c>
      <c r="AO75" s="39">
        <f>'2018'!Q75</f>
        <v>23800000</v>
      </c>
      <c r="AP75" s="39">
        <f>'2018'!R75</f>
        <v>750000</v>
      </c>
      <c r="AQ75" s="132">
        <f>'2018'!S75</f>
        <v>3.1512605042016806E-2</v>
      </c>
      <c r="AR75" s="33" t="str">
        <f>'2018'!AB75</f>
        <v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v>
      </c>
      <c r="AS75" s="123">
        <f>'2019'!N75</f>
        <v>1</v>
      </c>
      <c r="AT75" s="124">
        <f>'2019'!O75</f>
        <v>0</v>
      </c>
      <c r="AU75" s="132">
        <f>'2019'!P75</f>
        <v>0</v>
      </c>
      <c r="AV75" s="39">
        <f>'2019'!Q75</f>
        <v>11000000</v>
      </c>
      <c r="AW75" s="39">
        <f>'2019'!R75</f>
        <v>7750000</v>
      </c>
      <c r="AX75" s="132">
        <f>'2019'!S75</f>
        <v>0</v>
      </c>
      <c r="AY75" s="33" t="str">
        <f>'2019'!AB75</f>
        <v>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 Principalmente en establecimientos nocturnos e Instituciones Educativas.
IMPACTANDO A 3.908 MUJERES.</v>
      </c>
    </row>
    <row r="76" spans="1:51" ht="60" customHeight="1" x14ac:dyDescent="0.25">
      <c r="A76" s="298"/>
      <c r="B76" s="273"/>
      <c r="C76" s="273"/>
      <c r="D76" s="14">
        <v>65</v>
      </c>
      <c r="E76" s="5" t="s">
        <v>443</v>
      </c>
      <c r="F76" s="5" t="s">
        <v>444</v>
      </c>
      <c r="G76" s="5" t="s">
        <v>445</v>
      </c>
      <c r="H76" s="5" t="s">
        <v>446</v>
      </c>
      <c r="I76" s="34" t="s">
        <v>447</v>
      </c>
      <c r="J76" s="70" t="s">
        <v>233</v>
      </c>
      <c r="K76" s="19" t="s">
        <v>234</v>
      </c>
      <c r="L76" s="17">
        <v>197</v>
      </c>
      <c r="M76" s="54" t="s">
        <v>217</v>
      </c>
      <c r="N76" s="74">
        <v>0.9</v>
      </c>
      <c r="O76" s="49">
        <f t="shared" si="2"/>
        <v>0.38</v>
      </c>
      <c r="P76" s="80">
        <f t="shared" si="3"/>
        <v>0.42222222222222222</v>
      </c>
      <c r="Q76" s="95">
        <f>'2015'!O76</f>
        <v>0</v>
      </c>
      <c r="R76" s="97">
        <f>'2015'!P76</f>
        <v>0</v>
      </c>
      <c r="S76" s="38">
        <f>'2015'!Q76</f>
        <v>0</v>
      </c>
      <c r="T76" s="39">
        <f>'2015'!R76</f>
        <v>0</v>
      </c>
      <c r="U76" s="39">
        <f>'2015'!S76</f>
        <v>0</v>
      </c>
      <c r="V76" s="38">
        <f>'2015'!T76</f>
        <v>0</v>
      </c>
      <c r="W76" s="33" t="str">
        <f>'2015'!U76</f>
        <v>ND</v>
      </c>
      <c r="X76" s="123">
        <f>'2016'!N76</f>
        <v>0.09</v>
      </c>
      <c r="Y76" s="124">
        <f>'2016'!O76</f>
        <v>0.09</v>
      </c>
      <c r="Z76" s="132">
        <f>'2016'!P76</f>
        <v>1</v>
      </c>
      <c r="AA76" s="39">
        <f>'2016'!Q76</f>
        <v>4450000</v>
      </c>
      <c r="AB76" s="39">
        <f>'2016'!R76</f>
        <v>4450000</v>
      </c>
      <c r="AC76" s="132">
        <f>'2016'!S76</f>
        <v>1</v>
      </c>
      <c r="AD76" s="33" t="str">
        <f>'2016'!T76</f>
        <v xml:space="preserve">Se implemento una campaña en la gobernacion del Quindio en el marco del dia internacional de la mujer. </v>
      </c>
      <c r="AE76" s="123">
        <f>'2017'!N76</f>
        <v>0.09</v>
      </c>
      <c r="AF76" s="124">
        <f>'2017'!O76</f>
        <v>0.09</v>
      </c>
      <c r="AG76" s="132">
        <f>'2017'!P76</f>
        <v>1</v>
      </c>
      <c r="AH76" s="39">
        <f>'2017'!Q76</f>
        <v>82000000</v>
      </c>
      <c r="AI76" s="39">
        <f>'2017'!R76</f>
        <v>6570000</v>
      </c>
      <c r="AJ76" s="132">
        <f>'2017'!S76</f>
        <v>8.0121951219512197E-2</v>
      </c>
      <c r="AK76" s="33" t="str">
        <f>'2017'!T76</f>
        <v>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L76" s="123">
        <f>'2018'!N76</f>
        <v>1</v>
      </c>
      <c r="AM76" s="124">
        <f>'2018'!O76</f>
        <v>0.2</v>
      </c>
      <c r="AN76" s="132">
        <f>'2018'!P76</f>
        <v>0.2</v>
      </c>
      <c r="AO76" s="39">
        <f>'2018'!Q76</f>
        <v>69300000</v>
      </c>
      <c r="AP76" s="39">
        <f>'2018'!R76</f>
        <v>59520000</v>
      </c>
      <c r="AQ76" s="132">
        <f>'2018'!S76</f>
        <v>0.8588744588744589</v>
      </c>
      <c r="AR76" s="33" t="str">
        <f>'2018'!AB76</f>
        <v>Pendiente de ejecición</v>
      </c>
      <c r="AS76" s="123">
        <f>'2019'!N76</f>
        <v>0</v>
      </c>
      <c r="AT76" s="124">
        <f>'2019'!O76</f>
        <v>0</v>
      </c>
      <c r="AU76" s="132">
        <f>'2019'!P76</f>
        <v>0</v>
      </c>
      <c r="AV76" s="39">
        <f>'2019'!Q76</f>
        <v>0</v>
      </c>
      <c r="AW76" s="39">
        <f>'2019'!R76</f>
        <v>0</v>
      </c>
      <c r="AX76" s="132">
        <f>'2019'!S76</f>
        <v>0</v>
      </c>
      <c r="AY76" s="33" t="str">
        <f>'2019'!AB76</f>
        <v xml:space="preserve">Esta actividad no cuenta con información reportada, quedando pendiente para la inclusión en el plan de acción de la oficina de género y diversidad para su efectivo cumplimiento. </v>
      </c>
    </row>
    <row r="77" spans="1:51" ht="60" customHeight="1" x14ac:dyDescent="0.25">
      <c r="A77" s="298"/>
      <c r="B77" s="273" t="s">
        <v>448</v>
      </c>
      <c r="C77" s="273" t="s">
        <v>449</v>
      </c>
      <c r="D77" s="14">
        <v>66</v>
      </c>
      <c r="E77" s="14" t="s">
        <v>450</v>
      </c>
      <c r="F77" s="14" t="s">
        <v>451</v>
      </c>
      <c r="G77" s="14" t="s">
        <v>452</v>
      </c>
      <c r="H77" s="14" t="s">
        <v>453</v>
      </c>
      <c r="I77" s="55" t="s">
        <v>454</v>
      </c>
      <c r="J77" s="44" t="s">
        <v>254</v>
      </c>
      <c r="K77" s="14" t="s">
        <v>262</v>
      </c>
      <c r="L77" s="43">
        <v>136</v>
      </c>
      <c r="M77" s="54" t="s">
        <v>455</v>
      </c>
      <c r="N77" s="74">
        <v>1</v>
      </c>
      <c r="O77" s="49">
        <f t="shared" si="2"/>
        <v>9.1999999999999993</v>
      </c>
      <c r="P77" s="80">
        <f t="shared" si="3"/>
        <v>9.1999999999999993</v>
      </c>
      <c r="Q77" s="95">
        <f>'2015'!O77</f>
        <v>0</v>
      </c>
      <c r="R77" s="97">
        <f>'2015'!P77</f>
        <v>0</v>
      </c>
      <c r="S77" s="38">
        <f>'2015'!Q77</f>
        <v>0</v>
      </c>
      <c r="T77" s="39">
        <f>'2015'!R77</f>
        <v>0</v>
      </c>
      <c r="U77" s="39">
        <f>'2015'!S77</f>
        <v>0</v>
      </c>
      <c r="V77" s="38">
        <f>'2015'!T77</f>
        <v>0</v>
      </c>
      <c r="W77" s="33" t="str">
        <f>'2015'!U77</f>
        <v>ND</v>
      </c>
      <c r="X77" s="123">
        <f>'2016'!N77</f>
        <v>0.1</v>
      </c>
      <c r="Y77" s="124">
        <f>'2016'!O77</f>
        <v>0.1</v>
      </c>
      <c r="Z77" s="132">
        <f>'2016'!P77</f>
        <v>1</v>
      </c>
      <c r="AA77" s="39">
        <f>'2016'!Q77</f>
        <v>0</v>
      </c>
      <c r="AB77" s="39">
        <f>'2016'!R77</f>
        <v>0</v>
      </c>
      <c r="AC77" s="132">
        <f>'2016'!S77</f>
        <v>0</v>
      </c>
      <c r="AD77" s="33" t="str">
        <f>'2016'!T77</f>
        <v>El departamento consolida trimestralmente el informe de violencia de genero del SIVIGILA.</v>
      </c>
      <c r="AE77" s="123">
        <f>'2017'!N77</f>
        <v>0.1</v>
      </c>
      <c r="AF77" s="124">
        <f>'2017'!O77</f>
        <v>0.1</v>
      </c>
      <c r="AG77" s="132">
        <f>'2017'!P77</f>
        <v>1</v>
      </c>
      <c r="AH77" s="39">
        <f>'2017'!Q77</f>
        <v>55750000</v>
      </c>
      <c r="AI77" s="39">
        <f>'2017'!R77</f>
        <v>4630000</v>
      </c>
      <c r="AJ77" s="132">
        <f>'2017'!S77</f>
        <v>8.3049327354260086E-2</v>
      </c>
      <c r="AK77" s="33" t="str">
        <f>'2017'!T77</f>
        <v>En la secretaria de salud, a traves del Sivigila se ha encontrado que los tipos de conflicto que mas afectan a las mujeres son de naturaleza fisica, psicologica, abuso sexual, economico y de negligencia.</v>
      </c>
      <c r="AL77" s="123">
        <f>'2018'!N77</f>
        <v>8</v>
      </c>
      <c r="AM77" s="124">
        <f>'2018'!O77</f>
        <v>8</v>
      </c>
      <c r="AN77" s="132">
        <f>'2018'!P77</f>
        <v>1</v>
      </c>
      <c r="AO77" s="39">
        <f>'2018'!Q77</f>
        <v>37000000</v>
      </c>
      <c r="AP77" s="39">
        <f>'2018'!R77</f>
        <v>22240000</v>
      </c>
      <c r="AQ77" s="132">
        <f>'2018'!S77</f>
        <v>0.60108108108108105</v>
      </c>
      <c r="AR77" s="33" t="str">
        <f>'2018'!AB77</f>
        <v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v>
      </c>
      <c r="AS77" s="123">
        <f>'2019'!N77</f>
        <v>1</v>
      </c>
      <c r="AT77" s="124">
        <f>'2019'!O77</f>
        <v>1</v>
      </c>
      <c r="AU77" s="132">
        <f>'2019'!P77</f>
        <v>0.7</v>
      </c>
      <c r="AV77" s="39">
        <f>'2019'!Q77</f>
        <v>28000000</v>
      </c>
      <c r="AW77" s="39">
        <f>'2019'!R77</f>
        <v>0</v>
      </c>
      <c r="AX77" s="132">
        <f>'2019'!S77</f>
        <v>0</v>
      </c>
      <c r="AY77" s="33" t="str">
        <f>'2019'!AB77</f>
        <v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v>
      </c>
    </row>
    <row r="78" spans="1:51" ht="60" customHeight="1" x14ac:dyDescent="0.25">
      <c r="A78" s="298"/>
      <c r="B78" s="273"/>
      <c r="C78" s="273"/>
      <c r="D78" s="14">
        <v>67</v>
      </c>
      <c r="E78" s="5" t="s">
        <v>456</v>
      </c>
      <c r="F78" s="5" t="s">
        <v>457</v>
      </c>
      <c r="G78" s="5" t="s">
        <v>458</v>
      </c>
      <c r="H78" s="5" t="s">
        <v>459</v>
      </c>
      <c r="I78" s="34" t="s">
        <v>460</v>
      </c>
      <c r="J78" s="270" t="s">
        <v>233</v>
      </c>
      <c r="K78" s="273" t="s">
        <v>234</v>
      </c>
      <c r="L78" s="275">
        <v>197</v>
      </c>
      <c r="M78" s="54" t="s">
        <v>217</v>
      </c>
      <c r="N78" s="44">
        <v>6</v>
      </c>
      <c r="O78" s="49">
        <f t="shared" si="2"/>
        <v>0.20250000000000001</v>
      </c>
      <c r="P78" s="80">
        <f t="shared" si="3"/>
        <v>3.3750000000000002E-2</v>
      </c>
      <c r="Q78" s="95">
        <f>'2015'!O78</f>
        <v>0</v>
      </c>
      <c r="R78" s="97">
        <f>'2015'!P78</f>
        <v>0</v>
      </c>
      <c r="S78" s="38">
        <f>'2015'!Q78</f>
        <v>0</v>
      </c>
      <c r="T78" s="39">
        <f>'2015'!R78</f>
        <v>0</v>
      </c>
      <c r="U78" s="39">
        <f>'2015'!S78</f>
        <v>0</v>
      </c>
      <c r="V78" s="38">
        <f>'2015'!T78</f>
        <v>0</v>
      </c>
      <c r="W78" s="33" t="str">
        <f>'2015'!U78</f>
        <v>ND</v>
      </c>
      <c r="X78" s="123">
        <f>'2016'!N78</f>
        <v>6.0000000000000001E-3</v>
      </c>
      <c r="Y78" s="124">
        <f>'2016'!O78</f>
        <v>0</v>
      </c>
      <c r="Z78" s="132">
        <f>'2016'!P78</f>
        <v>0</v>
      </c>
      <c r="AA78" s="39">
        <f>'2016'!Q78</f>
        <v>0</v>
      </c>
      <c r="AB78" s="39">
        <f>'2016'!R78</f>
        <v>0</v>
      </c>
      <c r="AC78" s="132">
        <f>'2016'!S78</f>
        <v>0</v>
      </c>
      <c r="AD78" s="33" t="str">
        <f>'2016'!T78</f>
        <v>sin informacion disponible</v>
      </c>
      <c r="AE78" s="123">
        <f>'2017'!N78</f>
        <v>6.0000000000000001E-3</v>
      </c>
      <c r="AF78" s="124">
        <f>'2017'!O78</f>
        <v>2.5000000000000001E-3</v>
      </c>
      <c r="AG78" s="132">
        <f>'2017'!P78</f>
        <v>0.41666666666666669</v>
      </c>
      <c r="AH78" s="39">
        <f>'2017'!Q78</f>
        <v>82000000</v>
      </c>
      <c r="AI78" s="39">
        <f>'2017'!R78</f>
        <v>6570000</v>
      </c>
      <c r="AJ78" s="132">
        <f>'2017'!S78</f>
        <v>8.0121951219512197E-2</v>
      </c>
      <c r="AK78" s="33" t="str">
        <f>'2017'!T78</f>
        <v>En la jefatura de equidad de genero y mujer, se estan haciendo los acercamientos con las universidades para inciar este proceso.</v>
      </c>
      <c r="AL78" s="123">
        <f>'2018'!N78</f>
        <v>1</v>
      </c>
      <c r="AM78" s="124">
        <f>'2018'!O78</f>
        <v>0.2</v>
      </c>
      <c r="AN78" s="132">
        <f>'2018'!P78</f>
        <v>0.2</v>
      </c>
      <c r="AO78" s="39">
        <f>'2018'!Q78</f>
        <v>69300000</v>
      </c>
      <c r="AP78" s="39">
        <f>'2018'!R78</f>
        <v>59520000</v>
      </c>
      <c r="AQ78" s="132">
        <f>'2018'!S78</f>
        <v>0.8588744588744589</v>
      </c>
      <c r="AR78" s="33" t="str">
        <f>'2018'!AB78</f>
        <v>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v>
      </c>
      <c r="AS78" s="123">
        <f>'2019'!N78</f>
        <v>0</v>
      </c>
      <c r="AT78" s="124">
        <f>'2019'!O78</f>
        <v>0</v>
      </c>
      <c r="AU78" s="132">
        <f>'2019'!P78</f>
        <v>0</v>
      </c>
      <c r="AV78" s="39">
        <f>'2019'!Q78</f>
        <v>50000000</v>
      </c>
      <c r="AW78" s="39">
        <f>'2019'!R78</f>
        <v>12768000</v>
      </c>
      <c r="AX78" s="132">
        <f>'2019'!S78</f>
        <v>0</v>
      </c>
      <c r="AY78" s="33" t="str">
        <f>'2019'!AB78</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row>
    <row r="79" spans="1:51" ht="60" customHeight="1" x14ac:dyDescent="0.25">
      <c r="A79" s="298"/>
      <c r="B79" s="273"/>
      <c r="C79" s="273"/>
      <c r="D79" s="14">
        <v>68</v>
      </c>
      <c r="E79" s="5" t="s">
        <v>461</v>
      </c>
      <c r="F79" s="5" t="s">
        <v>462</v>
      </c>
      <c r="G79" s="5" t="s">
        <v>463</v>
      </c>
      <c r="H79" s="5" t="s">
        <v>464</v>
      </c>
      <c r="I79" s="34" t="s">
        <v>465</v>
      </c>
      <c r="J79" s="270"/>
      <c r="K79" s="273"/>
      <c r="L79" s="275"/>
      <c r="M79" s="54" t="s">
        <v>217</v>
      </c>
      <c r="N79" s="74">
        <v>1</v>
      </c>
      <c r="O79" s="49">
        <f t="shared" si="2"/>
        <v>0.2</v>
      </c>
      <c r="P79" s="80">
        <f t="shared" si="3"/>
        <v>0.2</v>
      </c>
      <c r="Q79" s="95">
        <f>'2015'!O79</f>
        <v>0.1</v>
      </c>
      <c r="R79" s="97">
        <f>'2015'!P79</f>
        <v>0.1</v>
      </c>
      <c r="S79" s="38">
        <f>'2015'!Q79</f>
        <v>1</v>
      </c>
      <c r="T79" s="39">
        <f>'2015'!R79</f>
        <v>23400000</v>
      </c>
      <c r="U79" s="39">
        <f>'2015'!S79</f>
        <v>23400000</v>
      </c>
      <c r="V79" s="38">
        <f>'2015'!T79</f>
        <v>1</v>
      </c>
      <c r="W79" s="33" t="str">
        <f>'2015'!U79</f>
        <v>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v>
      </c>
      <c r="X79" s="123">
        <f>'2016'!N79</f>
        <v>0.1</v>
      </c>
      <c r="Y79" s="124">
        <f>'2016'!O79</f>
        <v>0</v>
      </c>
      <c r="Z79" s="132">
        <f>'2016'!P79</f>
        <v>0</v>
      </c>
      <c r="AA79" s="39">
        <f>'2016'!Q79</f>
        <v>0</v>
      </c>
      <c r="AB79" s="39">
        <f>'2016'!R79</f>
        <v>0</v>
      </c>
      <c r="AC79" s="132">
        <f>'2016'!S79</f>
        <v>0</v>
      </c>
      <c r="AD79" s="33" t="str">
        <f>'2016'!T79</f>
        <v>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v>
      </c>
      <c r="AE79" s="123">
        <f>'2017'!N79</f>
        <v>0.1</v>
      </c>
      <c r="AF79" s="124">
        <f>'2017'!O79</f>
        <v>0.1</v>
      </c>
      <c r="AG79" s="132">
        <f>'2017'!P79</f>
        <v>1</v>
      </c>
      <c r="AH79" s="39">
        <f>'2017'!Q79</f>
        <v>0</v>
      </c>
      <c r="AI79" s="39">
        <f>'2017'!R79</f>
        <v>0</v>
      </c>
      <c r="AJ79" s="132">
        <f>'2017'!S79</f>
        <v>0</v>
      </c>
      <c r="AK79" s="33" t="str">
        <f>'2017'!T79</f>
        <v>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v>
      </c>
      <c r="AL79" s="123">
        <f>'2018'!N79</f>
        <v>0</v>
      </c>
      <c r="AM79" s="124">
        <f>'2018'!O79</f>
        <v>0</v>
      </c>
      <c r="AN79" s="132">
        <f>'2018'!P79</f>
        <v>0</v>
      </c>
      <c r="AO79" s="39">
        <f>'2018'!Q79</f>
        <v>0</v>
      </c>
      <c r="AP79" s="39">
        <f>'2018'!R79</f>
        <v>0</v>
      </c>
      <c r="AQ79" s="132">
        <f>'2018'!S79</f>
        <v>0</v>
      </c>
      <c r="AR79" s="33">
        <f>'2018'!AB79</f>
        <v>0</v>
      </c>
      <c r="AS79" s="123">
        <f>'2019'!N79</f>
        <v>0</v>
      </c>
      <c r="AT79" s="124">
        <f>'2019'!O79</f>
        <v>0</v>
      </c>
      <c r="AU79" s="132">
        <f>'2019'!P79</f>
        <v>0</v>
      </c>
      <c r="AV79" s="39">
        <f>'2019'!Q79</f>
        <v>0</v>
      </c>
      <c r="AW79" s="39">
        <f>'2019'!R79</f>
        <v>0</v>
      </c>
      <c r="AX79" s="132">
        <f>'2019'!S79</f>
        <v>0</v>
      </c>
      <c r="AY79" s="33" t="str">
        <f>'2019'!AB79</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row>
    <row r="80" spans="1:51" ht="60" customHeight="1" x14ac:dyDescent="0.25">
      <c r="A80" s="298"/>
      <c r="B80" s="273"/>
      <c r="C80" s="273" t="s">
        <v>466</v>
      </c>
      <c r="D80" s="14">
        <v>69</v>
      </c>
      <c r="E80" s="5" t="s">
        <v>467</v>
      </c>
      <c r="F80" s="5" t="s">
        <v>468</v>
      </c>
      <c r="G80" s="5" t="s">
        <v>469</v>
      </c>
      <c r="H80" s="5" t="s">
        <v>470</v>
      </c>
      <c r="I80" s="34" t="s">
        <v>471</v>
      </c>
      <c r="J80" s="270"/>
      <c r="K80" s="273"/>
      <c r="L80" s="275"/>
      <c r="M80" s="54" t="s">
        <v>217</v>
      </c>
      <c r="N80" s="74">
        <v>0.5</v>
      </c>
      <c r="O80" s="49">
        <f t="shared" si="2"/>
        <v>0.01</v>
      </c>
      <c r="P80" s="80">
        <f t="shared" si="3"/>
        <v>0.02</v>
      </c>
      <c r="Q80" s="95">
        <f>'2015'!O80</f>
        <v>0</v>
      </c>
      <c r="R80" s="97">
        <f>'2015'!P80</f>
        <v>0</v>
      </c>
      <c r="S80" s="38">
        <f>'2015'!Q80</f>
        <v>0</v>
      </c>
      <c r="T80" s="39">
        <f>'2015'!R80</f>
        <v>0</v>
      </c>
      <c r="U80" s="39">
        <f>'2015'!S80</f>
        <v>0</v>
      </c>
      <c r="V80" s="38">
        <f>'2015'!T80</f>
        <v>0</v>
      </c>
      <c r="W80" s="33" t="str">
        <f>'2015'!U80</f>
        <v>ND</v>
      </c>
      <c r="X80" s="123">
        <f>'2016'!N80</f>
        <v>5.0000000000000001E-3</v>
      </c>
      <c r="Y80" s="124">
        <f>'2016'!O80</f>
        <v>5.0000000000000001E-3</v>
      </c>
      <c r="Z80" s="132">
        <f>'2016'!P80</f>
        <v>1</v>
      </c>
      <c r="AA80" s="39">
        <f>'2016'!Q80</f>
        <v>0</v>
      </c>
      <c r="AB80" s="39">
        <f>'2016'!R80</f>
        <v>0</v>
      </c>
      <c r="AC80" s="132">
        <f>'2016'!S80</f>
        <v>0</v>
      </c>
      <c r="AD80" s="33" t="str">
        <f>'2016'!T80</f>
        <v xml:space="preserve">A traves de los consejos municipales de mujeres se vienen Incentivando la participación en la consturccion de paz de sus territorios </v>
      </c>
      <c r="AE80" s="123">
        <f>'2017'!N80</f>
        <v>5.0000000000000001E-3</v>
      </c>
      <c r="AF80" s="124">
        <f>'2017'!O80</f>
        <v>5.0000000000000001E-3</v>
      </c>
      <c r="AG80" s="132">
        <f>'2017'!P80</f>
        <v>1</v>
      </c>
      <c r="AH80" s="39">
        <f>'2017'!Q80</f>
        <v>0</v>
      </c>
      <c r="AI80" s="39">
        <f>'2017'!R80</f>
        <v>0</v>
      </c>
      <c r="AJ80" s="132">
        <f>'2017'!S80</f>
        <v>0</v>
      </c>
      <c r="AK80" s="33" t="str">
        <f>'2017'!T80</f>
        <v xml:space="preserve">Equidad de genero y mujer, a traves de los consejos municipales de mujeres se vienen Incentivando la participación en la consturccion de paz de sus territorios </v>
      </c>
      <c r="AL80" s="123">
        <f>'2018'!N80</f>
        <v>0</v>
      </c>
      <c r="AM80" s="124">
        <f>'2018'!O80</f>
        <v>0</v>
      </c>
      <c r="AN80" s="132">
        <f>'2018'!P80</f>
        <v>0</v>
      </c>
      <c r="AO80" s="39">
        <f>'2018'!Q80</f>
        <v>0</v>
      </c>
      <c r="AP80" s="39">
        <f>'2018'!R80</f>
        <v>0</v>
      </c>
      <c r="AQ80" s="132">
        <f>'2018'!S80</f>
        <v>0</v>
      </c>
      <c r="AR80" s="33">
        <f>'2018'!AB80</f>
        <v>0</v>
      </c>
      <c r="AS80" s="123">
        <f>'2019'!N80</f>
        <v>0</v>
      </c>
      <c r="AT80" s="124">
        <f>'2019'!O80</f>
        <v>0</v>
      </c>
      <c r="AU80" s="132">
        <f>'2019'!P80</f>
        <v>0</v>
      </c>
      <c r="AV80" s="39">
        <f>'2019'!Q80</f>
        <v>0</v>
      </c>
      <c r="AW80" s="39">
        <f>'2019'!R80</f>
        <v>0</v>
      </c>
      <c r="AX80" s="132">
        <f>'2019'!S80</f>
        <v>0</v>
      </c>
      <c r="AY80" s="33" t="str">
        <f>'2019'!AB80</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row>
    <row r="81" spans="1:51" ht="60" customHeight="1" x14ac:dyDescent="0.25">
      <c r="A81" s="298"/>
      <c r="B81" s="273"/>
      <c r="C81" s="273"/>
      <c r="D81" s="14">
        <v>70</v>
      </c>
      <c r="E81" s="14" t="s">
        <v>472</v>
      </c>
      <c r="F81" s="14" t="s">
        <v>473</v>
      </c>
      <c r="G81" s="14" t="s">
        <v>474</v>
      </c>
      <c r="H81" s="14" t="s">
        <v>475</v>
      </c>
      <c r="I81" s="55" t="s">
        <v>476</v>
      </c>
      <c r="J81" s="270"/>
      <c r="K81" s="273"/>
      <c r="L81" s="275"/>
      <c r="M81" s="54" t="s">
        <v>217</v>
      </c>
      <c r="N81" s="74">
        <v>0.8</v>
      </c>
      <c r="O81" s="49">
        <f t="shared" si="2"/>
        <v>0.09</v>
      </c>
      <c r="P81" s="80">
        <f t="shared" si="3"/>
        <v>0.11249999999999999</v>
      </c>
      <c r="Q81" s="95">
        <f>'2015'!O81</f>
        <v>0</v>
      </c>
      <c r="R81" s="97">
        <f>'2015'!P81</f>
        <v>0</v>
      </c>
      <c r="S81" s="38">
        <f>'2015'!Q81</f>
        <v>0</v>
      </c>
      <c r="T81" s="39">
        <f>'2015'!R81</f>
        <v>0</v>
      </c>
      <c r="U81" s="39">
        <f>'2015'!S81</f>
        <v>0</v>
      </c>
      <c r="V81" s="38">
        <f>'2015'!T81</f>
        <v>0</v>
      </c>
      <c r="W81" s="33" t="str">
        <f>'2015'!U81</f>
        <v>ND</v>
      </c>
      <c r="X81" s="123">
        <f>'2016'!N81</f>
        <v>0.08</v>
      </c>
      <c r="Y81" s="124">
        <f>'2016'!O81</f>
        <v>0.08</v>
      </c>
      <c r="Z81" s="132">
        <f>'2016'!P81</f>
        <v>1</v>
      </c>
      <c r="AA81" s="39">
        <f>'2016'!Q81</f>
        <v>19000000</v>
      </c>
      <c r="AB81" s="39">
        <f>'2016'!R81</f>
        <v>19000000</v>
      </c>
      <c r="AC81" s="132">
        <f>'2016'!S81</f>
        <v>1</v>
      </c>
      <c r="AD81" s="33" t="str">
        <f>'2016'!T81</f>
        <v>documentacion y socializacion de la experiencia de teatro de accion social, movimiento de mujeres por la vida cardumen</v>
      </c>
      <c r="AE81" s="123">
        <f>'2017'!N81</f>
        <v>0.08</v>
      </c>
      <c r="AF81" s="124">
        <f>'2017'!O81</f>
        <v>0.01</v>
      </c>
      <c r="AG81" s="132">
        <f>'2017'!P81</f>
        <v>0.125</v>
      </c>
      <c r="AH81" s="39">
        <f>'2017'!Q81</f>
        <v>0</v>
      </c>
      <c r="AI81" s="39">
        <f>'2017'!R81</f>
        <v>0</v>
      </c>
      <c r="AJ81" s="132">
        <f>'2017'!S81</f>
        <v>0</v>
      </c>
      <c r="AK81" s="33" t="str">
        <f>'2017'!T81</f>
        <v xml:space="preserve">La jefatura de equidad de genero y mujer reporta que esta accion se encuentra en fase de ejecución </v>
      </c>
      <c r="AL81" s="123">
        <f>'2018'!N81</f>
        <v>0</v>
      </c>
      <c r="AM81" s="124">
        <f>'2018'!O81</f>
        <v>0</v>
      </c>
      <c r="AN81" s="132">
        <f>'2018'!P81</f>
        <v>0</v>
      </c>
      <c r="AO81" s="39">
        <f>'2018'!Q81</f>
        <v>0</v>
      </c>
      <c r="AP81" s="39">
        <f>'2018'!R81</f>
        <v>0</v>
      </c>
      <c r="AQ81" s="132">
        <f>'2018'!S81</f>
        <v>0</v>
      </c>
      <c r="AR81" s="33">
        <f>'2018'!AB81</f>
        <v>0</v>
      </c>
      <c r="AS81" s="123">
        <f>'2019'!N81</f>
        <v>0</v>
      </c>
      <c r="AT81" s="124">
        <f>'2019'!O81</f>
        <v>0</v>
      </c>
      <c r="AU81" s="132">
        <f>'2019'!P81</f>
        <v>0</v>
      </c>
      <c r="AV81" s="39">
        <f>'2019'!Q81</f>
        <v>0</v>
      </c>
      <c r="AW81" s="39">
        <f>'2019'!R81</f>
        <v>0</v>
      </c>
      <c r="AX81" s="132">
        <f>'2019'!S81</f>
        <v>0</v>
      </c>
      <c r="AY81" s="33" t="str">
        <f>'2019'!AB81</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row>
    <row r="82" spans="1:51" ht="60" customHeight="1" x14ac:dyDescent="0.25">
      <c r="A82" s="298"/>
      <c r="B82" s="273"/>
      <c r="C82" s="273"/>
      <c r="D82" s="14">
        <v>71</v>
      </c>
      <c r="E82" s="14" t="s">
        <v>477</v>
      </c>
      <c r="F82" s="14" t="s">
        <v>478</v>
      </c>
      <c r="G82" s="14" t="s">
        <v>479</v>
      </c>
      <c r="H82" s="14" t="s">
        <v>480</v>
      </c>
      <c r="I82" s="55" t="s">
        <v>481</v>
      </c>
      <c r="J82" s="44" t="s">
        <v>385</v>
      </c>
      <c r="K82" s="14" t="s">
        <v>386</v>
      </c>
      <c r="L82" s="19">
        <v>219</v>
      </c>
      <c r="M82" s="54" t="s">
        <v>482</v>
      </c>
      <c r="N82" s="74">
        <v>0.8</v>
      </c>
      <c r="O82" s="49">
        <f t="shared" si="2"/>
        <v>8.16</v>
      </c>
      <c r="P82" s="80">
        <f t="shared" si="3"/>
        <v>10.199999999999999</v>
      </c>
      <c r="Q82" s="95">
        <f>'2015'!O82</f>
        <v>0</v>
      </c>
      <c r="R82" s="97">
        <f>'2015'!P82</f>
        <v>0</v>
      </c>
      <c r="S82" s="38">
        <f>'2015'!Q82</f>
        <v>0</v>
      </c>
      <c r="T82" s="39">
        <f>'2015'!R82</f>
        <v>0</v>
      </c>
      <c r="U82" s="39">
        <f>'2015'!S82</f>
        <v>0</v>
      </c>
      <c r="V82" s="38">
        <f>'2015'!T82</f>
        <v>0</v>
      </c>
      <c r="W82" s="33" t="str">
        <f>'2015'!U82</f>
        <v>ND</v>
      </c>
      <c r="X82" s="123">
        <f>'2016'!N82</f>
        <v>0.08</v>
      </c>
      <c r="Y82" s="124">
        <f>'2016'!O82</f>
        <v>0.08</v>
      </c>
      <c r="Z82" s="132">
        <f>'2016'!P82</f>
        <v>1</v>
      </c>
      <c r="AA82" s="39">
        <f>'2016'!Q82</f>
        <v>0</v>
      </c>
      <c r="AB82" s="39">
        <f>'2016'!R82</f>
        <v>0</v>
      </c>
      <c r="AC82" s="132">
        <f>'2016'!S82</f>
        <v>0</v>
      </c>
      <c r="AD82" s="33" t="str">
        <f>'2016'!T82</f>
        <v>Se realizo acompañamiento desde la jefatura de la mujer a un grupo de mujeres quienes  fueron convocadaspor la ACR</v>
      </c>
      <c r="AE82" s="123">
        <f>'2017'!N82</f>
        <v>0.08</v>
      </c>
      <c r="AF82" s="124">
        <f>'2017'!O82</f>
        <v>0.08</v>
      </c>
      <c r="AG82" s="132">
        <f>'2017'!P82</f>
        <v>1</v>
      </c>
      <c r="AH82" s="39">
        <f>'2017'!Q82</f>
        <v>160719971</v>
      </c>
      <c r="AI82" s="39">
        <f>'2017'!R82</f>
        <v>160719971</v>
      </c>
      <c r="AJ82" s="132">
        <f>'2017'!S82</f>
        <v>1</v>
      </c>
      <c r="AK82" s="33" t="str">
        <f>'2017'!T82</f>
        <v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L82" s="123">
        <f>'2018'!N82</f>
        <v>12</v>
      </c>
      <c r="AM82" s="124">
        <f>'2018'!O82</f>
        <v>8</v>
      </c>
      <c r="AN82" s="132">
        <f>'2018'!P82</f>
        <v>0.66666666666666663</v>
      </c>
      <c r="AO82" s="39">
        <f>'2018'!Q82</f>
        <v>210000000</v>
      </c>
      <c r="AP82" s="39">
        <f>'2018'!R82</f>
        <v>68175000</v>
      </c>
      <c r="AQ82" s="132">
        <f>'2018'!S82</f>
        <v>0.32464285714285712</v>
      </c>
      <c r="AR82" s="33" t="str">
        <f>'2018'!AB82</f>
        <v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v>
      </c>
      <c r="AS82" s="123">
        <f>'2019'!N82</f>
        <v>0</v>
      </c>
      <c r="AT82" s="124">
        <f>'2019'!O82</f>
        <v>0</v>
      </c>
      <c r="AU82" s="132">
        <f>'2019'!P82</f>
        <v>0</v>
      </c>
      <c r="AV82" s="39">
        <f>'2019'!Q82</f>
        <v>50000000</v>
      </c>
      <c r="AW82" s="39">
        <f>'2019'!R82</f>
        <v>16166000</v>
      </c>
      <c r="AX82" s="132">
        <f>'2019'!S82</f>
        <v>0</v>
      </c>
      <c r="AY82" s="33" t="str">
        <f>'2019'!AB82</f>
        <v xml:space="preserve">Se realizó una mesa técnica de trabajo entre la Secretaría del Interior, la Secretaría de Familia y la Agencia Colombiana para la Reintegración, alrededor de la priorización de familias y personas reincorporadas quienes han de verse beneficiados por los proyectos adelantados por la Secretaría de Familia, esto es, Familias Fuertes y proyectos de emprendimientos de mujeres. En este sentido, la Secretaría del Interior y la ACR quedaron en el compromiso de reportar la información sobre las personas objeto de intervención por parte de la oferta de la Secretaría de Familia. A la fecha, la Agencia para la Reintegración no reporta el desarrollo de proyectos en curso en el Departamento del Quindío. 
</v>
      </c>
    </row>
    <row r="83" spans="1:51" ht="60" customHeight="1" x14ac:dyDescent="0.25">
      <c r="A83" s="298"/>
      <c r="B83" s="273"/>
      <c r="C83" s="273"/>
      <c r="D83" s="14">
        <v>72</v>
      </c>
      <c r="E83" s="14" t="s">
        <v>483</v>
      </c>
      <c r="F83" s="14" t="s">
        <v>484</v>
      </c>
      <c r="G83" s="14" t="s">
        <v>485</v>
      </c>
      <c r="H83" s="14" t="s">
        <v>486</v>
      </c>
      <c r="I83" s="55" t="s">
        <v>487</v>
      </c>
      <c r="J83" s="44" t="s">
        <v>233</v>
      </c>
      <c r="K83" s="14" t="s">
        <v>234</v>
      </c>
      <c r="L83" s="17">
        <v>197</v>
      </c>
      <c r="M83" s="54" t="s">
        <v>217</v>
      </c>
      <c r="N83" s="74">
        <v>0.95</v>
      </c>
      <c r="O83" s="49">
        <f t="shared" si="2"/>
        <v>1.2</v>
      </c>
      <c r="P83" s="80">
        <f t="shared" si="3"/>
        <v>1.263157894736842</v>
      </c>
      <c r="Q83" s="95">
        <f>'2015'!O83</f>
        <v>0</v>
      </c>
      <c r="R83" s="97">
        <f>'2015'!P83</f>
        <v>0</v>
      </c>
      <c r="S83" s="38">
        <f>'2015'!Q83</f>
        <v>0</v>
      </c>
      <c r="T83" s="39">
        <f>'2015'!R83</f>
        <v>0</v>
      </c>
      <c r="U83" s="39">
        <f>'2015'!S83</f>
        <v>0</v>
      </c>
      <c r="V83" s="38">
        <f>'2015'!T83</f>
        <v>0</v>
      </c>
      <c r="W83" s="33" t="str">
        <f>'2015'!U83</f>
        <v>ND</v>
      </c>
      <c r="X83" s="123">
        <f>'2016'!N83</f>
        <v>9.5000000000000001E-2</v>
      </c>
      <c r="Y83" s="124">
        <f>'2016'!O83</f>
        <v>0</v>
      </c>
      <c r="Z83" s="132">
        <f>'2016'!P83</f>
        <v>0</v>
      </c>
      <c r="AA83" s="39">
        <f>'2016'!Q83</f>
        <v>0</v>
      </c>
      <c r="AB83" s="39">
        <f>'2016'!R83</f>
        <v>0</v>
      </c>
      <c r="AC83" s="132">
        <f>'2016'!S83</f>
        <v>0</v>
      </c>
      <c r="AD83" s="33" t="str">
        <f>'2016'!T83</f>
        <v>no se tiene informacion disponible</v>
      </c>
      <c r="AE83" s="123">
        <f>'2017'!N83</f>
        <v>9.5000000000000001E-2</v>
      </c>
      <c r="AF83" s="124">
        <f>'2017'!O83</f>
        <v>0</v>
      </c>
      <c r="AG83" s="132">
        <f>'2017'!P83</f>
        <v>0</v>
      </c>
      <c r="AH83" s="39">
        <f>'2017'!Q83</f>
        <v>82000000</v>
      </c>
      <c r="AI83" s="39">
        <f>'2017'!R83</f>
        <v>6570000</v>
      </c>
      <c r="AJ83" s="132">
        <f>'2017'!S83</f>
        <v>8.0121951219512197E-2</v>
      </c>
      <c r="AK83" s="33" t="str">
        <f>'2017'!T83</f>
        <v xml:space="preserve">En la jefatura de equidad de genero y mujer se realizo la convocatoria para la conformacion de la comision de seguimiento nacional a los acuerdos de la habana en el enfoque de Género. </v>
      </c>
      <c r="AL83" s="123">
        <f>'2018'!N83</f>
        <v>1</v>
      </c>
      <c r="AM83" s="124">
        <f>'2018'!O83</f>
        <v>0.2</v>
      </c>
      <c r="AN83" s="132">
        <f>'2018'!P83</f>
        <v>0.2</v>
      </c>
      <c r="AO83" s="39">
        <f>'2018'!Q83</f>
        <v>69300000</v>
      </c>
      <c r="AP83" s="39">
        <f>'2018'!R83</f>
        <v>59520000</v>
      </c>
      <c r="AQ83" s="132">
        <f>'2018'!S83</f>
        <v>0.8588744588744589</v>
      </c>
      <c r="AR83" s="33" t="str">
        <f>'2018'!AB83</f>
        <v>El Departamento no cuenta con información con respecto a esta acción recomendada.</v>
      </c>
      <c r="AS83" s="123">
        <f>'2019'!N83</f>
        <v>1</v>
      </c>
      <c r="AT83" s="124">
        <f>'2019'!O83</f>
        <v>1</v>
      </c>
      <c r="AU83" s="132">
        <f>'2019'!P83</f>
        <v>0.8</v>
      </c>
      <c r="AV83" s="39">
        <f>'2019'!Q83</f>
        <v>50000000</v>
      </c>
      <c r="AW83" s="39">
        <f>'2019'!R83</f>
        <v>12768000</v>
      </c>
      <c r="AX83" s="132">
        <f>'2019'!S83</f>
        <v>0</v>
      </c>
      <c r="AY83" s="33" t="str">
        <f>'2019'!AB83</f>
        <v>El Departamento no cuenta con información con respecto a esta acción recomendada.</v>
      </c>
    </row>
    <row r="84" spans="1:51" ht="60" customHeight="1" x14ac:dyDescent="0.25">
      <c r="A84" s="298"/>
      <c r="B84" s="273"/>
      <c r="C84" s="273"/>
      <c r="D84" s="14">
        <v>73</v>
      </c>
      <c r="E84" s="5" t="s">
        <v>488</v>
      </c>
      <c r="F84" s="5" t="s">
        <v>489</v>
      </c>
      <c r="G84" s="5" t="s">
        <v>490</v>
      </c>
      <c r="H84" s="5" t="s">
        <v>491</v>
      </c>
      <c r="I84" s="34" t="s">
        <v>492</v>
      </c>
      <c r="J84" s="68" t="s">
        <v>236</v>
      </c>
      <c r="K84" s="41" t="s">
        <v>493</v>
      </c>
      <c r="L84" s="19">
        <v>86</v>
      </c>
      <c r="M84" s="33" t="s">
        <v>494</v>
      </c>
      <c r="N84" s="74">
        <v>0.9</v>
      </c>
      <c r="O84" s="49">
        <f t="shared" si="2"/>
        <v>40.090000000000003</v>
      </c>
      <c r="P84" s="80">
        <f t="shared" si="3"/>
        <v>44.544444444444444</v>
      </c>
      <c r="Q84" s="95">
        <f>'2015'!O84</f>
        <v>0</v>
      </c>
      <c r="R84" s="97">
        <f>'2015'!P84</f>
        <v>0</v>
      </c>
      <c r="S84" s="38">
        <f>'2015'!Q84</f>
        <v>0</v>
      </c>
      <c r="T84" s="39">
        <f>'2015'!R84</f>
        <v>0</v>
      </c>
      <c r="U84" s="39">
        <f>'2015'!S84</f>
        <v>0</v>
      </c>
      <c r="V84" s="38">
        <f>'2015'!T84</f>
        <v>0</v>
      </c>
      <c r="W84" s="33" t="str">
        <f>'2015'!U84</f>
        <v>ND</v>
      </c>
      <c r="X84" s="123">
        <f>'2016'!N84</f>
        <v>0.09</v>
      </c>
      <c r="Y84" s="124">
        <f>'2016'!O84</f>
        <v>0</v>
      </c>
      <c r="Z84" s="132">
        <f>'2016'!P84</f>
        <v>0</v>
      </c>
      <c r="AA84" s="39">
        <f>'2016'!Q84</f>
        <v>0</v>
      </c>
      <c r="AB84" s="39">
        <f>'2016'!R84</f>
        <v>0</v>
      </c>
      <c r="AC84" s="132">
        <f>'2016'!S84</f>
        <v>0</v>
      </c>
      <c r="AD84" s="33" t="str">
        <f>'2016'!T84</f>
        <v>no se tiene informacion disponible</v>
      </c>
      <c r="AE84" s="123">
        <f>'2017'!N84</f>
        <v>0.09</v>
      </c>
      <c r="AF84" s="124">
        <f>'2017'!O84</f>
        <v>0.09</v>
      </c>
      <c r="AG84" s="132">
        <f>'2017'!P84</f>
        <v>1</v>
      </c>
      <c r="AH84" s="39">
        <f>'2017'!Q84</f>
        <v>46673401</v>
      </c>
      <c r="AI84" s="39">
        <f>'2017'!R84</f>
        <v>0</v>
      </c>
      <c r="AJ84" s="132">
        <f>'2017'!S84</f>
        <v>0</v>
      </c>
      <c r="AK84" s="33" t="str">
        <f>'2017'!T84</f>
        <v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v>
      </c>
      <c r="AL84" s="123">
        <f>'2018'!N84</f>
        <v>26</v>
      </c>
      <c r="AM84" s="124">
        <f>'2018'!O84</f>
        <v>28</v>
      </c>
      <c r="AN84" s="132">
        <f>'2018'!P84</f>
        <v>1.0769230769230769</v>
      </c>
      <c r="AO84" s="39" t="str">
        <f>'2018'!Q84</f>
        <v>-</v>
      </c>
      <c r="AP84" s="39" t="str">
        <f>'2018'!R84</f>
        <v>-</v>
      </c>
      <c r="AQ84" s="132" t="e">
        <f>'2018'!S84</f>
        <v>#VALUE!</v>
      </c>
      <c r="AR84" s="33" t="str">
        <f>'2018'!AB84</f>
        <v>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v>
      </c>
      <c r="AS84" s="123">
        <f>'2019'!N84</f>
        <v>12</v>
      </c>
      <c r="AT84" s="124">
        <f>'2019'!O84</f>
        <v>12</v>
      </c>
      <c r="AU84" s="132">
        <f>'2019'!P84</f>
        <v>0.7</v>
      </c>
      <c r="AV84" s="39">
        <f>'2019'!Q84</f>
        <v>0</v>
      </c>
      <c r="AW84" s="39">
        <f>'2019'!R84</f>
        <v>0</v>
      </c>
      <c r="AX84" s="132">
        <f>'2019'!S84</f>
        <v>0</v>
      </c>
      <c r="AY84" s="33" t="str">
        <f>'2019'!AB84</f>
        <v xml:space="preserve">Según reporte de la Secretaría de Educación departamental, se tiene previsto para el segundo semestre del 2019 la realización de eventos de muestras investigativas y de emprendimiento, lo cual a la fecha se encuentra en proceso de planificación. </v>
      </c>
    </row>
    <row r="85" spans="1:51" ht="60" customHeight="1" x14ac:dyDescent="0.25">
      <c r="A85" s="298" t="s">
        <v>495</v>
      </c>
      <c r="B85" s="275" t="s">
        <v>496</v>
      </c>
      <c r="C85" s="273" t="s">
        <v>497</v>
      </c>
      <c r="D85" s="14">
        <v>74</v>
      </c>
      <c r="E85" s="14" t="s">
        <v>498</v>
      </c>
      <c r="F85" s="14" t="s">
        <v>499</v>
      </c>
      <c r="G85" s="14" t="s">
        <v>500</v>
      </c>
      <c r="H85" s="14" t="s">
        <v>501</v>
      </c>
      <c r="I85" s="55" t="s">
        <v>502</v>
      </c>
      <c r="J85" s="44" t="s">
        <v>382</v>
      </c>
      <c r="K85" s="14" t="s">
        <v>383</v>
      </c>
      <c r="L85" s="19">
        <v>250</v>
      </c>
      <c r="M85" s="55" t="s">
        <v>384</v>
      </c>
      <c r="N85" s="74">
        <v>0.9</v>
      </c>
      <c r="O85" s="49">
        <f t="shared" si="2"/>
        <v>13.18</v>
      </c>
      <c r="P85" s="80">
        <f t="shared" si="3"/>
        <v>14.644444444444444</v>
      </c>
      <c r="Q85" s="95">
        <f>'2015'!O85</f>
        <v>0</v>
      </c>
      <c r="R85" s="97">
        <f>'2015'!P85</f>
        <v>0</v>
      </c>
      <c r="S85" s="38">
        <f>'2015'!Q85</f>
        <v>0</v>
      </c>
      <c r="T85" s="39">
        <f>'2015'!R85</f>
        <v>0</v>
      </c>
      <c r="U85" s="39">
        <f>'2015'!S85</f>
        <v>0</v>
      </c>
      <c r="V85" s="38">
        <f>'2015'!T85</f>
        <v>0</v>
      </c>
      <c r="W85" s="33" t="str">
        <f>'2015'!U85</f>
        <v>ND</v>
      </c>
      <c r="X85" s="123">
        <f>'2016'!N85</f>
        <v>0.09</v>
      </c>
      <c r="Y85" s="124">
        <f>'2016'!O85</f>
        <v>0.09</v>
      </c>
      <c r="Z85" s="132">
        <f>'2016'!P85</f>
        <v>1</v>
      </c>
      <c r="AA85" s="39">
        <f>'2016'!Q85</f>
        <v>0</v>
      </c>
      <c r="AB85" s="39">
        <f>'2016'!R85</f>
        <v>0</v>
      </c>
      <c r="AC85" s="132">
        <f>'2016'!S85</f>
        <v>0</v>
      </c>
      <c r="AD85" s="33" t="str">
        <f>'2016'!T85</f>
        <v xml:space="preserve">se hizo la revision de los criterios de Genero en los planes </v>
      </c>
      <c r="AE85" s="123">
        <f>'2017'!N85</f>
        <v>0.09</v>
      </c>
      <c r="AF85" s="124">
        <f>'2017'!O85</f>
        <v>0.09</v>
      </c>
      <c r="AG85" s="132">
        <f>'2017'!P85</f>
        <v>1</v>
      </c>
      <c r="AH85" s="39">
        <f>'2017'!Q85</f>
        <v>274250000</v>
      </c>
      <c r="AI85" s="39">
        <f>'2017'!R85</f>
        <v>31600000</v>
      </c>
      <c r="AJ85" s="132">
        <f>'2017'!S85</f>
        <v>0.11522333637192343</v>
      </c>
      <c r="AK85" s="33" t="str">
        <f>'2017'!T85</f>
        <v>Secretaria del interior ha generado proyectos con enfoques de diferencia, de genero y de vulnerabilidad.</v>
      </c>
      <c r="AL85" s="123">
        <f>'2018'!N85</f>
        <v>3</v>
      </c>
      <c r="AM85" s="124">
        <f>'2018'!O85</f>
        <v>1</v>
      </c>
      <c r="AN85" s="132">
        <f>'2018'!P85</f>
        <v>0.33333333333333331</v>
      </c>
      <c r="AO85" s="39">
        <f>'2018'!Q85</f>
        <v>358000000</v>
      </c>
      <c r="AP85" s="39">
        <f>'2018'!R85</f>
        <v>84490000</v>
      </c>
      <c r="AQ85" s="132">
        <f>'2018'!S85</f>
        <v>0.23600558659217877</v>
      </c>
      <c r="AR85" s="33" t="str">
        <f>'2018'!AB85</f>
        <v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v>
      </c>
      <c r="AS85" s="123">
        <f>'2019'!N85</f>
        <v>12</v>
      </c>
      <c r="AT85" s="124">
        <f>'2019'!O85</f>
        <v>12</v>
      </c>
      <c r="AU85" s="132">
        <f>'2019'!P85</f>
        <v>0.7</v>
      </c>
      <c r="AV85" s="39">
        <f>'2019'!Q85</f>
        <v>8550000</v>
      </c>
      <c r="AW85" s="39">
        <f>'2019'!R85</f>
        <v>8550000</v>
      </c>
      <c r="AX85" s="132">
        <f>'2019'!S85</f>
        <v>100</v>
      </c>
      <c r="AY85" s="33" t="str">
        <f>'2019'!AB85</f>
        <v xml:space="preserve">Si bien se tiene el Plan Integral de Seguridad y Convivencia Ciudadana (PISCC),  este incluye como objetivos la prevención en la vulneración de los DDHH,  el enfoque se ha dado en los anteriores indicadores, y se ejecuta a través de las metas ya mencionadas. 
</v>
      </c>
    </row>
    <row r="86" spans="1:51" ht="60" customHeight="1" x14ac:dyDescent="0.25">
      <c r="A86" s="298"/>
      <c r="B86" s="275"/>
      <c r="C86" s="273"/>
      <c r="D86" s="14">
        <v>75</v>
      </c>
      <c r="E86" s="14" t="s">
        <v>503</v>
      </c>
      <c r="F86" s="14" t="s">
        <v>504</v>
      </c>
      <c r="G86" s="14" t="s">
        <v>505</v>
      </c>
      <c r="H86" s="14" t="s">
        <v>506</v>
      </c>
      <c r="I86" s="55" t="s">
        <v>507</v>
      </c>
      <c r="J86" s="44" t="s">
        <v>406</v>
      </c>
      <c r="K86" s="14" t="s">
        <v>407</v>
      </c>
      <c r="L86" s="19">
        <v>231</v>
      </c>
      <c r="M86" s="55" t="s">
        <v>391</v>
      </c>
      <c r="N86" s="44" t="s">
        <v>505</v>
      </c>
      <c r="O86" s="49">
        <f t="shared" si="2"/>
        <v>2.35</v>
      </c>
      <c r="P86" s="80" t="e">
        <f t="shared" si="3"/>
        <v>#VALUE!</v>
      </c>
      <c r="Q86" s="95" t="str">
        <f>'2015'!O86</f>
        <v>Inclusión del enfoque de Derechos Humanos, diferencial y de género en la Política  Pública</v>
      </c>
      <c r="R86" s="97">
        <f>'2015'!P86</f>
        <v>1</v>
      </c>
      <c r="S86" s="38">
        <f>'2015'!Q86</f>
        <v>1</v>
      </c>
      <c r="T86" s="39">
        <f>'2015'!R86</f>
        <v>3832555980</v>
      </c>
      <c r="U86" s="39">
        <f>'2015'!S86</f>
        <v>124766658</v>
      </c>
      <c r="V86" s="38">
        <f>'2015'!T86</f>
        <v>3.2554425467256974E-2</v>
      </c>
      <c r="W86" s="33" t="str">
        <f>'2015'!U86</f>
        <v>Desde la secretaria del interior se formulò e implementó la politica integral de seguridad y convivencia ciudadana.</v>
      </c>
      <c r="X86" s="123">
        <f>'2016'!N86</f>
        <v>0.1</v>
      </c>
      <c r="Y86" s="124">
        <f>'2016'!O86</f>
        <v>0.1</v>
      </c>
      <c r="Z86" s="132">
        <f>'2016'!P86</f>
        <v>1</v>
      </c>
      <c r="AA86" s="39">
        <f>'2016'!Q86</f>
        <v>0</v>
      </c>
      <c r="AB86" s="39">
        <f>'2016'!R86</f>
        <v>0</v>
      </c>
      <c r="AC86" s="132">
        <f>'2016'!S86</f>
        <v>0</v>
      </c>
      <c r="AD86" s="33" t="str">
        <f>'2016'!T86</f>
        <v>Desde la secretaria del interior se formulò e implementó la politica integral de seguridad y convivencia ciudadana.</v>
      </c>
      <c r="AE86" s="123">
        <f>'2017'!N86</f>
        <v>0.1</v>
      </c>
      <c r="AF86" s="124">
        <f>'2017'!O86</f>
        <v>0.1</v>
      </c>
      <c r="AG86" s="132">
        <f>'2017'!P86</f>
        <v>1</v>
      </c>
      <c r="AH86" s="39">
        <f>'2017'!Q86</f>
        <v>3090000</v>
      </c>
      <c r="AI86" s="39">
        <f>'2017'!R86</f>
        <v>3090000</v>
      </c>
      <c r="AJ86" s="132">
        <f>'2017'!S86</f>
        <v>1</v>
      </c>
      <c r="AK86" s="33" t="str">
        <f>'2017'!T86</f>
        <v>Desde la secretaria del interior se formulò e implementó la politica integral de seguridad y convivencia ciudadana.</v>
      </c>
      <c r="AL86" s="123">
        <f>'2018'!N86</f>
        <v>1</v>
      </c>
      <c r="AM86" s="124">
        <f>'2018'!O86</f>
        <v>0.15</v>
      </c>
      <c r="AN86" s="132">
        <f>'2018'!P86</f>
        <v>0.15</v>
      </c>
      <c r="AO86" s="39">
        <f>'2018'!Q86</f>
        <v>7250000</v>
      </c>
      <c r="AP86" s="39">
        <f>'2018'!R86</f>
        <v>1500000</v>
      </c>
      <c r="AQ86" s="132">
        <f>'2018'!S86</f>
        <v>0.20689655172413793</v>
      </c>
      <c r="AR86" s="33" t="str">
        <f>'2018'!AB86</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S86" s="123">
        <f>'2019'!N86</f>
        <v>1</v>
      </c>
      <c r="AT86" s="124">
        <f>'2019'!O86</f>
        <v>1</v>
      </c>
      <c r="AU86" s="132">
        <f>'2019'!P86</f>
        <v>0.8</v>
      </c>
      <c r="AV86" s="39">
        <f>'2019'!Q86</f>
        <v>6000000</v>
      </c>
      <c r="AW86" s="39">
        <f>'2019'!R86</f>
        <v>2750000</v>
      </c>
      <c r="AX86" s="132">
        <f>'2019'!S86</f>
        <v>0</v>
      </c>
      <c r="AY86" s="33" t="str">
        <f>'2019'!AB86</f>
        <v>La Secretaría del Interior ha asistido técnicamente a los 12 municipios del departamento en la estructuración de los planes municipales de derechos humanos y convivencia ciudadana, a través de los cuales se incorporan perspectivas de género.</v>
      </c>
    </row>
    <row r="87" spans="1:51" ht="60" customHeight="1" x14ac:dyDescent="0.25">
      <c r="A87" s="298"/>
      <c r="B87" s="275"/>
      <c r="C87" s="273"/>
      <c r="D87" s="14">
        <v>76</v>
      </c>
      <c r="E87" s="14" t="s">
        <v>508</v>
      </c>
      <c r="F87" s="14" t="s">
        <v>509</v>
      </c>
      <c r="G87" s="14" t="s">
        <v>510</v>
      </c>
      <c r="H87" s="14" t="s">
        <v>511</v>
      </c>
      <c r="I87" s="93" t="s">
        <v>512</v>
      </c>
      <c r="J87" s="44" t="s">
        <v>389</v>
      </c>
      <c r="K87" s="14" t="s">
        <v>390</v>
      </c>
      <c r="L87" s="19">
        <v>232</v>
      </c>
      <c r="M87" s="55" t="s">
        <v>391</v>
      </c>
      <c r="N87" s="44">
        <v>2</v>
      </c>
      <c r="O87" s="49">
        <f t="shared" si="2"/>
        <v>4.0999999999999996</v>
      </c>
      <c r="P87" s="80">
        <f t="shared" si="3"/>
        <v>2.0499999999999998</v>
      </c>
      <c r="Q87" s="95">
        <f>'2015'!O87</f>
        <v>0</v>
      </c>
      <c r="R87" s="97">
        <f>'2015'!P87</f>
        <v>0</v>
      </c>
      <c r="S87" s="38">
        <f>'2015'!Q87</f>
        <v>0</v>
      </c>
      <c r="T87" s="39">
        <f>'2015'!R87</f>
        <v>0</v>
      </c>
      <c r="U87" s="39">
        <f>'2015'!S87</f>
        <v>0</v>
      </c>
      <c r="V87" s="38">
        <f>'2015'!T87</f>
        <v>0</v>
      </c>
      <c r="W87" s="33" t="str">
        <f>'2015'!U87</f>
        <v>ND</v>
      </c>
      <c r="X87" s="123">
        <f>'2016'!N87</f>
        <v>0.1</v>
      </c>
      <c r="Y87" s="124">
        <f>'2016'!O87</f>
        <v>0</v>
      </c>
      <c r="Z87" s="132">
        <f>'2016'!P87</f>
        <v>0</v>
      </c>
      <c r="AA87" s="39">
        <f>'2016'!Q87</f>
        <v>0</v>
      </c>
      <c r="AB87" s="39">
        <f>'2016'!R87</f>
        <v>0</v>
      </c>
      <c r="AC87" s="132">
        <f>'2016'!S87</f>
        <v>0</v>
      </c>
      <c r="AD87" s="33" t="str">
        <f>'2016'!T87</f>
        <v>No se ha implementado</v>
      </c>
      <c r="AE87" s="123">
        <f>'2017'!N87</f>
        <v>0.1</v>
      </c>
      <c r="AF87" s="124">
        <f>'2017'!O87</f>
        <v>0.1</v>
      </c>
      <c r="AG87" s="132">
        <f>'2017'!P87</f>
        <v>1</v>
      </c>
      <c r="AH87" s="39">
        <f>'2017'!Q87</f>
        <v>18952000</v>
      </c>
      <c r="AI87" s="39">
        <f>'2017'!R87</f>
        <v>8952000</v>
      </c>
      <c r="AJ87" s="132">
        <f>'2017'!S87</f>
        <v>0.47235120303925709</v>
      </c>
      <c r="AK87" s="33" t="str">
        <f>'2017'!T87</f>
        <v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v>
      </c>
      <c r="AL87" s="123">
        <f>'2018'!N87</f>
        <v>12</v>
      </c>
      <c r="AM87" s="124">
        <f>'2018'!O87</f>
        <v>3</v>
      </c>
      <c r="AN87" s="132">
        <f>'2018'!P87</f>
        <v>0.25</v>
      </c>
      <c r="AO87" s="39">
        <f>'2018'!Q87</f>
        <v>23800000</v>
      </c>
      <c r="AP87" s="39">
        <f>'2018'!R87</f>
        <v>750000</v>
      </c>
      <c r="AQ87" s="132">
        <f>'2018'!S87</f>
        <v>3.1512605042016806E-2</v>
      </c>
      <c r="AR87" s="33" t="str">
        <f>'2018'!AB87</f>
        <v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v>
      </c>
      <c r="AS87" s="123">
        <f>'2019'!N87</f>
        <v>1</v>
      </c>
      <c r="AT87" s="124">
        <f>'2019'!O87</f>
        <v>1</v>
      </c>
      <c r="AU87" s="132">
        <f>'2019'!P87</f>
        <v>0.7</v>
      </c>
      <c r="AV87" s="39">
        <f>'2019'!Q87</f>
        <v>40000000</v>
      </c>
      <c r="AW87" s="39">
        <f>'2019'!R87</f>
        <v>3848000</v>
      </c>
      <c r="AX87" s="132">
        <f>'2019'!S87</f>
        <v>0</v>
      </c>
      <c r="AY87" s="33" t="str">
        <f>'2019'!AB87</f>
        <v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v>
      </c>
    </row>
    <row r="88" spans="1:51" ht="60" customHeight="1" x14ac:dyDescent="0.25">
      <c r="A88" s="298"/>
      <c r="B88" s="275"/>
      <c r="C88" s="273"/>
      <c r="D88" s="14">
        <v>77</v>
      </c>
      <c r="E88" s="14" t="s">
        <v>513</v>
      </c>
      <c r="F88" s="14" t="s">
        <v>514</v>
      </c>
      <c r="G88" s="14" t="s">
        <v>515</v>
      </c>
      <c r="H88" s="14" t="s">
        <v>516</v>
      </c>
      <c r="I88" s="55" t="s">
        <v>517</v>
      </c>
      <c r="J88" s="61" t="s">
        <v>215</v>
      </c>
      <c r="K88" s="28" t="s">
        <v>216</v>
      </c>
      <c r="L88" s="29">
        <v>197</v>
      </c>
      <c r="M88" s="62" t="s">
        <v>217</v>
      </c>
      <c r="N88" s="74">
        <v>0.9</v>
      </c>
      <c r="O88" s="49">
        <f t="shared" si="2"/>
        <v>1.38</v>
      </c>
      <c r="P88" s="80">
        <f t="shared" si="3"/>
        <v>1.5333333333333332</v>
      </c>
      <c r="Q88" s="95">
        <f>'2015'!O88</f>
        <v>0</v>
      </c>
      <c r="R88" s="97">
        <f>'2015'!P88</f>
        <v>0</v>
      </c>
      <c r="S88" s="38">
        <f>'2015'!Q88</f>
        <v>0</v>
      </c>
      <c r="T88" s="39">
        <f>'2015'!R88</f>
        <v>0</v>
      </c>
      <c r="U88" s="39">
        <f>'2015'!S88</f>
        <v>0</v>
      </c>
      <c r="V88" s="38">
        <f>'2015'!T88</f>
        <v>0</v>
      </c>
      <c r="W88" s="33" t="str">
        <f>'2015'!U88</f>
        <v>ND</v>
      </c>
      <c r="X88" s="123">
        <f>'2016'!N88</f>
        <v>0.09</v>
      </c>
      <c r="Y88" s="124">
        <f>'2016'!O88</f>
        <v>0.09</v>
      </c>
      <c r="Z88" s="132">
        <f>'2016'!P88</f>
        <v>1</v>
      </c>
      <c r="AA88" s="39">
        <f>'2016'!Q88</f>
        <v>5000000</v>
      </c>
      <c r="AB88" s="39">
        <f>'2016'!R88</f>
        <v>5000000</v>
      </c>
      <c r="AC88" s="132">
        <f>'2016'!S88</f>
        <v>1</v>
      </c>
      <c r="AD88" s="33" t="str">
        <f>'2016'!T88</f>
        <v>Se diseño 1 campañas para sensibilizar a la sociedad en general para la prevención de la violencia contra las mujeres por medio de afiches, entrega de manillas, separadores</v>
      </c>
      <c r="AE88" s="123">
        <f>'2017'!N88</f>
        <v>0.09</v>
      </c>
      <c r="AF88" s="124">
        <f>'2017'!O88</f>
        <v>0.09</v>
      </c>
      <c r="AG88" s="132">
        <f>'2017'!P88</f>
        <v>1</v>
      </c>
      <c r="AH88" s="39">
        <f>'2017'!Q88</f>
        <v>82000000</v>
      </c>
      <c r="AI88" s="39">
        <f>'2017'!R88</f>
        <v>6570000</v>
      </c>
      <c r="AJ88" s="132">
        <f>'2017'!S88</f>
        <v>8.0121951219512197E-2</v>
      </c>
      <c r="AK88" s="33" t="str">
        <f>'2017'!T88</f>
        <v>Jefatura de mujer y equidad en diferetes fechas se realizaron campañas de sensibilizacion para la prevencion de la violencia</v>
      </c>
      <c r="AL88" s="123">
        <f>'2018'!N88</f>
        <v>1</v>
      </c>
      <c r="AM88" s="124">
        <f>'2018'!O88</f>
        <v>0.2</v>
      </c>
      <c r="AN88" s="132">
        <f>'2018'!P88</f>
        <v>0.2</v>
      </c>
      <c r="AO88" s="39">
        <f>'2018'!Q88</f>
        <v>69300000</v>
      </c>
      <c r="AP88" s="39">
        <f>'2018'!R88</f>
        <v>59520000</v>
      </c>
      <c r="AQ88" s="132">
        <f>'2018'!S88</f>
        <v>0.8588744588744589</v>
      </c>
      <c r="AR88" s="33" t="str">
        <f>'2018'!AB88</f>
        <v>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v>
      </c>
      <c r="AS88" s="123">
        <f>'2019'!N88</f>
        <v>1</v>
      </c>
      <c r="AT88" s="124">
        <f>'2019'!O88</f>
        <v>1</v>
      </c>
      <c r="AU88" s="132">
        <f>'2019'!P88</f>
        <v>0.7</v>
      </c>
      <c r="AV88" s="39">
        <f>'2019'!Q88</f>
        <v>50000000</v>
      </c>
      <c r="AW88" s="39">
        <f>'2019'!R88</f>
        <v>12768000</v>
      </c>
      <c r="AX88" s="132">
        <f>'2019'!S88</f>
        <v>0</v>
      </c>
      <c r="AY88" s="33" t="str">
        <f>'2019'!AB88</f>
        <v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v>
      </c>
    </row>
    <row r="89" spans="1:51" ht="60" customHeight="1" x14ac:dyDescent="0.25">
      <c r="A89" s="298"/>
      <c r="B89" s="275"/>
      <c r="C89" s="273"/>
      <c r="D89" s="14">
        <v>78</v>
      </c>
      <c r="E89" s="14" t="s">
        <v>518</v>
      </c>
      <c r="F89" s="14" t="s">
        <v>519</v>
      </c>
      <c r="G89" s="14" t="s">
        <v>520</v>
      </c>
      <c r="H89" s="14" t="s">
        <v>516</v>
      </c>
      <c r="I89" s="55" t="s">
        <v>521</v>
      </c>
      <c r="J89" s="61" t="s">
        <v>215</v>
      </c>
      <c r="K89" s="28" t="s">
        <v>216</v>
      </c>
      <c r="L89" s="29">
        <v>197</v>
      </c>
      <c r="M89" s="62" t="s">
        <v>217</v>
      </c>
      <c r="N89" s="74">
        <v>0.9</v>
      </c>
      <c r="O89" s="49">
        <f t="shared" si="2"/>
        <v>1.1539999999999999</v>
      </c>
      <c r="P89" s="80">
        <f t="shared" si="3"/>
        <v>1.2822222222222222</v>
      </c>
      <c r="Q89" s="95">
        <f>'2015'!O89</f>
        <v>0</v>
      </c>
      <c r="R89" s="97">
        <f>'2015'!P89</f>
        <v>0</v>
      </c>
      <c r="S89" s="38">
        <f>'2015'!Q89</f>
        <v>0</v>
      </c>
      <c r="T89" s="39">
        <f>'2015'!R89</f>
        <v>0</v>
      </c>
      <c r="U89" s="39">
        <f>'2015'!S89</f>
        <v>0</v>
      </c>
      <c r="V89" s="38">
        <f>'2015'!T89</f>
        <v>0</v>
      </c>
      <c r="W89" s="33" t="str">
        <f>'2015'!U89</f>
        <v>ND</v>
      </c>
      <c r="X89" s="123">
        <f>'2016'!N89</f>
        <v>0.09</v>
      </c>
      <c r="Y89" s="124">
        <f>'2016'!O89</f>
        <v>0.09</v>
      </c>
      <c r="Z89" s="132">
        <f>'2016'!P89</f>
        <v>1</v>
      </c>
      <c r="AA89" s="39">
        <f>'2016'!Q89</f>
        <v>0</v>
      </c>
      <c r="AB89" s="39">
        <f>'2016'!R89</f>
        <v>0</v>
      </c>
      <c r="AC89" s="132">
        <f>'2016'!S89</f>
        <v>0</v>
      </c>
      <c r="AD89" s="33" t="str">
        <f>'2016'!T89</f>
        <v>una campaña de sencibilizaicion contra todo ltipo de violencias contra la mujer</v>
      </c>
      <c r="AE89" s="123">
        <f>'2017'!N89</f>
        <v>0.09</v>
      </c>
      <c r="AF89" s="124">
        <f>'2017'!O89</f>
        <v>6.4000000000000001E-2</v>
      </c>
      <c r="AG89" s="132">
        <f>'2017'!P89</f>
        <v>0.71111111111111114</v>
      </c>
      <c r="AH89" s="39">
        <f>'2017'!Q89</f>
        <v>0</v>
      </c>
      <c r="AI89" s="39">
        <f>'2017'!R89</f>
        <v>0</v>
      </c>
      <c r="AJ89" s="132">
        <f>'2017'!S89</f>
        <v>0</v>
      </c>
      <c r="AK89" s="33" t="str">
        <f>'2017'!T89</f>
        <v>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v>
      </c>
      <c r="AL89" s="123">
        <f>'2018'!N89</f>
        <v>0</v>
      </c>
      <c r="AM89" s="124">
        <f>'2018'!O89</f>
        <v>0</v>
      </c>
      <c r="AN89" s="132">
        <f>'2018'!P89</f>
        <v>0</v>
      </c>
      <c r="AO89" s="39">
        <f>'2018'!Q89</f>
        <v>0</v>
      </c>
      <c r="AP89" s="39">
        <f>'2018'!R89</f>
        <v>0</v>
      </c>
      <c r="AQ89" s="132">
        <f>'2018'!S89</f>
        <v>0</v>
      </c>
      <c r="AR89" s="33" t="str">
        <f>'2018'!AB89</f>
        <v>La Secretaría de familia asiste tcnicamente a los municipios en la socializacion de abordaje del enfoque de genero asi como de rutas de atencion para la prevencion de violencias</v>
      </c>
      <c r="AS89" s="123">
        <f>'2019'!N89</f>
        <v>1</v>
      </c>
      <c r="AT89" s="124">
        <f>'2019'!O89</f>
        <v>1</v>
      </c>
      <c r="AU89" s="132">
        <f>'2019'!P89</f>
        <v>0.7</v>
      </c>
      <c r="AV89" s="39">
        <f>'2019'!Q89</f>
        <v>0</v>
      </c>
      <c r="AW89" s="39">
        <f>'2019'!R89</f>
        <v>0</v>
      </c>
      <c r="AX89" s="132">
        <f>'2019'!S89</f>
        <v>0</v>
      </c>
      <c r="AY89" s="33" t="str">
        <f>'2019'!AB89</f>
        <v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v>
      </c>
    </row>
    <row r="90" spans="1:51" ht="60" customHeight="1" x14ac:dyDescent="0.25">
      <c r="A90" s="298"/>
      <c r="B90" s="275"/>
      <c r="C90" s="266" t="s">
        <v>522</v>
      </c>
      <c r="D90" s="14">
        <v>79</v>
      </c>
      <c r="E90" s="14" t="s">
        <v>523</v>
      </c>
      <c r="F90" s="14" t="s">
        <v>524</v>
      </c>
      <c r="G90" s="14" t="s">
        <v>525</v>
      </c>
      <c r="H90" s="14" t="s">
        <v>59</v>
      </c>
      <c r="I90" s="55" t="s">
        <v>521</v>
      </c>
      <c r="J90" s="59" t="s">
        <v>265</v>
      </c>
      <c r="K90" s="18" t="s">
        <v>266</v>
      </c>
      <c r="L90" s="28">
        <v>186</v>
      </c>
      <c r="M90" s="64" t="s">
        <v>526</v>
      </c>
      <c r="N90" s="74">
        <v>0.9</v>
      </c>
      <c r="O90" s="49">
        <f t="shared" si="2"/>
        <v>1.58</v>
      </c>
      <c r="P90" s="80">
        <f t="shared" si="3"/>
        <v>1.7555555555555555</v>
      </c>
      <c r="Q90" s="95">
        <f>'2015'!O90</f>
        <v>0</v>
      </c>
      <c r="R90" s="97">
        <f>'2015'!P90</f>
        <v>0</v>
      </c>
      <c r="S90" s="38">
        <f>'2015'!Q90</f>
        <v>0</v>
      </c>
      <c r="T90" s="39">
        <f>'2015'!R90</f>
        <v>0</v>
      </c>
      <c r="U90" s="39">
        <f>'2015'!S90</f>
        <v>0</v>
      </c>
      <c r="V90" s="38">
        <f>'2015'!T90</f>
        <v>0</v>
      </c>
      <c r="W90" s="33" t="str">
        <f>'2015'!U90</f>
        <v>ND</v>
      </c>
      <c r="X90" s="123">
        <f>'2016'!N90</f>
        <v>0.09</v>
      </c>
      <c r="Y90" s="124">
        <f>'2016'!O90</f>
        <v>0.09</v>
      </c>
      <c r="Z90" s="132">
        <f>'2016'!P90</f>
        <v>1</v>
      </c>
      <c r="AA90" s="39">
        <f>'2016'!Q90</f>
        <v>0</v>
      </c>
      <c r="AB90" s="39">
        <f>'2016'!R90</f>
        <v>0</v>
      </c>
      <c r="AC90" s="132">
        <f>'2016'!S90</f>
        <v>0</v>
      </c>
      <c r="AD90" s="33" t="str">
        <f>'2016'!T90</f>
        <v>El departamento a traves de talento humano y la secretaria de familia han desarrollado diferentes actividades para la prevencion del acoso sexual y laboral en el marco del lugar de trabajo, en virtud del tema de género.</v>
      </c>
      <c r="AE90" s="123">
        <f>'2017'!N90</f>
        <v>0.09</v>
      </c>
      <c r="AF90" s="124">
        <f>'2017'!O90</f>
        <v>0.09</v>
      </c>
      <c r="AG90" s="132">
        <f>'2017'!P90</f>
        <v>1</v>
      </c>
      <c r="AH90" s="39">
        <f>'2017'!Q90</f>
        <v>0</v>
      </c>
      <c r="AI90" s="39">
        <f>'2017'!R90</f>
        <v>0</v>
      </c>
      <c r="AJ90" s="132">
        <f>'2017'!S90</f>
        <v>0</v>
      </c>
      <c r="AK90" s="33" t="str">
        <f>'2017'!T90</f>
        <v>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v>
      </c>
      <c r="AL90" s="123">
        <f>'2018'!N90</f>
        <v>1</v>
      </c>
      <c r="AM90" s="124">
        <f>'2018'!O90</f>
        <v>0.4</v>
      </c>
      <c r="AN90" s="132">
        <f>'2018'!P90</f>
        <v>0.4</v>
      </c>
      <c r="AO90" s="39">
        <f>'2018'!Q90</f>
        <v>56400000</v>
      </c>
      <c r="AP90" s="39">
        <f>'2018'!R90</f>
        <v>56400000</v>
      </c>
      <c r="AQ90" s="132">
        <f>'2018'!S90</f>
        <v>1</v>
      </c>
      <c r="AR90" s="33">
        <f>'2018'!AB90</f>
        <v>0</v>
      </c>
      <c r="AS90" s="123">
        <f>'2019'!N90</f>
        <v>1</v>
      </c>
      <c r="AT90" s="124">
        <f>'2019'!O90</f>
        <v>1</v>
      </c>
      <c r="AU90" s="132">
        <f>'2019'!P90</f>
        <v>0.7</v>
      </c>
      <c r="AV90" s="39">
        <f>'2019'!Q90</f>
        <v>40000000</v>
      </c>
      <c r="AW90" s="39">
        <f>'2019'!R90</f>
        <v>864000</v>
      </c>
      <c r="AX90" s="132">
        <f>'2019'!S90</f>
        <v>0</v>
      </c>
      <c r="AY90" s="33" t="str">
        <f>'2019'!AB90</f>
        <v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v>
      </c>
    </row>
    <row r="91" spans="1:51" ht="60" customHeight="1" x14ac:dyDescent="0.25">
      <c r="A91" s="298"/>
      <c r="B91" s="275"/>
      <c r="C91" s="266"/>
      <c r="D91" s="14">
        <v>80</v>
      </c>
      <c r="E91" s="14" t="s">
        <v>527</v>
      </c>
      <c r="F91" s="14" t="s">
        <v>528</v>
      </c>
      <c r="G91" s="14" t="s">
        <v>529</v>
      </c>
      <c r="H91" s="14" t="s">
        <v>530</v>
      </c>
      <c r="I91" s="93" t="s">
        <v>531</v>
      </c>
      <c r="J91" s="44" t="s">
        <v>532</v>
      </c>
      <c r="K91" s="14" t="s">
        <v>533</v>
      </c>
      <c r="L91" s="14" t="s">
        <v>534</v>
      </c>
      <c r="M91" s="55" t="s">
        <v>535</v>
      </c>
      <c r="N91" s="74">
        <v>0.9</v>
      </c>
      <c r="O91" s="49">
        <f t="shared" si="2"/>
        <v>1.4650000000000001</v>
      </c>
      <c r="P91" s="80">
        <f t="shared" si="3"/>
        <v>1.6277777777777778</v>
      </c>
      <c r="Q91" s="95">
        <f>'2015'!O91</f>
        <v>0.05</v>
      </c>
      <c r="R91" s="97">
        <f>'2015'!P91</f>
        <v>0.05</v>
      </c>
      <c r="S91" s="38">
        <f>'2015'!Q91</f>
        <v>1</v>
      </c>
      <c r="T91" s="39">
        <f>'2015'!R91</f>
        <v>199000000</v>
      </c>
      <c r="U91" s="39">
        <f>'2015'!S91</f>
        <v>195883062</v>
      </c>
      <c r="V91" s="38">
        <f>'2015'!T91</f>
        <v>0.98433699497487437</v>
      </c>
      <c r="W91" s="33" t="str">
        <f>'2015'!U91</f>
        <v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v>
      </c>
      <c r="X91" s="123">
        <f>'2016'!N91</f>
        <v>0.09</v>
      </c>
      <c r="Y91" s="124">
        <f>'2016'!O91</f>
        <v>0.09</v>
      </c>
      <c r="Z91" s="132">
        <f>'2016'!P91</f>
        <v>1</v>
      </c>
      <c r="AA91" s="39">
        <f>'2016'!Q91</f>
        <v>0</v>
      </c>
      <c r="AB91" s="39">
        <f>'2016'!R91</f>
        <v>0</v>
      </c>
      <c r="AC91" s="132">
        <f>'2016'!S91</f>
        <v>0</v>
      </c>
      <c r="AD91" s="33" t="str">
        <f>'2016'!T91</f>
        <v xml:space="preserve">A traves de las reuniones que se trabajaron desde la secretaria de educacon departamental se han adelantado acciones deprevención de la violencia y practicas no discriminatorias </v>
      </c>
      <c r="AE91" s="123">
        <f>'2017'!N91</f>
        <v>0.09</v>
      </c>
      <c r="AF91" s="124">
        <f>'2017'!O91</f>
        <v>7.4999999999999997E-2</v>
      </c>
      <c r="AG91" s="132">
        <f>'2017'!P91</f>
        <v>0.83333333333333337</v>
      </c>
      <c r="AH91" s="39" t="str">
        <f>'2017'!Q91</f>
        <v>82.000.000
12848000</v>
      </c>
      <c r="AI91" s="39" t="str">
        <f>'2017'!R91</f>
        <v>6570000
7303000</v>
      </c>
      <c r="AJ91" s="132">
        <f>'2017'!S91</f>
        <v>0</v>
      </c>
      <c r="AK91" s="33" t="str">
        <f>'2017'!T91</f>
        <v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v>
      </c>
      <c r="AL91" s="123">
        <f>'2018'!N91</f>
        <v>1</v>
      </c>
      <c r="AM91" s="124">
        <f>'2018'!O91</f>
        <v>0.25</v>
      </c>
      <c r="AN91" s="132">
        <f>'2018'!P91</f>
        <v>0.25</v>
      </c>
      <c r="AO91" s="39">
        <f>'2018'!Q91</f>
        <v>20950000</v>
      </c>
      <c r="AP91" s="39">
        <f>'2018'!R91</f>
        <v>5600000</v>
      </c>
      <c r="AQ91" s="132">
        <f>'2018'!S91</f>
        <v>0.26730310262529833</v>
      </c>
      <c r="AR91" s="33" t="str">
        <f>'2018'!AB91</f>
        <v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v>
      </c>
      <c r="AS91" s="123">
        <f>'2019'!N91</f>
        <v>1</v>
      </c>
      <c r="AT91" s="124">
        <f>'2019'!O91</f>
        <v>1</v>
      </c>
      <c r="AU91" s="132">
        <f>'2019'!P91</f>
        <v>0.8</v>
      </c>
      <c r="AV91" s="39">
        <f>'2019'!Q91</f>
        <v>50000000</v>
      </c>
      <c r="AW91" s="39">
        <f>'2019'!R91</f>
        <v>12768000</v>
      </c>
      <c r="AX91" s="132">
        <f>'2019'!S91</f>
        <v>0</v>
      </c>
      <c r="AY91" s="33" t="str">
        <f>'2019'!AB91</f>
        <v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v>
      </c>
    </row>
    <row r="92" spans="1:51" ht="60" customHeight="1" x14ac:dyDescent="0.25">
      <c r="A92" s="298"/>
      <c r="B92" s="275"/>
      <c r="C92" s="266"/>
      <c r="D92" s="14">
        <v>81</v>
      </c>
      <c r="E92" s="14" t="s">
        <v>536</v>
      </c>
      <c r="F92" s="14" t="s">
        <v>537</v>
      </c>
      <c r="G92" s="14" t="s">
        <v>538</v>
      </c>
      <c r="H92" s="14" t="s">
        <v>539</v>
      </c>
      <c r="I92" s="55" t="s">
        <v>540</v>
      </c>
      <c r="J92" s="44" t="s">
        <v>385</v>
      </c>
      <c r="K92" s="14" t="s">
        <v>386</v>
      </c>
      <c r="L92" s="19">
        <v>219</v>
      </c>
      <c r="M92" s="33" t="s">
        <v>482</v>
      </c>
      <c r="N92" s="74">
        <v>0.9</v>
      </c>
      <c r="O92" s="49">
        <f t="shared" si="2"/>
        <v>1.33</v>
      </c>
      <c r="P92" s="80">
        <f t="shared" si="3"/>
        <v>1.4777777777777779</v>
      </c>
      <c r="Q92" s="95">
        <f>'2015'!O92</f>
        <v>0.1</v>
      </c>
      <c r="R92" s="97">
        <f>'2015'!P92</f>
        <v>0.05</v>
      </c>
      <c r="S92" s="38">
        <f>'2015'!Q92</f>
        <v>0.5</v>
      </c>
      <c r="T92" s="39" t="str">
        <f>'2015'!R92</f>
        <v>Costos asumidos por  consejeria presidencial para la equidad de  la mujer.</v>
      </c>
      <c r="U92" s="39">
        <f>'2015'!S92</f>
        <v>0</v>
      </c>
      <c r="V92" s="38">
        <f>'2015'!T92</f>
        <v>0</v>
      </c>
      <c r="W92" s="33" t="str">
        <f>'2015'!U92</f>
        <v>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v>
      </c>
      <c r="X92" s="123">
        <f>'2016'!N92</f>
        <v>0.09</v>
      </c>
      <c r="Y92" s="124">
        <f>'2016'!O92</f>
        <v>0.09</v>
      </c>
      <c r="Z92" s="132">
        <f>'2016'!P92</f>
        <v>1</v>
      </c>
      <c r="AA92" s="39">
        <f>'2016'!Q92</f>
        <v>5000000</v>
      </c>
      <c r="AB92" s="39">
        <f>'2016'!R92</f>
        <v>5000000</v>
      </c>
      <c r="AC92" s="132">
        <f>'2016'!S92</f>
        <v>1</v>
      </c>
      <c r="AD92" s="33" t="str">
        <f>'2016'!T92</f>
        <v>Se diseño 1 campañas para sensibilizar a la sociedad en general para la prevención de la violencia contra las mujeres por medio de afiches, entrega de manillas, separadores</v>
      </c>
      <c r="AE92" s="123">
        <f>'2017'!N92</f>
        <v>0.09</v>
      </c>
      <c r="AF92" s="124">
        <f>'2017'!O92</f>
        <v>0.09</v>
      </c>
      <c r="AG92" s="132">
        <f>'2017'!P92</f>
        <v>1</v>
      </c>
      <c r="AH92" s="39">
        <f>'2017'!Q92</f>
        <v>111600000</v>
      </c>
      <c r="AI92" s="39">
        <f>'2017'!R92</f>
        <v>94500000</v>
      </c>
      <c r="AJ92" s="132">
        <f>'2017'!S92</f>
        <v>0.84677419354838712</v>
      </c>
      <c r="AK92" s="33" t="str">
        <f>'2017'!T92</f>
        <v>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L92" s="123">
        <f>'2018'!N92</f>
        <v>1</v>
      </c>
      <c r="AM92" s="124">
        <f>'2018'!O92</f>
        <v>0.1</v>
      </c>
      <c r="AN92" s="132">
        <f>'2018'!P92</f>
        <v>0.1</v>
      </c>
      <c r="AO92" s="39">
        <f>'2018'!Q92</f>
        <v>40000000</v>
      </c>
      <c r="AP92" s="39">
        <f>'2018'!R92</f>
        <v>7500000</v>
      </c>
      <c r="AQ92" s="132">
        <f>'2018'!S92</f>
        <v>0.1875</v>
      </c>
      <c r="AR92" s="33" t="str">
        <f>'2018'!AB92</f>
        <v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v>
      </c>
      <c r="AS92" s="123">
        <f>'2019'!N92</f>
        <v>1</v>
      </c>
      <c r="AT92" s="124">
        <f>'2019'!O92</f>
        <v>1</v>
      </c>
      <c r="AU92" s="132">
        <f>'2019'!P92</f>
        <v>0.7</v>
      </c>
      <c r="AV92" s="39">
        <f>'2019'!Q92</f>
        <v>50000000</v>
      </c>
      <c r="AW92" s="39">
        <f>'2019'!R92</f>
        <v>16166000</v>
      </c>
      <c r="AX92" s="132">
        <f>'2019'!S92</f>
        <v>0</v>
      </c>
      <c r="AY92" s="33" t="str">
        <f>'2019'!AB92</f>
        <v xml:space="preserve">La Secretaría de Familia viene desarrollando un proceso formativo a adolescentes y jóvenes en asuntos de derechos sexuales y reproductivos en los municipios de Armenia, Calarcá, La Tebaida y Circasia, según solicitudes que han surgido. </v>
      </c>
    </row>
    <row r="93" spans="1:51" ht="60" customHeight="1" x14ac:dyDescent="0.25">
      <c r="A93" s="298"/>
      <c r="B93" s="275"/>
      <c r="C93" s="266"/>
      <c r="D93" s="14">
        <v>82</v>
      </c>
      <c r="E93" s="14" t="s">
        <v>541</v>
      </c>
      <c r="F93" s="14" t="s">
        <v>542</v>
      </c>
      <c r="G93" s="14" t="s">
        <v>543</v>
      </c>
      <c r="H93" s="14" t="s">
        <v>59</v>
      </c>
      <c r="I93" s="274" t="s">
        <v>544</v>
      </c>
      <c r="J93" s="270" t="s">
        <v>215</v>
      </c>
      <c r="K93" s="273" t="s">
        <v>216</v>
      </c>
      <c r="L93" s="288">
        <v>197</v>
      </c>
      <c r="M93" s="274" t="s">
        <v>217</v>
      </c>
      <c r="N93" s="44" t="s">
        <v>623</v>
      </c>
      <c r="O93" s="49">
        <f t="shared" si="2"/>
        <v>1.38</v>
      </c>
      <c r="P93" s="80" t="e">
        <f t="shared" si="3"/>
        <v>#VALUE!</v>
      </c>
      <c r="Q93" s="95">
        <f>'2015'!O93</f>
        <v>0</v>
      </c>
      <c r="R93" s="97">
        <f>'2015'!P93</f>
        <v>0</v>
      </c>
      <c r="S93" s="38">
        <f>'2015'!Q93</f>
        <v>0</v>
      </c>
      <c r="T93" s="39">
        <f>'2015'!R93</f>
        <v>0</v>
      </c>
      <c r="U93" s="39">
        <f>'2015'!S93</f>
        <v>0</v>
      </c>
      <c r="V93" s="38">
        <f>'2015'!T93</f>
        <v>0</v>
      </c>
      <c r="W93" s="33" t="str">
        <f>'2015'!U93</f>
        <v>ND</v>
      </c>
      <c r="X93" s="123">
        <f>'2016'!N93</f>
        <v>0.09</v>
      </c>
      <c r="Y93" s="124">
        <f>'2016'!O93</f>
        <v>0.09</v>
      </c>
      <c r="Z93" s="132">
        <f>'2016'!P93</f>
        <v>1</v>
      </c>
      <c r="AA93" s="39">
        <f>'2016'!Q93</f>
        <v>0</v>
      </c>
      <c r="AB93" s="39">
        <f>'2016'!R93</f>
        <v>0</v>
      </c>
      <c r="AC93" s="132">
        <f>'2016'!S93</f>
        <v>0</v>
      </c>
      <c r="AD93" s="33" t="str">
        <f>'2016'!T93</f>
        <v xml:space="preserve">A traves de las reuniones que se trabajaron desde la secretaria de educacon departamental se han adelantado acciones de prevención de la violencia y practicas no discriminatorias </v>
      </c>
      <c r="AE93" s="123">
        <f>'2017'!N93</f>
        <v>0.09</v>
      </c>
      <c r="AF93" s="124">
        <f>'2017'!O93</f>
        <v>0.09</v>
      </c>
      <c r="AG93" s="132">
        <f>'2017'!P93</f>
        <v>1</v>
      </c>
      <c r="AH93" s="39">
        <f>'2017'!Q93</f>
        <v>82000000</v>
      </c>
      <c r="AI93" s="39">
        <f>'2017'!R93</f>
        <v>6570000</v>
      </c>
      <c r="AJ93" s="132">
        <f>'2017'!S93</f>
        <v>8.0121951219512197E-2</v>
      </c>
      <c r="AK93" s="33" t="str">
        <f>'2017'!T93</f>
        <v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v>
      </c>
      <c r="AL93" s="123">
        <f>'2018'!N93</f>
        <v>1</v>
      </c>
      <c r="AM93" s="124">
        <f>'2018'!O93</f>
        <v>0.2</v>
      </c>
      <c r="AN93" s="132">
        <f>'2018'!P93</f>
        <v>0.2</v>
      </c>
      <c r="AO93" s="39">
        <f>'2018'!Q93</f>
        <v>69300000</v>
      </c>
      <c r="AP93" s="39">
        <f>'2018'!R93</f>
        <v>59520000</v>
      </c>
      <c r="AQ93" s="132">
        <f>'2018'!S93</f>
        <v>0.8588744588744589</v>
      </c>
      <c r="AR93" s="33" t="e">
        <f>'2018'!#REF!</f>
        <v>#REF!</v>
      </c>
      <c r="AS93" s="123">
        <f>'2019'!N93</f>
        <v>1</v>
      </c>
      <c r="AT93" s="124">
        <f>'2019'!O93</f>
        <v>1</v>
      </c>
      <c r="AU93" s="132">
        <f>'2019'!P93</f>
        <v>0.8</v>
      </c>
      <c r="AV93" s="39">
        <f>'2019'!Q93</f>
        <v>50000000</v>
      </c>
      <c r="AW93" s="39">
        <f>'2019'!R93</f>
        <v>12768000</v>
      </c>
      <c r="AX93" s="132">
        <f>'2019'!S93</f>
        <v>0</v>
      </c>
      <c r="AY93" s="33" t="str">
        <f>'2019'!AB93</f>
        <v>A través de estos talleres se vienen trabajando componentes de género, nuevas masculinidades, prevención de embarazos tempranos y no discriminación.</v>
      </c>
    </row>
    <row r="94" spans="1:51" ht="60" customHeight="1" x14ac:dyDescent="0.25">
      <c r="A94" s="298"/>
      <c r="B94" s="275"/>
      <c r="C94" s="266"/>
      <c r="D94" s="14">
        <v>83</v>
      </c>
      <c r="E94" s="14" t="s">
        <v>545</v>
      </c>
      <c r="F94" s="14" t="s">
        <v>546</v>
      </c>
      <c r="G94" s="14" t="s">
        <v>547</v>
      </c>
      <c r="H94" s="14" t="s">
        <v>548</v>
      </c>
      <c r="I94" s="274"/>
      <c r="J94" s="270"/>
      <c r="K94" s="273"/>
      <c r="L94" s="288"/>
      <c r="M94" s="274"/>
      <c r="N94" s="74">
        <v>0.8</v>
      </c>
      <c r="O94" s="49">
        <f t="shared" si="2"/>
        <v>0.11</v>
      </c>
      <c r="P94" s="80">
        <f t="shared" si="3"/>
        <v>0.13749999999999998</v>
      </c>
      <c r="Q94" s="95">
        <f>'2015'!O94</f>
        <v>0</v>
      </c>
      <c r="R94" s="97">
        <f>'2015'!P94</f>
        <v>0</v>
      </c>
      <c r="S94" s="38">
        <f>'2015'!Q94</f>
        <v>0</v>
      </c>
      <c r="T94" s="39">
        <f>'2015'!R94</f>
        <v>0</v>
      </c>
      <c r="U94" s="39">
        <f>'2015'!S94</f>
        <v>0</v>
      </c>
      <c r="V94" s="38">
        <f>'2015'!T94</f>
        <v>0</v>
      </c>
      <c r="W94" s="33" t="str">
        <f>'2015'!U94</f>
        <v>ND</v>
      </c>
      <c r="X94" s="123">
        <f>'2016'!N94</f>
        <v>0.08</v>
      </c>
      <c r="Y94" s="124">
        <f>'2016'!O94</f>
        <v>0.08</v>
      </c>
      <c r="Z94" s="132">
        <f>'2016'!P94</f>
        <v>1</v>
      </c>
      <c r="AA94" s="39">
        <f>'2016'!Q94</f>
        <v>0</v>
      </c>
      <c r="AB94" s="39">
        <f>'2016'!R94</f>
        <v>0</v>
      </c>
      <c r="AC94" s="132">
        <f>'2016'!S94</f>
        <v>0</v>
      </c>
      <c r="AD94" s="33" t="str">
        <f>'2016'!T94</f>
        <v>Este año no se ha hecho Campañas de sensibilización para los periodistas  de Prevención de violencias contra las mujeres, promoción de sus derechos bajo un enfoque diferencial y de género.</v>
      </c>
      <c r="AE94" s="123">
        <f>'2017'!N94</f>
        <v>0.08</v>
      </c>
      <c r="AF94" s="124">
        <f>'2017'!O94</f>
        <v>0.03</v>
      </c>
      <c r="AG94" s="132">
        <f>'2017'!P94</f>
        <v>0.375</v>
      </c>
      <c r="AH94" s="39">
        <f>'2017'!Q94</f>
        <v>0</v>
      </c>
      <c r="AI94" s="39">
        <f>'2017'!R94</f>
        <v>0</v>
      </c>
      <c r="AJ94" s="132">
        <f>'2017'!S94</f>
        <v>0</v>
      </c>
      <c r="AK94" s="33" t="str">
        <f>'2017'!T94</f>
        <v>en el mes de noviembre secretaria de familia se realizara un seminario para periodistas y estudiantes de comunicación social en el que se analizaran acciones y estrategias que los periodistas puedan usar con el fin de cubrir y rechazar la violencia de genero.</v>
      </c>
      <c r="AL94" s="123">
        <f>'2018'!N94</f>
        <v>0</v>
      </c>
      <c r="AM94" s="124">
        <f>'2018'!O94</f>
        <v>0</v>
      </c>
      <c r="AN94" s="132">
        <f>'2018'!P94</f>
        <v>0</v>
      </c>
      <c r="AO94" s="39">
        <f>'2018'!Q94</f>
        <v>0</v>
      </c>
      <c r="AP94" s="39">
        <f>'2018'!R94</f>
        <v>0</v>
      </c>
      <c r="AQ94" s="132">
        <f>'2018'!S94</f>
        <v>0</v>
      </c>
      <c r="AR94" s="33" t="str">
        <f>'2018'!AB93</f>
        <v xml:space="preserve">Se realizó un foro sobre el papel de los medios en la construcción de paz y equidad de género, en el cual se contó con una profesional de la comunicación social y la participación de lideresas del departamento con el fin de discutir sobre este asunto. </v>
      </c>
      <c r="AS94" s="123">
        <f>'2019'!N94</f>
        <v>0</v>
      </c>
      <c r="AT94" s="124">
        <f>'2019'!O94</f>
        <v>0</v>
      </c>
      <c r="AU94" s="132">
        <f>'2019'!P94</f>
        <v>0</v>
      </c>
      <c r="AV94" s="39">
        <f>'2019'!Q94</f>
        <v>0</v>
      </c>
      <c r="AW94" s="39">
        <f>'2019'!R94</f>
        <v>0</v>
      </c>
      <c r="AX94" s="132">
        <f>'2019'!S94</f>
        <v>0</v>
      </c>
      <c r="AY94" s="33">
        <f>'2019'!AB94</f>
        <v>0</v>
      </c>
    </row>
    <row r="95" spans="1:51" ht="60" customHeight="1" x14ac:dyDescent="0.25">
      <c r="A95" s="298"/>
      <c r="B95" s="275"/>
      <c r="C95" s="266"/>
      <c r="D95" s="14">
        <v>84</v>
      </c>
      <c r="E95" s="14" t="s">
        <v>549</v>
      </c>
      <c r="F95" s="14" t="s">
        <v>550</v>
      </c>
      <c r="G95" s="14" t="s">
        <v>551</v>
      </c>
      <c r="H95" s="14" t="s">
        <v>59</v>
      </c>
      <c r="I95" s="55" t="s">
        <v>552</v>
      </c>
      <c r="J95" s="44" t="s">
        <v>389</v>
      </c>
      <c r="K95" s="14" t="s">
        <v>424</v>
      </c>
      <c r="L95" s="19">
        <v>234</v>
      </c>
      <c r="M95" s="33" t="s">
        <v>425</v>
      </c>
      <c r="N95" s="74">
        <v>0.9</v>
      </c>
      <c r="O95" s="49">
        <f t="shared" si="2"/>
        <v>1.38</v>
      </c>
      <c r="P95" s="80">
        <f t="shared" si="3"/>
        <v>1.5333333333333332</v>
      </c>
      <c r="Q95" s="95">
        <f>'2015'!O95</f>
        <v>0</v>
      </c>
      <c r="R95" s="97">
        <f>'2015'!P95</f>
        <v>0</v>
      </c>
      <c r="S95" s="38">
        <f>'2015'!Q95</f>
        <v>0</v>
      </c>
      <c r="T95" s="39">
        <f>'2015'!R95</f>
        <v>0</v>
      </c>
      <c r="U95" s="39">
        <f>'2015'!S95</f>
        <v>0</v>
      </c>
      <c r="V95" s="38">
        <f>'2015'!T95</f>
        <v>0</v>
      </c>
      <c r="W95" s="33" t="str">
        <f>'2015'!U95</f>
        <v>ND</v>
      </c>
      <c r="X95" s="123">
        <f>'2016'!N95</f>
        <v>0.09</v>
      </c>
      <c r="Y95" s="124">
        <f>'2016'!O95</f>
        <v>0</v>
      </c>
      <c r="Z95" s="132">
        <f>'2016'!P95</f>
        <v>0</v>
      </c>
      <c r="AA95" s="39">
        <f>'2016'!Q95</f>
        <v>0</v>
      </c>
      <c r="AB95" s="39">
        <f>'2016'!R95</f>
        <v>0</v>
      </c>
      <c r="AC95" s="132">
        <f>'2016'!S95</f>
        <v>0</v>
      </c>
      <c r="AD95" s="33" t="str">
        <f>'2016'!T95</f>
        <v xml:space="preserve">no se tiene informacion disponible </v>
      </c>
      <c r="AE95" s="123">
        <f>'2017'!N95</f>
        <v>0.09</v>
      </c>
      <c r="AF95" s="124">
        <f>'2017'!O95</f>
        <v>0.08</v>
      </c>
      <c r="AG95" s="132">
        <f>'2017'!P95</f>
        <v>0.88888888888888895</v>
      </c>
      <c r="AH95" s="39">
        <f>'2017'!Q95</f>
        <v>13390000</v>
      </c>
      <c r="AI95" s="39">
        <f>'2017'!R95</f>
        <v>4955000</v>
      </c>
      <c r="AJ95" s="132">
        <f>'2017'!S95</f>
        <v>0.37005227781926808</v>
      </c>
      <c r="AK95" s="33" t="str">
        <f>'2017'!T95</f>
        <v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v>
      </c>
      <c r="AL95" s="123">
        <f>'2018'!N95</f>
        <v>1</v>
      </c>
      <c r="AM95" s="124">
        <f>'2018'!O95</f>
        <v>0.3</v>
      </c>
      <c r="AN95" s="132">
        <f>'2018'!P95</f>
        <v>0.3</v>
      </c>
      <c r="AO95" s="39">
        <f>'2018'!Q95</f>
        <v>1185000000</v>
      </c>
      <c r="AP95" s="39">
        <f>'2018'!R95</f>
        <v>179880000</v>
      </c>
      <c r="AQ95" s="132">
        <f>'2018'!S95</f>
        <v>0.15179746835443039</v>
      </c>
      <c r="AR95" s="33" t="str">
        <f>'2018'!AB95</f>
        <v>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v>
      </c>
      <c r="AS95" s="123">
        <f>'2019'!N95</f>
        <v>1</v>
      </c>
      <c r="AT95" s="124">
        <f>'2019'!O95</f>
        <v>1</v>
      </c>
      <c r="AU95" s="132">
        <f>'2019'!P95</f>
        <v>0.8</v>
      </c>
      <c r="AV95" s="39">
        <f>'2019'!Q95</f>
        <v>50000000</v>
      </c>
      <c r="AW95" s="39">
        <f>'2019'!R95</f>
        <v>12768000</v>
      </c>
      <c r="AX95" s="132">
        <f>'2019'!S95</f>
        <v>0</v>
      </c>
      <c r="AY95" s="33" t="str">
        <f>'2019'!AB95</f>
        <v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v>
      </c>
    </row>
    <row r="96" spans="1:51" ht="60" customHeight="1" x14ac:dyDescent="0.25">
      <c r="A96" s="298"/>
      <c r="B96" s="275"/>
      <c r="C96" s="266"/>
      <c r="D96" s="14">
        <v>85</v>
      </c>
      <c r="E96" s="14" t="s">
        <v>553</v>
      </c>
      <c r="F96" s="14" t="s">
        <v>554</v>
      </c>
      <c r="G96" s="14" t="s">
        <v>555</v>
      </c>
      <c r="H96" s="14" t="s">
        <v>556</v>
      </c>
      <c r="I96" s="55" t="s">
        <v>557</v>
      </c>
      <c r="J96" s="270" t="s">
        <v>215</v>
      </c>
      <c r="K96" s="273" t="s">
        <v>216</v>
      </c>
      <c r="L96" s="288">
        <v>197</v>
      </c>
      <c r="M96" s="274" t="s">
        <v>217</v>
      </c>
      <c r="N96" s="74">
        <v>0.8</v>
      </c>
      <c r="O96" s="49">
        <f t="shared" si="2"/>
        <v>1.25</v>
      </c>
      <c r="P96" s="80">
        <f t="shared" si="3"/>
        <v>1.5625</v>
      </c>
      <c r="Q96" s="95">
        <f>'2015'!O96</f>
        <v>0.05</v>
      </c>
      <c r="R96" s="97">
        <f>'2015'!P96</f>
        <v>0.05</v>
      </c>
      <c r="S96" s="38">
        <f>'2015'!Q96</f>
        <v>1</v>
      </c>
      <c r="T96" s="39" t="str">
        <f>'2015'!R96</f>
        <v>Costos asumidos por el tribunal superior de Armenia.</v>
      </c>
      <c r="U96" s="39">
        <f>'2015'!S96</f>
        <v>0</v>
      </c>
      <c r="V96" s="38">
        <f>'2015'!T96</f>
        <v>0</v>
      </c>
      <c r="W96" s="33" t="str">
        <f>'2015'!U96</f>
        <v xml:space="preserve">Sensibilizacion a la rama judicial sobre los derechos de la mujer y las leyes que las protegen. </v>
      </c>
      <c r="X96" s="123">
        <f>'2016'!N96</f>
        <v>0.08</v>
      </c>
      <c r="Y96" s="124">
        <f>'2016'!O96</f>
        <v>0</v>
      </c>
      <c r="Z96" s="132">
        <f>'2016'!P96</f>
        <v>0</v>
      </c>
      <c r="AA96" s="39">
        <f>'2016'!Q96</f>
        <v>0</v>
      </c>
      <c r="AB96" s="39">
        <f>'2016'!R96</f>
        <v>0</v>
      </c>
      <c r="AC96" s="132">
        <f>'2016'!S96</f>
        <v>0</v>
      </c>
      <c r="AD96" s="33" t="str">
        <f>'2016'!T96</f>
        <v>Este año no se reportó información de  participación en los cursos.</v>
      </c>
      <c r="AE96" s="123">
        <f>'2017'!N96</f>
        <v>0.08</v>
      </c>
      <c r="AF96" s="124">
        <f>'2017'!O96</f>
        <v>0</v>
      </c>
      <c r="AG96" s="132">
        <f>'2017'!P96</f>
        <v>0</v>
      </c>
      <c r="AH96" s="39">
        <f>'2017'!Q96</f>
        <v>82000000</v>
      </c>
      <c r="AI96" s="39">
        <f>'2017'!R96</f>
        <v>6570000</v>
      </c>
      <c r="AJ96" s="132">
        <f>'2017'!S96</f>
        <v>8.0121951219512197E-2</v>
      </c>
      <c r="AK96" s="33" t="str">
        <f>'2017'!T96</f>
        <v>la jefatura de mujer y equidad verificará la participación en los cursos.</v>
      </c>
      <c r="AL96" s="123">
        <f>'2018'!N96</f>
        <v>1</v>
      </c>
      <c r="AM96" s="124">
        <f>'2018'!O96</f>
        <v>0.2</v>
      </c>
      <c r="AN96" s="132">
        <f>'2018'!P96</f>
        <v>0.2</v>
      </c>
      <c r="AO96" s="39">
        <f>'2018'!Q96</f>
        <v>69300000</v>
      </c>
      <c r="AP96" s="39">
        <f>'2018'!R96</f>
        <v>59520000</v>
      </c>
      <c r="AQ96" s="132">
        <f>'2018'!S96</f>
        <v>0.8588744588744589</v>
      </c>
      <c r="AR96" s="33" t="str">
        <f>'2018'!AB96</f>
        <v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v>
      </c>
      <c r="AS96" s="123">
        <f>'2019'!N96</f>
        <v>1</v>
      </c>
      <c r="AT96" s="124">
        <f>'2019'!O96</f>
        <v>1</v>
      </c>
      <c r="AU96" s="132">
        <f>'2019'!P96</f>
        <v>0.6</v>
      </c>
      <c r="AV96" s="39">
        <f>'2019'!Q96</f>
        <v>10000000</v>
      </c>
      <c r="AW96" s="39">
        <f>'2019'!R96</f>
        <v>0</v>
      </c>
      <c r="AX96" s="132">
        <f>'2019'!S96</f>
        <v>0</v>
      </c>
      <c r="AY96" s="33" t="str">
        <f>'2019'!AB96</f>
        <v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v>
      </c>
    </row>
    <row r="97" spans="1:51" ht="60" customHeight="1" x14ac:dyDescent="0.25">
      <c r="A97" s="298"/>
      <c r="B97" s="292" t="s">
        <v>558</v>
      </c>
      <c r="C97" s="266" t="s">
        <v>559</v>
      </c>
      <c r="D97" s="14">
        <v>86</v>
      </c>
      <c r="E97" s="14" t="s">
        <v>560</v>
      </c>
      <c r="F97" s="14" t="s">
        <v>561</v>
      </c>
      <c r="G97" s="14" t="s">
        <v>562</v>
      </c>
      <c r="H97" s="14" t="s">
        <v>563</v>
      </c>
      <c r="I97" s="93" t="s">
        <v>564</v>
      </c>
      <c r="J97" s="270"/>
      <c r="K97" s="273"/>
      <c r="L97" s="288"/>
      <c r="M97" s="274"/>
      <c r="N97" s="44" t="s">
        <v>562</v>
      </c>
      <c r="O97" s="49">
        <f t="shared" si="2"/>
        <v>1.04</v>
      </c>
      <c r="P97" s="80" t="e">
        <f t="shared" si="3"/>
        <v>#VALUE!</v>
      </c>
      <c r="Q97" s="95">
        <f>'2015'!O97</f>
        <v>0</v>
      </c>
      <c r="R97" s="97">
        <f>'2015'!P97</f>
        <v>0</v>
      </c>
      <c r="S97" s="38">
        <f>'2015'!Q97</f>
        <v>0</v>
      </c>
      <c r="T97" s="39">
        <f>'2015'!R97</f>
        <v>0</v>
      </c>
      <c r="U97" s="39">
        <f>'2015'!S97</f>
        <v>0</v>
      </c>
      <c r="V97" s="38">
        <f>'2015'!T97</f>
        <v>0</v>
      </c>
      <c r="W97" s="33" t="str">
        <f>'2015'!U97</f>
        <v>ND</v>
      </c>
      <c r="X97" s="123">
        <f>'2016'!N97</f>
        <v>0.1</v>
      </c>
      <c r="Y97" s="124">
        <f>'2016'!O97</f>
        <v>0</v>
      </c>
      <c r="Z97" s="132">
        <f>'2016'!P97</f>
        <v>0</v>
      </c>
      <c r="AA97" s="39">
        <f>'2016'!Q97</f>
        <v>0</v>
      </c>
      <c r="AB97" s="39">
        <f>'2016'!R97</f>
        <v>0</v>
      </c>
      <c r="AC97" s="132">
        <f>'2016'!S97</f>
        <v>0</v>
      </c>
      <c r="AD97" s="33" t="str">
        <f>'2016'!T97</f>
        <v xml:space="preserve">Estos lineamientos ya estan estalbecidos por competencia a las entidades responslabes. </v>
      </c>
      <c r="AE97" s="123">
        <f>'2017'!N97</f>
        <v>0.1</v>
      </c>
      <c r="AF97" s="124">
        <f>'2017'!O97</f>
        <v>0.04</v>
      </c>
      <c r="AG97" s="132">
        <f>'2017'!P97</f>
        <v>0.39999999999999997</v>
      </c>
      <c r="AH97" s="39">
        <f>'2017'!Q97</f>
        <v>0</v>
      </c>
      <c r="AI97" s="39">
        <f>'2017'!R97</f>
        <v>0</v>
      </c>
      <c r="AJ97" s="132">
        <f>'2017'!S97</f>
        <v>0</v>
      </c>
      <c r="AK97" s="33" t="str">
        <f>'2017'!T97</f>
        <v xml:space="preserve">En la jefatura de mujer y equidad se esta priorizando los lineamientos para la investigación y atención de violencia, vulnerabilidad, entre otros. </v>
      </c>
      <c r="AL97" s="123">
        <f>'2018'!N97</f>
        <v>0</v>
      </c>
      <c r="AM97" s="124">
        <f>'2018'!O97</f>
        <v>0</v>
      </c>
      <c r="AN97" s="132">
        <f>'2018'!P97</f>
        <v>0</v>
      </c>
      <c r="AO97" s="39">
        <f>'2018'!Q97</f>
        <v>0</v>
      </c>
      <c r="AP97" s="39">
        <f>'2018'!R97</f>
        <v>0</v>
      </c>
      <c r="AQ97" s="132">
        <f>'2018'!S97</f>
        <v>0</v>
      </c>
      <c r="AR97" s="33" t="str">
        <f>'2018'!AB97</f>
        <v>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v>
      </c>
      <c r="AS97" s="123">
        <f>'2019'!N97</f>
        <v>1</v>
      </c>
      <c r="AT97" s="124">
        <f>'2019'!O97</f>
        <v>1</v>
      </c>
      <c r="AU97" s="132">
        <f>'2019'!P97</f>
        <v>0.8</v>
      </c>
      <c r="AV97" s="39">
        <f>'2019'!Q97</f>
        <v>50000000</v>
      </c>
      <c r="AW97" s="39">
        <f>'2019'!R97</f>
        <v>12768000</v>
      </c>
      <c r="AX97" s="132">
        <f>'2019'!S97</f>
        <v>0</v>
      </c>
      <c r="AY97" s="33" t="str">
        <f>'2019'!AB97</f>
        <v>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v>
      </c>
    </row>
    <row r="98" spans="1:51" ht="60" customHeight="1" x14ac:dyDescent="0.25">
      <c r="A98" s="298"/>
      <c r="B98" s="292"/>
      <c r="C98" s="266"/>
      <c r="D98" s="14">
        <v>87</v>
      </c>
      <c r="E98" s="14" t="s">
        <v>565</v>
      </c>
      <c r="F98" s="14" t="s">
        <v>566</v>
      </c>
      <c r="G98" s="14" t="s">
        <v>567</v>
      </c>
      <c r="H98" s="14" t="s">
        <v>568</v>
      </c>
      <c r="I98" s="55" t="s">
        <v>569</v>
      </c>
      <c r="J98" s="270"/>
      <c r="K98" s="273"/>
      <c r="L98" s="288"/>
      <c r="M98" s="274"/>
      <c r="N98" s="74">
        <v>0.9</v>
      </c>
      <c r="O98" s="49">
        <f t="shared" si="2"/>
        <v>0.18</v>
      </c>
      <c r="P98" s="80">
        <f t="shared" si="3"/>
        <v>0.19999999999999998</v>
      </c>
      <c r="Q98" s="95">
        <f>'2015'!O98</f>
        <v>0</v>
      </c>
      <c r="R98" s="97">
        <f>'2015'!P98</f>
        <v>0</v>
      </c>
      <c r="S98" s="38">
        <f>'2015'!Q98</f>
        <v>0</v>
      </c>
      <c r="T98" s="39">
        <f>'2015'!R98</f>
        <v>0</v>
      </c>
      <c r="U98" s="39">
        <f>'2015'!S98</f>
        <v>0</v>
      </c>
      <c r="V98" s="38">
        <f>'2015'!T98</f>
        <v>0</v>
      </c>
      <c r="W98" s="33" t="str">
        <f>'2015'!U98</f>
        <v>ND</v>
      </c>
      <c r="X98" s="123">
        <f>'2016'!N98</f>
        <v>0.09</v>
      </c>
      <c r="Y98" s="124">
        <f>'2016'!O98</f>
        <v>0.09</v>
      </c>
      <c r="Z98" s="132">
        <f>'2016'!P98</f>
        <v>1</v>
      </c>
      <c r="AA98" s="39">
        <f>'2016'!Q98</f>
        <v>0</v>
      </c>
      <c r="AB98" s="39">
        <f>'2016'!R98</f>
        <v>0</v>
      </c>
      <c r="AC98" s="132">
        <f>'2016'!S98</f>
        <v>0</v>
      </c>
      <c r="AD98" s="33" t="str">
        <f>'2016'!T98</f>
        <v xml:space="preserve">Se garantiza la atencion especializada por las entidades competentes para el restablecimiento de derechos de las niñas y adolescentes victimas de viloncia sexual. </v>
      </c>
      <c r="AE98" s="123">
        <f>'2017'!N98</f>
        <v>0.09</v>
      </c>
      <c r="AF98" s="124">
        <f>'2017'!O98</f>
        <v>0.09</v>
      </c>
      <c r="AG98" s="132">
        <f>'2017'!P98</f>
        <v>1</v>
      </c>
      <c r="AH98" s="39">
        <f>'2017'!Q98</f>
        <v>0</v>
      </c>
      <c r="AI98" s="39">
        <f>'2017'!R98</f>
        <v>0</v>
      </c>
      <c r="AJ98" s="132">
        <f>'2017'!S98</f>
        <v>0</v>
      </c>
      <c r="AK98" s="33" t="str">
        <f>'2017'!T98</f>
        <v xml:space="preserve">La jefaturade equidad y mujer garantiza la atencion especializada por las entidades competentes para el restablecimiento de derechos de las niñas y adolescentes victimas de viloncia sexual. </v>
      </c>
      <c r="AL98" s="123">
        <f>'2018'!N98</f>
        <v>0</v>
      </c>
      <c r="AM98" s="124">
        <f>'2018'!O98</f>
        <v>0</v>
      </c>
      <c r="AN98" s="132">
        <f>'2018'!P98</f>
        <v>0</v>
      </c>
      <c r="AO98" s="39">
        <f>'2018'!Q98</f>
        <v>0</v>
      </c>
      <c r="AP98" s="39">
        <f>'2018'!R98</f>
        <v>0</v>
      </c>
      <c r="AQ98" s="132">
        <f>'2018'!S98</f>
        <v>0</v>
      </c>
      <c r="AR98" s="33" t="str">
        <f>'2018'!AB98</f>
        <v>El ICBF, en el primer semestre del año 2018 realizó una capacitación de rutas de atención ante amenaza  vulneración de los derechos, construcción del diagnostico sitiacional y pacto de convivencia.</v>
      </c>
      <c r="AS98" s="123">
        <f>'2019'!N98</f>
        <v>0</v>
      </c>
      <c r="AT98" s="124">
        <f>'2019'!O98</f>
        <v>0</v>
      </c>
      <c r="AU98" s="132">
        <f>'2019'!P98</f>
        <v>0</v>
      </c>
      <c r="AV98" s="39">
        <f>'2019'!Q98</f>
        <v>0</v>
      </c>
      <c r="AW98" s="39">
        <f>'2019'!R98</f>
        <v>0</v>
      </c>
      <c r="AX98" s="132">
        <f>'2019'!S98</f>
        <v>0</v>
      </c>
      <c r="AY98" s="33" t="str">
        <f>'2019'!AB98</f>
        <v xml:space="preserve"> Este proceso hace parte de las acciones que se derivan del comité consultivo intersectorial para el abordaje integral de la violencia de género. </v>
      </c>
    </row>
    <row r="99" spans="1:51" ht="60" customHeight="1" x14ac:dyDescent="0.25">
      <c r="A99" s="298"/>
      <c r="B99" s="292"/>
      <c r="C99" s="266"/>
      <c r="D99" s="14">
        <v>88</v>
      </c>
      <c r="E99" s="14" t="s">
        <v>570</v>
      </c>
      <c r="F99" s="14" t="s">
        <v>571</v>
      </c>
      <c r="G99" s="14" t="s">
        <v>572</v>
      </c>
      <c r="H99" s="14" t="s">
        <v>59</v>
      </c>
      <c r="I99" s="55" t="s">
        <v>573</v>
      </c>
      <c r="J99" s="299" t="s">
        <v>574</v>
      </c>
      <c r="K99" s="288"/>
      <c r="L99" s="288"/>
      <c r="M99" s="300"/>
      <c r="N99" s="74">
        <v>0.9</v>
      </c>
      <c r="O99" s="49">
        <f t="shared" si="2"/>
        <v>0.09</v>
      </c>
      <c r="P99" s="80">
        <f t="shared" si="3"/>
        <v>9.9999999999999992E-2</v>
      </c>
      <c r="Q99" s="95">
        <f>'2015'!O99</f>
        <v>0</v>
      </c>
      <c r="R99" s="97">
        <f>'2015'!P99</f>
        <v>0</v>
      </c>
      <c r="S99" s="38">
        <f>'2015'!Q99</f>
        <v>0</v>
      </c>
      <c r="T99" s="39">
        <f>'2015'!R99</f>
        <v>0</v>
      </c>
      <c r="U99" s="39">
        <f>'2015'!S99</f>
        <v>0</v>
      </c>
      <c r="V99" s="38">
        <f>'2015'!T99</f>
        <v>0</v>
      </c>
      <c r="W99" s="33" t="str">
        <f>'2015'!U99</f>
        <v>ND</v>
      </c>
      <c r="X99" s="123">
        <f>'2016'!N99</f>
        <v>0.09</v>
      </c>
      <c r="Y99" s="124">
        <f>'2016'!O99</f>
        <v>0.09</v>
      </c>
      <c r="Z99" s="132">
        <f>'2016'!P99</f>
        <v>1</v>
      </c>
      <c r="AA99" s="39">
        <f>'2016'!Q99</f>
        <v>0</v>
      </c>
      <c r="AB99" s="39">
        <f>'2016'!R99</f>
        <v>0</v>
      </c>
      <c r="AC99" s="132">
        <f>'2016'!S99</f>
        <v>0</v>
      </c>
      <c r="AD99" s="33" t="str">
        <f>'2016'!T99</f>
        <v>se ha garantizado el funcionamiento en todo el departamento</v>
      </c>
      <c r="AE99" s="123">
        <f>'2017'!N99</f>
        <v>0.09</v>
      </c>
      <c r="AF99" s="124">
        <f>'2017'!O99</f>
        <v>0</v>
      </c>
      <c r="AG99" s="132">
        <f>'2017'!P99</f>
        <v>0</v>
      </c>
      <c r="AH99" s="39" t="str">
        <f>'2017'!Q99</f>
        <v>PENDIENTE</v>
      </c>
      <c r="AI99" s="39" t="str">
        <f>'2017'!R99</f>
        <v>PENDIENTE</v>
      </c>
      <c r="AJ99" s="132">
        <f>'2017'!S99</f>
        <v>0</v>
      </c>
      <c r="AK99" s="33" t="str">
        <f>'2017'!T99</f>
        <v>Se ha citado con su respectivo oficio, sin embargo, no se ha logrado consolidar informacion.</v>
      </c>
      <c r="AL99" s="123">
        <f>'2018'!N99</f>
        <v>0</v>
      </c>
      <c r="AM99" s="124">
        <f>'2018'!O99</f>
        <v>0</v>
      </c>
      <c r="AN99" s="132">
        <f>'2018'!P99</f>
        <v>0</v>
      </c>
      <c r="AO99" s="39">
        <f>'2018'!Q99</f>
        <v>0</v>
      </c>
      <c r="AP99" s="39" t="e">
        <f>'2018'!R99</f>
        <v>#VALUE!</v>
      </c>
      <c r="AQ99" s="132">
        <f>'2018'!S99</f>
        <v>0</v>
      </c>
      <c r="AR99" s="33" t="str">
        <f>'2018'!AB99</f>
        <v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v>
      </c>
      <c r="AS99" s="123">
        <f>'2019'!N99</f>
        <v>0</v>
      </c>
      <c r="AT99" s="124">
        <f>'2019'!O99</f>
        <v>0</v>
      </c>
      <c r="AU99" s="132">
        <f>'2019'!P99</f>
        <v>0</v>
      </c>
      <c r="AV99" s="39">
        <f>'2019'!Q99</f>
        <v>0</v>
      </c>
      <c r="AW99" s="39">
        <f>'2019'!R99</f>
        <v>0</v>
      </c>
      <c r="AX99" s="132">
        <f>'2019'!S99</f>
        <v>0</v>
      </c>
      <c r="AY99" s="33" t="str">
        <f>'2019'!AB99</f>
        <v xml:space="preserve">Se reporta la información consignada en las acciones 85 y 86 por cuanto se consideran estrechamente vinculadas. Es así que la unidad CAIVAS hace parte del comité consultivo intersectorial para el abordaje integral de la violencia de género y el abuso sexual contra niños, niñas y adolescentes. Constituyendose este espacio como propicio para el asegurameinto de la atención especializada a NNA víctimas de violencia sexual. </v>
      </c>
    </row>
    <row r="100" spans="1:51" ht="60" customHeight="1" x14ac:dyDescent="0.25">
      <c r="A100" s="298"/>
      <c r="B100" s="275" t="s">
        <v>558</v>
      </c>
      <c r="C100" s="266" t="s">
        <v>559</v>
      </c>
      <c r="D100" s="14">
        <v>89</v>
      </c>
      <c r="E100" s="14" t="s">
        <v>575</v>
      </c>
      <c r="F100" s="14" t="s">
        <v>576</v>
      </c>
      <c r="G100" s="14" t="s">
        <v>577</v>
      </c>
      <c r="H100" s="14" t="s">
        <v>59</v>
      </c>
      <c r="I100" s="55" t="s">
        <v>578</v>
      </c>
      <c r="J100" s="270" t="s">
        <v>215</v>
      </c>
      <c r="K100" s="273" t="s">
        <v>216</v>
      </c>
      <c r="L100" s="288">
        <v>197</v>
      </c>
      <c r="M100" s="274" t="s">
        <v>217</v>
      </c>
      <c r="N100" s="74">
        <v>0.9</v>
      </c>
      <c r="O100" s="49">
        <f t="shared" si="2"/>
        <v>0.38</v>
      </c>
      <c r="P100" s="80">
        <f t="shared" si="3"/>
        <v>0.42222222222222222</v>
      </c>
      <c r="Q100" s="95">
        <f>'2015'!O100</f>
        <v>0</v>
      </c>
      <c r="R100" s="97">
        <f>'2015'!P100</f>
        <v>0</v>
      </c>
      <c r="S100" s="38">
        <f>'2015'!Q100</f>
        <v>0</v>
      </c>
      <c r="T100" s="39">
        <f>'2015'!R100</f>
        <v>0</v>
      </c>
      <c r="U100" s="39">
        <f>'2015'!S100</f>
        <v>0</v>
      </c>
      <c r="V100" s="38">
        <f>'2015'!T100</f>
        <v>0</v>
      </c>
      <c r="W100" s="33" t="str">
        <f>'2015'!U100</f>
        <v>ND</v>
      </c>
      <c r="X100" s="123">
        <f>'2016'!N100</f>
        <v>0.09</v>
      </c>
      <c r="Y100" s="124">
        <f>'2016'!O100</f>
        <v>0.09</v>
      </c>
      <c r="Z100" s="132">
        <f>'2016'!P100</f>
        <v>1</v>
      </c>
      <c r="AA100" s="39">
        <f>'2016'!Q100</f>
        <v>0</v>
      </c>
      <c r="AB100" s="39">
        <f>'2016'!R100</f>
        <v>0</v>
      </c>
      <c r="AC100" s="132">
        <f>'2016'!S100</f>
        <v>0</v>
      </c>
      <c r="AD100" s="33" t="str">
        <f>'2016'!T100</f>
        <v>se ha acompañado  el fortalecimiento de la Línea estratégica de violencia basada en género del Programa de Casas de Justicia.</v>
      </c>
      <c r="AE100" s="123">
        <f>'2017'!N100</f>
        <v>0.09</v>
      </c>
      <c r="AF100" s="124">
        <f>'2017'!O100</f>
        <v>0.09</v>
      </c>
      <c r="AG100" s="132">
        <f>'2017'!P100</f>
        <v>1</v>
      </c>
      <c r="AH100" s="39">
        <f>'2017'!Q100</f>
        <v>82000000</v>
      </c>
      <c r="AI100" s="39">
        <f>'2017'!R100</f>
        <v>6570000</v>
      </c>
      <c r="AJ100" s="132">
        <f>'2017'!S100</f>
        <v>8.0121951219512197E-2</v>
      </c>
      <c r="AK100" s="33" t="str">
        <f>'2017'!T100</f>
        <v>La jefatura de mujer y equiad de genero se ha acompañado  el fortalecimiento de la Línea estratégica de violencia basada en género del Programa de Casas de Justicia.</v>
      </c>
      <c r="AL100" s="123">
        <f>'2018'!N100</f>
        <v>1</v>
      </c>
      <c r="AM100" s="124">
        <f>'2018'!O100</f>
        <v>0.2</v>
      </c>
      <c r="AN100" s="132">
        <f>'2018'!P100</f>
        <v>0.2</v>
      </c>
      <c r="AO100" s="39">
        <f>'2018'!Q100</f>
        <v>69300000</v>
      </c>
      <c r="AP100" s="39">
        <f>'2018'!R100</f>
        <v>59520000</v>
      </c>
      <c r="AQ100" s="132">
        <f>'2018'!S100</f>
        <v>0.8588744588744589</v>
      </c>
      <c r="AR100" s="33" t="e">
        <f>'2018'!#REF!</f>
        <v>#REF!</v>
      </c>
      <c r="AS100" s="123">
        <f>'2019'!N100</f>
        <v>0</v>
      </c>
      <c r="AT100" s="124">
        <f>'2019'!O100</f>
        <v>0</v>
      </c>
      <c r="AU100" s="132">
        <f>'2019'!P100</f>
        <v>0</v>
      </c>
      <c r="AV100" s="39">
        <f>'2019'!Q100</f>
        <v>0</v>
      </c>
      <c r="AW100" s="39">
        <f>'2019'!R100</f>
        <v>0</v>
      </c>
      <c r="AX100" s="132">
        <f>'2019'!S100</f>
        <v>0</v>
      </c>
      <c r="AY100" s="33" t="str">
        <f>'2019'!AB100</f>
        <v xml:space="preserve"> Este proceso hace parte de las acciones que se derivan del comité consultivo intersectorial para el abordaje integral de la violencia de género. </v>
      </c>
    </row>
    <row r="101" spans="1:51" ht="60" customHeight="1" x14ac:dyDescent="0.25">
      <c r="A101" s="298"/>
      <c r="B101" s="275"/>
      <c r="C101" s="266"/>
      <c r="D101" s="14">
        <v>90</v>
      </c>
      <c r="E101" s="14" t="s">
        <v>579</v>
      </c>
      <c r="F101" s="14" t="s">
        <v>580</v>
      </c>
      <c r="G101" s="14" t="s">
        <v>581</v>
      </c>
      <c r="H101" s="14" t="s">
        <v>563</v>
      </c>
      <c r="I101" s="55" t="s">
        <v>582</v>
      </c>
      <c r="J101" s="270"/>
      <c r="K101" s="273"/>
      <c r="L101" s="288"/>
      <c r="M101" s="274"/>
      <c r="N101" s="44" t="s">
        <v>581</v>
      </c>
      <c r="O101" s="49">
        <f t="shared" si="2"/>
        <v>2.2000000000000002</v>
      </c>
      <c r="P101" s="80" t="e">
        <f t="shared" si="3"/>
        <v>#VALUE!</v>
      </c>
      <c r="Q101" s="95" t="str">
        <f>'2015'!O101</f>
        <v xml:space="preserve">Implementación de Lineamientos para la atención adecuada de mujeres víctimas </v>
      </c>
      <c r="R101" s="97">
        <f>'2015'!P101</f>
        <v>1</v>
      </c>
      <c r="S101" s="38">
        <f>'2015'!Q101</f>
        <v>1</v>
      </c>
      <c r="T101" s="39">
        <f>'2015'!R101</f>
        <v>120477539</v>
      </c>
      <c r="U101" s="39">
        <f>'2015'!S101</f>
        <v>48449646</v>
      </c>
      <c r="V101" s="38">
        <f>'2015'!T101</f>
        <v>0.4021467105167213</v>
      </c>
      <c r="W101" s="33" t="str">
        <f>'2015'!U101</f>
        <v>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v>
      </c>
      <c r="X101" s="123">
        <f>'2016'!N101</f>
        <v>0.1</v>
      </c>
      <c r="Y101" s="124">
        <f>'2016'!O101</f>
        <v>0.1</v>
      </c>
      <c r="Z101" s="132">
        <f>'2016'!P101</f>
        <v>1</v>
      </c>
      <c r="AA101" s="39">
        <f>'2016'!Q101</f>
        <v>0</v>
      </c>
      <c r="AB101" s="39">
        <f>'2016'!R101</f>
        <v>0</v>
      </c>
      <c r="AC101" s="132">
        <f>'2016'!S101</f>
        <v>0</v>
      </c>
      <c r="AD101" s="33" t="str">
        <f>'2016'!T101</f>
        <v xml:space="preserve">se han socializado las rutas de atencion deseañadas para la atencion adecuada a mujeres victimas de violencia de genero. </v>
      </c>
      <c r="AE101" s="123">
        <f>'2017'!N101</f>
        <v>0.1</v>
      </c>
      <c r="AF101" s="124">
        <f>'2017'!O101</f>
        <v>0.1</v>
      </c>
      <c r="AG101" s="132">
        <f>'2017'!P101</f>
        <v>1</v>
      </c>
      <c r="AH101" s="39">
        <f>'2017'!Q101</f>
        <v>0</v>
      </c>
      <c r="AI101" s="39">
        <f>'2017'!R101</f>
        <v>0</v>
      </c>
      <c r="AJ101" s="132">
        <f>'2017'!S101</f>
        <v>0</v>
      </c>
      <c r="AK101" s="33" t="str">
        <f>'2017'!T101</f>
        <v xml:space="preserve">jefatura de equidad y mujer, se han socializado las rutas de atencion deseañadas para la atencion adecuada a mujeres victimas de violencia de genero. </v>
      </c>
      <c r="AL101" s="123">
        <f>'2018'!N101</f>
        <v>0</v>
      </c>
      <c r="AM101" s="124">
        <f>'2018'!O101</f>
        <v>0</v>
      </c>
      <c r="AN101" s="132">
        <f>'2018'!P101</f>
        <v>0</v>
      </c>
      <c r="AO101" s="39">
        <f>'2018'!Q101</f>
        <v>0</v>
      </c>
      <c r="AP101" s="39">
        <f>'2018'!R101</f>
        <v>0</v>
      </c>
      <c r="AQ101" s="132">
        <f>'2018'!S101</f>
        <v>0</v>
      </c>
      <c r="AR101" s="33">
        <f>'2018'!AB101</f>
        <v>0</v>
      </c>
      <c r="AS101" s="123">
        <f>'2019'!N101</f>
        <v>1</v>
      </c>
      <c r="AT101" s="124">
        <f>'2019'!O101</f>
        <v>1</v>
      </c>
      <c r="AU101" s="132">
        <f>'2019'!P101</f>
        <v>0.8</v>
      </c>
      <c r="AV101" s="39">
        <f>'2019'!Q101</f>
        <v>50000000</v>
      </c>
      <c r="AW101" s="39">
        <f>'2019'!R101</f>
        <v>12768000</v>
      </c>
      <c r="AX101" s="132">
        <f>'2019'!S101</f>
        <v>0</v>
      </c>
      <c r="AY101" s="33" t="str">
        <f>'2019'!AB101</f>
        <v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v>
      </c>
    </row>
    <row r="102" spans="1:51" ht="60" customHeight="1" x14ac:dyDescent="0.25">
      <c r="A102" s="298"/>
      <c r="B102" s="275"/>
      <c r="C102" s="266"/>
      <c r="D102" s="14">
        <v>91</v>
      </c>
      <c r="E102" s="14" t="s">
        <v>583</v>
      </c>
      <c r="F102" s="14" t="s">
        <v>584</v>
      </c>
      <c r="G102" s="14" t="s">
        <v>585</v>
      </c>
      <c r="H102" s="14" t="s">
        <v>586</v>
      </c>
      <c r="I102" s="55" t="s">
        <v>587</v>
      </c>
      <c r="J102" s="44" t="s">
        <v>588</v>
      </c>
      <c r="K102" s="14" t="s">
        <v>589</v>
      </c>
      <c r="L102" s="14" t="s">
        <v>590</v>
      </c>
      <c r="M102" s="55" t="s">
        <v>591</v>
      </c>
      <c r="N102" s="74">
        <v>0.9</v>
      </c>
      <c r="O102" s="49">
        <f t="shared" si="2"/>
        <v>0.56800000000000006</v>
      </c>
      <c r="P102" s="80">
        <f t="shared" si="3"/>
        <v>0.63111111111111118</v>
      </c>
      <c r="Q102" s="95" t="str">
        <f>'2015'!O102</f>
        <v>Verificación del 20% de cumplimiento de los protocolo de atención a víctimas de violencia de genero</v>
      </c>
      <c r="R102" s="97">
        <f>'2015'!P102</f>
        <v>0.2</v>
      </c>
      <c r="S102" s="38">
        <f>'2015'!Q102</f>
        <v>1</v>
      </c>
      <c r="T102" s="39">
        <f>'2015'!R102</f>
        <v>148240000</v>
      </c>
      <c r="U102" s="39">
        <f>'2015'!S102</f>
        <v>21708252</v>
      </c>
      <c r="V102" s="38">
        <f>'2015'!T102</f>
        <v>0.14643990825688075</v>
      </c>
      <c r="W102" s="33" t="str">
        <f>'2015'!U102</f>
        <v>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v>
      </c>
      <c r="X102" s="123">
        <f>'2016'!N102</f>
        <v>0.09</v>
      </c>
      <c r="Y102" s="124">
        <f>'2016'!O102</f>
        <v>0.09</v>
      </c>
      <c r="Z102" s="132">
        <f>'2016'!P102</f>
        <v>1</v>
      </c>
      <c r="AA102" s="39">
        <f>'2016'!Q102</f>
        <v>0</v>
      </c>
      <c r="AB102" s="39">
        <f>'2016'!R102</f>
        <v>0</v>
      </c>
      <c r="AC102" s="132">
        <f>'2016'!S102</f>
        <v>0</v>
      </c>
      <c r="AD102" s="33" t="str">
        <f>'2016'!T102</f>
        <v xml:space="preserve">se ha realizado el seguimiento a las rutas de atencion a las mujeres victimas de violencia de género. </v>
      </c>
      <c r="AE102" s="123">
        <f>'2017'!N102</f>
        <v>0.09</v>
      </c>
      <c r="AF102" s="124">
        <f>'2017'!O102</f>
        <v>7.8E-2</v>
      </c>
      <c r="AG102" s="132">
        <f>'2017'!P102</f>
        <v>0.8666666666666667</v>
      </c>
      <c r="AH102" s="39" t="str">
        <f>'2017'!Q102</f>
        <v>82.000.000
25100000</v>
      </c>
      <c r="AI102" s="39" t="str">
        <f>'2017'!R102</f>
        <v>6.570.000
12176208</v>
      </c>
      <c r="AJ102" s="132">
        <f>'2017'!S102</f>
        <v>0</v>
      </c>
      <c r="AK102" s="33" t="str">
        <f>'2017'!T102</f>
        <v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L102" s="123">
        <f>'2018'!N102</f>
        <v>1</v>
      </c>
      <c r="AM102" s="124">
        <f>'2018'!O102</f>
        <v>0.2</v>
      </c>
      <c r="AN102" s="132">
        <f>'2018'!P102</f>
        <v>0.2</v>
      </c>
      <c r="AO102" s="39">
        <f>'2018'!Q102</f>
        <v>69300000</v>
      </c>
      <c r="AP102" s="39">
        <f>'2018'!R102</f>
        <v>59520000</v>
      </c>
      <c r="AQ102" s="132">
        <f>'2018'!S102</f>
        <v>0.8588744588744589</v>
      </c>
      <c r="AR102" s="33" t="str">
        <f>'2018'!AB100</f>
        <v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v>
      </c>
      <c r="AS102" s="123">
        <f>'2019'!N102</f>
        <v>0</v>
      </c>
      <c r="AT102" s="124">
        <f>'2019'!O102</f>
        <v>0</v>
      </c>
      <c r="AU102" s="132">
        <f>'2019'!P102</f>
        <v>0</v>
      </c>
      <c r="AV102" s="39">
        <f>'2019'!Q102</f>
        <v>0</v>
      </c>
      <c r="AW102" s="39">
        <f>'2019'!R102</f>
        <v>0</v>
      </c>
      <c r="AX102" s="132">
        <f>'2019'!S102</f>
        <v>0</v>
      </c>
      <c r="AY102" s="33" t="str">
        <f>'2019'!AB102</f>
        <v xml:space="preserve"> Este proceso hace parte de las acciones que se derivan del comité consultivo intersectorial para el abordaje integral de la violencia de género. </v>
      </c>
    </row>
    <row r="103" spans="1:51" ht="60" customHeight="1" x14ac:dyDescent="0.25">
      <c r="A103" s="298"/>
      <c r="B103" s="275"/>
      <c r="C103" s="266"/>
      <c r="D103" s="14">
        <v>92</v>
      </c>
      <c r="E103" s="14" t="s">
        <v>592</v>
      </c>
      <c r="F103" s="14" t="s">
        <v>593</v>
      </c>
      <c r="G103" s="14" t="s">
        <v>594</v>
      </c>
      <c r="H103" s="14" t="s">
        <v>595</v>
      </c>
      <c r="I103" s="55" t="s">
        <v>596</v>
      </c>
      <c r="J103" s="44" t="s">
        <v>597</v>
      </c>
      <c r="K103" s="14" t="s">
        <v>386</v>
      </c>
      <c r="L103" s="19">
        <v>219</v>
      </c>
      <c r="M103" s="33" t="s">
        <v>482</v>
      </c>
      <c r="N103" s="44">
        <v>2</v>
      </c>
      <c r="O103" s="49">
        <f t="shared" si="2"/>
        <v>1.33</v>
      </c>
      <c r="P103" s="80">
        <f t="shared" si="3"/>
        <v>0.66500000000000004</v>
      </c>
      <c r="Q103" s="95">
        <f>'2015'!O103</f>
        <v>1</v>
      </c>
      <c r="R103" s="97">
        <f>'2015'!P103</f>
        <v>1</v>
      </c>
      <c r="S103" s="38">
        <f>'2015'!Q103</f>
        <v>1</v>
      </c>
      <c r="T103" s="39">
        <f>'2015'!R103</f>
        <v>42709999</v>
      </c>
      <c r="U103" s="39">
        <f>'2015'!S103</f>
        <v>35673333</v>
      </c>
      <c r="V103" s="38">
        <f>'2015'!T103</f>
        <v>0.83524546558757817</v>
      </c>
      <c r="W103" s="33" t="str">
        <f>'2015'!U103</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X103" s="123">
        <f>'2016'!N103</f>
        <v>0.1</v>
      </c>
      <c r="Y103" s="124">
        <f>'2016'!O103</f>
        <v>0.1</v>
      </c>
      <c r="Z103" s="132">
        <f>'2016'!P103</f>
        <v>1</v>
      </c>
      <c r="AA103" s="39">
        <f>'2016'!Q103</f>
        <v>0</v>
      </c>
      <c r="AB103" s="39">
        <f>'2016'!R103</f>
        <v>0</v>
      </c>
      <c r="AC103" s="132">
        <f>'2016'!S103</f>
        <v>0</v>
      </c>
      <c r="AD103" s="33" t="str">
        <f>'2016'!T103</f>
        <v>Estan establecidas en el codigo de infancia y adolescencia</v>
      </c>
      <c r="AE103" s="123">
        <f>'2017'!N103</f>
        <v>0.1</v>
      </c>
      <c r="AF103" s="124">
        <f>'2017'!O103</f>
        <v>0.08</v>
      </c>
      <c r="AG103" s="132">
        <f>'2017'!P103</f>
        <v>0.79999999999999993</v>
      </c>
      <c r="AH103" s="39">
        <f>'2017'!Q103</f>
        <v>111600000</v>
      </c>
      <c r="AI103" s="39">
        <f>'2017'!R103</f>
        <v>94500000</v>
      </c>
      <c r="AJ103" s="132">
        <f>'2017'!S103</f>
        <v>0.84677419354838712</v>
      </c>
      <c r="AK103" s="33" t="str">
        <f>'2017'!T103</f>
        <v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L103" s="123">
        <f>'2018'!N103</f>
        <v>1</v>
      </c>
      <c r="AM103" s="124">
        <f>'2018'!O103</f>
        <v>0.15</v>
      </c>
      <c r="AN103" s="132">
        <f>'2018'!P103</f>
        <v>0.15</v>
      </c>
      <c r="AO103" s="39">
        <f>'2018'!Q103</f>
        <v>7250000</v>
      </c>
      <c r="AP103" s="39">
        <f>'2018'!R103</f>
        <v>1500000</v>
      </c>
      <c r="AQ103" s="132">
        <f>'2018'!S103</f>
        <v>0.20689655172413793</v>
      </c>
      <c r="AR103" s="33" t="str">
        <f>'2018'!AB103</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S103" s="123">
        <f>'2019'!N103</f>
        <v>0</v>
      </c>
      <c r="AT103" s="124">
        <f>'2019'!O103</f>
        <v>0</v>
      </c>
      <c r="AU103" s="132">
        <f>'2019'!P103</f>
        <v>0</v>
      </c>
      <c r="AV103" s="39">
        <f>'2019'!Q103</f>
        <v>0</v>
      </c>
      <c r="AW103" s="39">
        <f>'2019'!R103</f>
        <v>0</v>
      </c>
      <c r="AX103" s="132">
        <f>'2019'!S103</f>
        <v>0</v>
      </c>
      <c r="AY103" s="33" t="str">
        <f>'2019'!AB103</f>
        <v xml:space="preserve"> Este proceso hace parte de las acciones que se derivan del comité consultivo intersectorial para el abordaje integral de la violencia de género. </v>
      </c>
    </row>
    <row r="104" spans="1:51" ht="60" customHeight="1" x14ac:dyDescent="0.25">
      <c r="A104" s="298"/>
      <c r="B104" s="275"/>
      <c r="C104" s="266"/>
      <c r="D104" s="14">
        <v>93</v>
      </c>
      <c r="E104" s="14" t="s">
        <v>598</v>
      </c>
      <c r="F104" s="14" t="s">
        <v>599</v>
      </c>
      <c r="G104" s="14" t="s">
        <v>600</v>
      </c>
      <c r="H104" s="14" t="s">
        <v>601</v>
      </c>
      <c r="I104" s="55" t="s">
        <v>602</v>
      </c>
      <c r="J104" s="61" t="s">
        <v>389</v>
      </c>
      <c r="K104" s="28" t="s">
        <v>603</v>
      </c>
      <c r="L104" s="28">
        <v>228</v>
      </c>
      <c r="M104" s="62" t="s">
        <v>604</v>
      </c>
      <c r="N104" s="44" t="s">
        <v>600</v>
      </c>
      <c r="O104" s="49">
        <f t="shared" si="2"/>
        <v>9.08</v>
      </c>
      <c r="P104" s="80" t="e">
        <f t="shared" si="3"/>
        <v>#VALUE!</v>
      </c>
      <c r="Q104" s="95">
        <f>'2015'!O104</f>
        <v>0</v>
      </c>
      <c r="R104" s="97">
        <f>'2015'!P104</f>
        <v>0</v>
      </c>
      <c r="S104" s="38">
        <f>'2015'!Q104</f>
        <v>0</v>
      </c>
      <c r="T104" s="39">
        <f>'2015'!R104</f>
        <v>0</v>
      </c>
      <c r="U104" s="39">
        <f>'2015'!S104</f>
        <v>0</v>
      </c>
      <c r="V104" s="38">
        <f>'2015'!T104</f>
        <v>0</v>
      </c>
      <c r="W104" s="33">
        <f>'2015'!U104</f>
        <v>0</v>
      </c>
      <c r="X104" s="123">
        <f>'2016'!N104</f>
        <v>0.1</v>
      </c>
      <c r="Y104" s="124">
        <f>'2016'!O104</f>
        <v>0</v>
      </c>
      <c r="Z104" s="132">
        <f>'2016'!P104</f>
        <v>0</v>
      </c>
      <c r="AA104" s="39">
        <f>'2016'!Q104</f>
        <v>0</v>
      </c>
      <c r="AB104" s="39">
        <f>'2016'!R104</f>
        <v>0</v>
      </c>
      <c r="AC104" s="132">
        <f>'2016'!S104</f>
        <v>0</v>
      </c>
      <c r="AD104" s="33" t="str">
        <f>'2016'!T104</f>
        <v xml:space="preserve">No reporta informacion </v>
      </c>
      <c r="AE104" s="123">
        <f>'2017'!N104</f>
        <v>0.1</v>
      </c>
      <c r="AF104" s="124">
        <f>'2017'!O104</f>
        <v>0.08</v>
      </c>
      <c r="AG104" s="132">
        <f>'2017'!P104</f>
        <v>0.79999999999999993</v>
      </c>
      <c r="AH104" s="39">
        <f>'2017'!Q104</f>
        <v>25100000</v>
      </c>
      <c r="AI104" s="39">
        <f>'2017'!R104</f>
        <v>12176208</v>
      </c>
      <c r="AJ104" s="132">
        <f>'2017'!S104</f>
        <v>0.48510788844621516</v>
      </c>
      <c r="AK104" s="33" t="str">
        <f>'2017'!T104</f>
        <v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L104" s="123">
        <f>'2018'!N104</f>
        <v>12</v>
      </c>
      <c r="AM104" s="124">
        <f>'2018'!O104</f>
        <v>8</v>
      </c>
      <c r="AN104" s="132">
        <f>'2018'!P104</f>
        <v>0.66666666666666663</v>
      </c>
      <c r="AO104" s="39">
        <f>'2018'!Q104</f>
        <v>210000000</v>
      </c>
      <c r="AP104" s="39">
        <f>'2018'!R104</f>
        <v>68175000</v>
      </c>
      <c r="AQ104" s="132">
        <f>'2018'!S104</f>
        <v>0.32464285714285712</v>
      </c>
      <c r="AR104" s="33" t="str">
        <f>'2018'!AB104</f>
        <v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v>
      </c>
      <c r="AS104" s="123">
        <f>'2019'!N104</f>
        <v>1</v>
      </c>
      <c r="AT104" s="124">
        <f>'2019'!O104</f>
        <v>1</v>
      </c>
      <c r="AU104" s="132">
        <f>'2019'!P104</f>
        <v>0.7</v>
      </c>
      <c r="AV104" s="39">
        <f>'2019'!Q104</f>
        <v>50000000</v>
      </c>
      <c r="AW104" s="39">
        <f>'2019'!R104</f>
        <v>16166000</v>
      </c>
      <c r="AX104" s="132">
        <f>'2019'!S104</f>
        <v>0</v>
      </c>
      <c r="AY104" s="33" t="str">
        <f>'2019'!AB104</f>
        <v xml:space="preserve"> Este proceso hace parte de las acciones que se derivan del comité consultivo intersectorial para el abordaje integral de la violencia de género. </v>
      </c>
    </row>
    <row r="105" spans="1:51" ht="60" customHeight="1" x14ac:dyDescent="0.25">
      <c r="A105" s="298"/>
      <c r="B105" s="275"/>
      <c r="C105" s="266"/>
      <c r="D105" s="14">
        <v>94</v>
      </c>
      <c r="E105" s="14" t="s">
        <v>605</v>
      </c>
      <c r="F105" s="14" t="s">
        <v>606</v>
      </c>
      <c r="G105" s="14" t="s">
        <v>607</v>
      </c>
      <c r="H105" s="14" t="s">
        <v>608</v>
      </c>
      <c r="I105" s="55" t="s">
        <v>609</v>
      </c>
      <c r="J105" s="44" t="s">
        <v>254</v>
      </c>
      <c r="K105" s="19" t="s">
        <v>262</v>
      </c>
      <c r="L105" s="14">
        <v>137</v>
      </c>
      <c r="M105" s="55" t="s">
        <v>263</v>
      </c>
      <c r="N105" s="44" t="s">
        <v>607</v>
      </c>
      <c r="O105" s="49">
        <f t="shared" si="2"/>
        <v>3.6</v>
      </c>
      <c r="P105" s="80" t="e">
        <f t="shared" si="3"/>
        <v>#VALUE!</v>
      </c>
      <c r="Q105" s="95" t="str">
        <f>'2015'!O105</f>
        <v>Dar inicio a los protocolos de las medidas de atencion establecidas en los literales a) y b) del artículo 19 de la Ley 1257 de 2008, de acuerdo a lo reglametado por el Gobierno Nacional (Ministerios de Salud, Defensa y Justicia)</v>
      </c>
      <c r="R105" s="97">
        <f>'2015'!P105</f>
        <v>0.5</v>
      </c>
      <c r="S105" s="38">
        <f>'2015'!Q105</f>
        <v>0.5</v>
      </c>
      <c r="T105" s="39">
        <f>'2015'!R105</f>
        <v>75646965.310000002</v>
      </c>
      <c r="U105" s="39">
        <f>'2015'!S105</f>
        <v>40525000</v>
      </c>
      <c r="V105" s="38">
        <f>'2015'!T105</f>
        <v>0.53571217079137579</v>
      </c>
      <c r="W105" s="33" t="str">
        <f>'2015'!U105</f>
        <v>A la fecha no registra asignación de recursos especiales de la nación, en dicho proceso de reconocimiento por lo que las atenciones integrales de las víctimas de violencia se realiza con la  concurrencia de las EPS.</v>
      </c>
      <c r="X105" s="123">
        <f>'2016'!N105</f>
        <v>0.1</v>
      </c>
      <c r="Y105" s="124">
        <f>'2016'!O105</f>
        <v>0</v>
      </c>
      <c r="Z105" s="132">
        <f>'2016'!P105</f>
        <v>0</v>
      </c>
      <c r="AA105" s="39">
        <f>'2016'!Q105</f>
        <v>0</v>
      </c>
      <c r="AB105" s="39">
        <f>'2016'!R105</f>
        <v>0</v>
      </c>
      <c r="AC105" s="132">
        <f>'2016'!S105</f>
        <v>0</v>
      </c>
      <c r="AD105" s="33" t="str">
        <f>'2016'!T105</f>
        <v>A la fecha no registra asignación de recursos especiales de la nación, en dicho proceso de reconocimiento por lo que las atenciones integrales de las víctimas de violencia se realiza con la  concurrencia de las EPS.</v>
      </c>
      <c r="AE105" s="123">
        <f>'2017'!N105</f>
        <v>0.1</v>
      </c>
      <c r="AF105" s="124">
        <f>'2017'!O105</f>
        <v>0.1</v>
      </c>
      <c r="AG105" s="132">
        <f>'2017'!P105</f>
        <v>1</v>
      </c>
      <c r="AH105" s="39">
        <f>'2017'!Q105</f>
        <v>41200000</v>
      </c>
      <c r="AI105" s="39">
        <f>'2017'!R105</f>
        <v>38560000</v>
      </c>
      <c r="AJ105" s="132">
        <f>'2017'!S105</f>
        <v>0.93592233009708736</v>
      </c>
      <c r="AK105" s="33" t="str">
        <f>'2017'!T105</f>
        <v>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105" s="123">
        <f>'2018'!N105</f>
        <v>12</v>
      </c>
      <c r="AM105" s="124">
        <f>'2018'!O105</f>
        <v>2</v>
      </c>
      <c r="AN105" s="132">
        <f>'2018'!P105</f>
        <v>0.16666666666666666</v>
      </c>
      <c r="AO105" s="39">
        <f>'2018'!Q105</f>
        <v>53000000</v>
      </c>
      <c r="AP105" s="39">
        <f>'2018'!R105</f>
        <v>26400000</v>
      </c>
      <c r="AQ105" s="132">
        <f>'2018'!S105</f>
        <v>0.49811320754716981</v>
      </c>
      <c r="AR105" s="33" t="str">
        <f>'2018'!AB105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S105" s="123">
        <f>'2019'!N105</f>
        <v>1</v>
      </c>
      <c r="AT105" s="124">
        <f>'2019'!O105</f>
        <v>1</v>
      </c>
      <c r="AU105" s="132">
        <f>'2019'!P105</f>
        <v>0.7</v>
      </c>
      <c r="AV105" s="39">
        <f>'2019'!Q105</f>
        <v>26100000</v>
      </c>
      <c r="AW105" s="39">
        <f>'2019'!R105</f>
        <v>7955922</v>
      </c>
      <c r="AX105" s="132">
        <f>'2019'!S105</f>
        <v>0</v>
      </c>
      <c r="AY105" s="33" t="str">
        <f>'2019'!AB105</f>
        <v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v>
      </c>
    </row>
    <row r="106" spans="1:51" ht="60" customHeight="1" x14ac:dyDescent="0.25">
      <c r="A106" s="298"/>
      <c r="B106" s="275"/>
      <c r="C106" s="266"/>
      <c r="D106" s="14">
        <v>95</v>
      </c>
      <c r="E106" s="14" t="s">
        <v>610</v>
      </c>
      <c r="F106" s="14" t="s">
        <v>611</v>
      </c>
      <c r="G106" s="14" t="s">
        <v>612</v>
      </c>
      <c r="H106" s="14" t="s">
        <v>87</v>
      </c>
      <c r="I106" s="55" t="s">
        <v>613</v>
      </c>
      <c r="J106" s="270" t="s">
        <v>215</v>
      </c>
      <c r="K106" s="273" t="s">
        <v>216</v>
      </c>
      <c r="L106" s="288">
        <v>197</v>
      </c>
      <c r="M106" s="274" t="s">
        <v>217</v>
      </c>
      <c r="N106" s="44" t="s">
        <v>612</v>
      </c>
      <c r="O106" s="49">
        <f t="shared" si="2"/>
        <v>2.3600000000000003</v>
      </c>
      <c r="P106" s="80" t="e">
        <f t="shared" si="3"/>
        <v>#VALUE!</v>
      </c>
      <c r="Q106" s="95">
        <f>'2015'!O106</f>
        <v>1</v>
      </c>
      <c r="R106" s="97">
        <f>'2015'!P106</f>
        <v>1</v>
      </c>
      <c r="S106" s="38">
        <f>'2015'!Q106</f>
        <v>1</v>
      </c>
      <c r="T106" s="39">
        <f>'2015'!R106</f>
        <v>42709999</v>
      </c>
      <c r="U106" s="39">
        <f>'2015'!S106</f>
        <v>35673333</v>
      </c>
      <c r="V106" s="38">
        <f>'2015'!T106</f>
        <v>0.83524546558757817</v>
      </c>
      <c r="W106" s="33" t="str">
        <f>'2015'!U106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X106" s="123">
        <f>'2016'!N106</f>
        <v>0.1</v>
      </c>
      <c r="Y106" s="124">
        <f>'2016'!O106</f>
        <v>0.1</v>
      </c>
      <c r="Z106" s="132">
        <f>'2016'!P106</f>
        <v>1</v>
      </c>
      <c r="AA106" s="39">
        <f>'2016'!Q106</f>
        <v>0</v>
      </c>
      <c r="AB106" s="39">
        <f>'2016'!R106</f>
        <v>0</v>
      </c>
      <c r="AC106" s="132">
        <f>'2016'!S106</f>
        <v>0</v>
      </c>
      <c r="AD106" s="33" t="str">
        <f>'2016'!T106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AE106" s="123">
        <f>'2017'!N106</f>
        <v>0.1</v>
      </c>
      <c r="AF106" s="124">
        <f>'2017'!O106</f>
        <v>0.06</v>
      </c>
      <c r="AG106" s="132">
        <f>'2017'!P106</f>
        <v>0.6</v>
      </c>
      <c r="AH106" s="39">
        <f>'2017'!Q106</f>
        <v>82000000</v>
      </c>
      <c r="AI106" s="39">
        <f>'2017'!R106</f>
        <v>6570000</v>
      </c>
      <c r="AJ106" s="132">
        <f>'2017'!S106</f>
        <v>8.0121951219512197E-2</v>
      </c>
      <c r="AK106" s="33" t="str">
        <f>'2017'!T106</f>
        <v>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v>
      </c>
      <c r="AL106" s="123">
        <f>'2018'!N106</f>
        <v>1</v>
      </c>
      <c r="AM106" s="124">
        <f>'2018'!O106</f>
        <v>0.2</v>
      </c>
      <c r="AN106" s="132">
        <f>'2018'!P106</f>
        <v>0.2</v>
      </c>
      <c r="AO106" s="39">
        <f>'2018'!Q106</f>
        <v>69300000</v>
      </c>
      <c r="AP106" s="39">
        <f>'2018'!R106</f>
        <v>59520000</v>
      </c>
      <c r="AQ106" s="132">
        <f>'2018'!S106</f>
        <v>0.8588744588744589</v>
      </c>
      <c r="AR106" s="33" t="str">
        <f>'2018'!AB106</f>
        <v>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v>
      </c>
      <c r="AS106" s="123">
        <f>'2019'!N106</f>
        <v>1</v>
      </c>
      <c r="AT106" s="124">
        <f>'2019'!O106</f>
        <v>1</v>
      </c>
      <c r="AU106" s="132">
        <f>'2019'!P106</f>
        <v>0.7</v>
      </c>
      <c r="AV106" s="39">
        <f>'2019'!Q106</f>
        <v>56000000</v>
      </c>
      <c r="AW106" s="39">
        <f>'2019'!R106</f>
        <v>2798000</v>
      </c>
      <c r="AX106" s="132">
        <f>'2019'!S106</f>
        <v>0</v>
      </c>
      <c r="AY106" s="33" t="str">
        <f>'2019'!AB106</f>
        <v xml:space="preserve">De igual forma, a través de videoconferencias realizadas con la Nación, en puesto de mando unificado con diferentes enlaces del Ministerio de Justicia, Salud, consejería presidencial, fiscalía y policía, se ha orientado sobre la implementación de medidas de atención establecidas en la Ley 1257 y sus diferentes decretos reglamentarios. 
Es así como este comité, reemplaza las funciones de seguimiento a la implementación de la Ley 1257, por lo cual el monitoreo y desarrollo de estrategias de coordinación interinstitucional para la implementación de medidas, se realiza a través del mismo. </v>
      </c>
    </row>
    <row r="107" spans="1:51" ht="60" customHeight="1" x14ac:dyDescent="0.25">
      <c r="A107" s="298"/>
      <c r="B107" s="275"/>
      <c r="C107" s="266"/>
      <c r="D107" s="14">
        <v>96</v>
      </c>
      <c r="E107" s="14" t="s">
        <v>614</v>
      </c>
      <c r="F107" s="14" t="s">
        <v>615</v>
      </c>
      <c r="G107" s="14" t="s">
        <v>616</v>
      </c>
      <c r="H107" s="14" t="s">
        <v>59</v>
      </c>
      <c r="I107" s="55" t="s">
        <v>617</v>
      </c>
      <c r="J107" s="270"/>
      <c r="K107" s="273"/>
      <c r="L107" s="288"/>
      <c r="M107" s="274"/>
      <c r="N107" s="74">
        <v>0.9</v>
      </c>
      <c r="O107" s="49">
        <f t="shared" si="2"/>
        <v>1.17</v>
      </c>
      <c r="P107" s="80">
        <f t="shared" si="3"/>
        <v>1.2999999999999998</v>
      </c>
      <c r="Q107" s="95" t="str">
        <f>'2015'!O107</f>
        <v>5 % de asesorias ejecutadas al Comité de Seguimiento</v>
      </c>
      <c r="R107" s="97">
        <f>'2015'!P107</f>
        <v>0.02</v>
      </c>
      <c r="S107" s="38">
        <f>'2015'!Q107</f>
        <v>0.4</v>
      </c>
      <c r="T107" s="39">
        <f>'2015'!R107</f>
        <v>148240000</v>
      </c>
      <c r="U107" s="39">
        <f>'2015'!S107</f>
        <v>21708252</v>
      </c>
      <c r="V107" s="38">
        <f>'2015'!T107</f>
        <v>0.14643990825688075</v>
      </c>
      <c r="W107" s="33" t="str">
        <f>'2015'!U107</f>
        <v>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v>
      </c>
      <c r="X107" s="123">
        <f>'2016'!N107</f>
        <v>0.09</v>
      </c>
      <c r="Y107" s="124">
        <f>'2016'!O107</f>
        <v>0.09</v>
      </c>
      <c r="Z107" s="132">
        <f>'2016'!P107</f>
        <v>1</v>
      </c>
      <c r="AA107" s="39">
        <f>'2016'!Q107</f>
        <v>0</v>
      </c>
      <c r="AB107" s="39">
        <f>'2016'!R107</f>
        <v>0</v>
      </c>
      <c r="AC107" s="132">
        <f>'2016'!S107</f>
        <v>0</v>
      </c>
      <c r="AD107" s="33" t="str">
        <f>'2016'!T107</f>
        <v xml:space="preserve">se participa en la convocatoria que realiza para el seguimento la defensoria del pueblo. </v>
      </c>
      <c r="AE107" s="123">
        <f>'2017'!N107</f>
        <v>0.09</v>
      </c>
      <c r="AF107" s="124">
        <f>'2017'!O107</f>
        <v>0.06</v>
      </c>
      <c r="AG107" s="132">
        <f>'2017'!P107</f>
        <v>0.66666666666666663</v>
      </c>
      <c r="AH107" s="39">
        <f>'2017'!Q107</f>
        <v>0</v>
      </c>
      <c r="AI107" s="39">
        <f>'2017'!R107</f>
        <v>0</v>
      </c>
      <c r="AJ107" s="132">
        <f>'2017'!S107</f>
        <v>0</v>
      </c>
      <c r="AK107" s="33" t="str">
        <f>'2017'!T107</f>
        <v xml:space="preserve">Jefatura de mujer y equidad desarrolla eventos en los que socializa la ley 1257 por parte de los abogados del equipo, de igual forma, participa en la convocatoria que realiza para el seguimento la defensoria del pueblo. </v>
      </c>
      <c r="AL107" s="123">
        <f>'2018'!N107</f>
        <v>0</v>
      </c>
      <c r="AM107" s="124">
        <f>'2018'!O107</f>
        <v>0</v>
      </c>
      <c r="AN107" s="132">
        <f>'2018'!P107</f>
        <v>0</v>
      </c>
      <c r="AO107" s="39">
        <f>'2018'!Q107</f>
        <v>0</v>
      </c>
      <c r="AP107" s="39">
        <f>'2018'!R107</f>
        <v>0</v>
      </c>
      <c r="AQ107" s="132">
        <f>'2018'!S107</f>
        <v>0</v>
      </c>
      <c r="AR107" s="33">
        <f>'2018'!AB107</f>
        <v>0</v>
      </c>
      <c r="AS107" s="123">
        <f>'2019'!N107</f>
        <v>1</v>
      </c>
      <c r="AT107" s="124">
        <f>'2019'!O107</f>
        <v>1</v>
      </c>
      <c r="AU107" s="132">
        <f>'2019'!P107</f>
        <v>0.8</v>
      </c>
      <c r="AV107" s="39">
        <f>'2019'!Q107</f>
        <v>50000000</v>
      </c>
      <c r="AW107" s="39">
        <f>'2019'!R107</f>
        <v>12768000</v>
      </c>
      <c r="AX107" s="132">
        <f>'2019'!S107</f>
        <v>0</v>
      </c>
      <c r="AY107" s="33" t="str">
        <f>'2019'!AB107</f>
        <v xml:space="preserve"> Este proceso hace parte de las acciones que se derivan del comité consultivo intersectorial para el abordaje integral de la violencia de género. </v>
      </c>
    </row>
    <row r="108" spans="1:51" ht="60" customHeight="1" x14ac:dyDescent="0.25">
      <c r="A108" s="298"/>
      <c r="B108" s="275"/>
      <c r="C108" s="28" t="s">
        <v>618</v>
      </c>
      <c r="D108" s="14">
        <v>97</v>
      </c>
      <c r="E108" s="14" t="s">
        <v>619</v>
      </c>
      <c r="F108" s="14" t="s">
        <v>620</v>
      </c>
      <c r="G108" s="14" t="s">
        <v>621</v>
      </c>
      <c r="H108" s="14" t="s">
        <v>59</v>
      </c>
      <c r="I108" s="55" t="s">
        <v>622</v>
      </c>
      <c r="J108" s="44" t="s">
        <v>406</v>
      </c>
      <c r="K108" s="14" t="s">
        <v>407</v>
      </c>
      <c r="L108" s="19">
        <v>136</v>
      </c>
      <c r="M108" s="55" t="s">
        <v>455</v>
      </c>
      <c r="N108" s="74">
        <v>0.9</v>
      </c>
      <c r="O108" s="49">
        <f t="shared" si="2"/>
        <v>9.18</v>
      </c>
      <c r="P108" s="80">
        <f t="shared" si="3"/>
        <v>10.199999999999999</v>
      </c>
      <c r="Q108" s="95">
        <f>'2015'!O108</f>
        <v>0</v>
      </c>
      <c r="R108" s="97">
        <f>'2015'!P108</f>
        <v>0</v>
      </c>
      <c r="S108" s="38">
        <f>'2015'!Q108</f>
        <v>0</v>
      </c>
      <c r="T108" s="39">
        <f>'2015'!R108</f>
        <v>0</v>
      </c>
      <c r="U108" s="39">
        <f>'2015'!S108</f>
        <v>0</v>
      </c>
      <c r="V108" s="38">
        <f>'2015'!T108</f>
        <v>0</v>
      </c>
      <c r="W108" s="33">
        <f>'2015'!U108</f>
        <v>0</v>
      </c>
      <c r="X108" s="123">
        <f>'2016'!N108</f>
        <v>0.09</v>
      </c>
      <c r="Y108" s="124">
        <f>'2016'!O108</f>
        <v>0.09</v>
      </c>
      <c r="Z108" s="132">
        <f>'2016'!P108</f>
        <v>1</v>
      </c>
      <c r="AA108" s="39">
        <f>'2016'!Q108</f>
        <v>0</v>
      </c>
      <c r="AB108" s="39">
        <f>'2016'!R108</f>
        <v>0</v>
      </c>
      <c r="AC108" s="132">
        <f>'2016'!S108</f>
        <v>0</v>
      </c>
      <c r="AD108" s="33" t="str">
        <f>'2016'!T108</f>
        <v>El departamento consolida trimestralmente el informe de violencia de genero del SIVIGILA.</v>
      </c>
      <c r="AE108" s="123">
        <f>'2017'!N108</f>
        <v>0.09</v>
      </c>
      <c r="AF108" s="124">
        <f>'2017'!O108</f>
        <v>0.09</v>
      </c>
      <c r="AG108" s="132">
        <f>'2017'!P108</f>
        <v>1</v>
      </c>
      <c r="AH108" s="39">
        <f>'2017'!Q108</f>
        <v>55750000</v>
      </c>
      <c r="AI108" s="39">
        <f>'2017'!R108</f>
        <v>4630000</v>
      </c>
      <c r="AJ108" s="132">
        <f>'2017'!S108</f>
        <v>8.3049327354260086E-2</v>
      </c>
      <c r="AK108" s="33" t="str">
        <f>'2017'!T108</f>
        <v>a traves de la secretaria departamental de salud se consolida las estadisticas sobre victimas de violencia con un enfoque de genero, desde donde se entrega un informe trismetralmente.</v>
      </c>
      <c r="AL108" s="123">
        <f>'2018'!N108</f>
        <v>12</v>
      </c>
      <c r="AM108" s="124">
        <f>'2018'!O108</f>
        <v>8</v>
      </c>
      <c r="AN108" s="132">
        <f>'2018'!P108</f>
        <v>0.66666666666666663</v>
      </c>
      <c r="AO108" s="39">
        <f>'2018'!Q108</f>
        <v>210000000</v>
      </c>
      <c r="AP108" s="39">
        <f>'2018'!R108</f>
        <v>68175000</v>
      </c>
      <c r="AQ108" s="132">
        <f>'2018'!S108</f>
        <v>0.32464285714285712</v>
      </c>
      <c r="AR108" s="33">
        <f>'2018'!AB108</f>
        <v>0</v>
      </c>
      <c r="AS108" s="123">
        <f>'2019'!N108</f>
        <v>1</v>
      </c>
      <c r="AT108" s="124">
        <f>'2019'!O108</f>
        <v>1</v>
      </c>
      <c r="AU108" s="132">
        <f>'2019'!P108</f>
        <v>0.8</v>
      </c>
      <c r="AV108" s="39">
        <f>'2019'!Q108</f>
        <v>0</v>
      </c>
      <c r="AW108" s="39">
        <f>'2019'!R108</f>
        <v>0</v>
      </c>
      <c r="AX108" s="132">
        <f>'2019'!S108</f>
        <v>0</v>
      </c>
      <c r="AY108" s="33" t="str">
        <f>'2019'!AB108</f>
        <v xml:space="preserve"> Este proceso hace parte de las acciones que se derivan del comité consultivo intersectorial para el abordaje integral de la violencia de género. </v>
      </c>
    </row>
    <row r="109" spans="1:51" ht="60" customHeight="1" x14ac:dyDescent="0.25">
      <c r="A109" s="307" t="s">
        <v>624</v>
      </c>
      <c r="B109" s="266" t="s">
        <v>625</v>
      </c>
      <c r="C109" s="309" t="s">
        <v>626</v>
      </c>
      <c r="D109" s="14">
        <v>98</v>
      </c>
      <c r="E109" s="5" t="s">
        <v>627</v>
      </c>
      <c r="F109" s="13" t="s">
        <v>628</v>
      </c>
      <c r="G109" s="13" t="s">
        <v>629</v>
      </c>
      <c r="H109" s="13" t="s">
        <v>630</v>
      </c>
      <c r="I109" s="33" t="s">
        <v>631</v>
      </c>
      <c r="J109" s="270" t="s">
        <v>233</v>
      </c>
      <c r="K109" s="273" t="s">
        <v>234</v>
      </c>
      <c r="L109" s="275">
        <v>197</v>
      </c>
      <c r="M109" s="276" t="s">
        <v>217</v>
      </c>
      <c r="N109" s="74">
        <v>1</v>
      </c>
      <c r="O109" s="49">
        <f t="shared" si="2"/>
        <v>1.2</v>
      </c>
      <c r="P109" s="80">
        <f t="shared" si="3"/>
        <v>1.2</v>
      </c>
      <c r="Q109" s="95">
        <f>'2015'!O109</f>
        <v>0</v>
      </c>
      <c r="R109" s="97">
        <f>'2015'!P109</f>
        <v>0</v>
      </c>
      <c r="S109" s="38">
        <f>'2015'!Q109</f>
        <v>0</v>
      </c>
      <c r="T109" s="39">
        <f>'2015'!R109</f>
        <v>0</v>
      </c>
      <c r="U109" s="39">
        <f>'2015'!S109</f>
        <v>0</v>
      </c>
      <c r="V109" s="38">
        <f>'2015'!T109</f>
        <v>0</v>
      </c>
      <c r="W109" s="33">
        <f>'2015'!U109</f>
        <v>0</v>
      </c>
      <c r="X109" s="123">
        <f>'2016'!N109</f>
        <v>0.1</v>
      </c>
      <c r="Y109" s="124">
        <f>'2016'!O109</f>
        <v>0</v>
      </c>
      <c r="Z109" s="132">
        <f>'2016'!P109</f>
        <v>0</v>
      </c>
      <c r="AA109" s="39">
        <f>'2016'!Q109</f>
        <v>0</v>
      </c>
      <c r="AB109" s="39">
        <f>'2016'!R109</f>
        <v>0</v>
      </c>
      <c r="AC109" s="132">
        <f>'2016'!S109</f>
        <v>0</v>
      </c>
      <c r="AD109" s="33" t="str">
        <f>'2016'!T109</f>
        <v>no se ha hecho Diagnóstico de detección de prácticas e imaginarios patriarcales, androcenticas y sexistas en los funcionarios publicos</v>
      </c>
      <c r="AE109" s="123">
        <f>'2017'!N109</f>
        <v>0.1</v>
      </c>
      <c r="AF109" s="124">
        <f>'2017'!O109</f>
        <v>0</v>
      </c>
      <c r="AG109" s="132">
        <f>'2017'!P109</f>
        <v>0</v>
      </c>
      <c r="AH109" s="39">
        <f>'2017'!Q109</f>
        <v>82000000</v>
      </c>
      <c r="AI109" s="39">
        <f>'2017'!R109</f>
        <v>6570000</v>
      </c>
      <c r="AJ109" s="132">
        <f>'2017'!S109</f>
        <v>8.0121951219512197E-2</v>
      </c>
      <c r="AK109" s="33" t="str">
        <f>'2017'!T109</f>
        <v>La jefatura de equidad de genero y mujer reporta que esta accion se encuentra en fase de planeacion</v>
      </c>
      <c r="AL109" s="123">
        <f>'2018'!N109</f>
        <v>1</v>
      </c>
      <c r="AM109" s="124">
        <f>'2018'!O109</f>
        <v>0.2</v>
      </c>
      <c r="AN109" s="132">
        <f>'2018'!P109</f>
        <v>0.2</v>
      </c>
      <c r="AO109" s="39">
        <f>'2018'!Q109</f>
        <v>69300000</v>
      </c>
      <c r="AP109" s="39">
        <f>'2018'!R109</f>
        <v>59520000</v>
      </c>
      <c r="AQ109" s="132">
        <f>'2018'!S109</f>
        <v>0.8588744588744589</v>
      </c>
      <c r="AR109" s="33" t="str">
        <f>'2018'!AB109</f>
        <v>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v>
      </c>
      <c r="AS109" s="123">
        <f>'2019'!N109</f>
        <v>1</v>
      </c>
      <c r="AT109" s="124">
        <f>'2019'!O109</f>
        <v>1</v>
      </c>
      <c r="AU109" s="132">
        <f>'2019'!P109</f>
        <v>0.8</v>
      </c>
      <c r="AV109" s="39">
        <f>'2019'!Q109</f>
        <v>28000000</v>
      </c>
      <c r="AW109" s="39">
        <f>'2019'!R109</f>
        <v>0</v>
      </c>
      <c r="AX109" s="132">
        <f>'2019'!S109</f>
        <v>0</v>
      </c>
      <c r="AY109" s="33" t="str">
        <f>'2019'!AB109</f>
        <v xml:space="preserve">La Secretaría de Familia a través de la oficina de equidad de género validó en conjunto con Planeación Departamental los indicadores dispuestos para la creación del observatorio de género y un sistema de información sobre asuntos de género en el departamento. Se han realizado dos sesiones ordinarias y dos sesiones extraordinarias del comité consultivo departamental para el abordaje integral de la violencia de género, el cual tiene entre otros, como objetivo fortalecer los mecanismos de interoperabilidad para la gestión, consecución, publicación y análisis de los distintos sistemas de información que recogen datos sobre víctimas de violencia. </v>
      </c>
    </row>
    <row r="110" spans="1:51" ht="60" customHeight="1" x14ac:dyDescent="0.25">
      <c r="A110" s="307"/>
      <c r="B110" s="266"/>
      <c r="C110" s="309"/>
      <c r="D110" s="14">
        <v>99</v>
      </c>
      <c r="E110" s="5" t="s">
        <v>632</v>
      </c>
      <c r="F110" s="5" t="s">
        <v>633</v>
      </c>
      <c r="G110" s="5" t="s">
        <v>634</v>
      </c>
      <c r="H110" s="5" t="s">
        <v>635</v>
      </c>
      <c r="I110" s="34" t="s">
        <v>631</v>
      </c>
      <c r="J110" s="270"/>
      <c r="K110" s="273"/>
      <c r="L110" s="275"/>
      <c r="M110" s="276"/>
      <c r="N110" s="74">
        <v>0.8</v>
      </c>
      <c r="O110" s="49">
        <f t="shared" si="2"/>
        <v>1.08</v>
      </c>
      <c r="P110" s="80">
        <f t="shared" si="3"/>
        <v>1.35</v>
      </c>
      <c r="Q110" s="95">
        <f>'2015'!O110</f>
        <v>0</v>
      </c>
      <c r="R110" s="97">
        <f>'2015'!P110</f>
        <v>0</v>
      </c>
      <c r="S110" s="38">
        <f>'2015'!Q110</f>
        <v>0</v>
      </c>
      <c r="T110" s="39">
        <f>'2015'!R110</f>
        <v>0</v>
      </c>
      <c r="U110" s="39">
        <f>'2015'!S110</f>
        <v>0</v>
      </c>
      <c r="V110" s="38">
        <f>'2015'!T110</f>
        <v>0</v>
      </c>
      <c r="W110" s="33">
        <f>'2015'!U110</f>
        <v>0</v>
      </c>
      <c r="X110" s="123">
        <f>'2016'!N110</f>
        <v>0.08</v>
      </c>
      <c r="Y110" s="124">
        <f>'2016'!O110</f>
        <v>0</v>
      </c>
      <c r="Z110" s="132">
        <f>'2016'!P110</f>
        <v>0</v>
      </c>
      <c r="AA110" s="39">
        <f>'2016'!Q110</f>
        <v>0</v>
      </c>
      <c r="AB110" s="39">
        <f>'2016'!R110</f>
        <v>0</v>
      </c>
      <c r="AC110" s="132">
        <f>'2016'!S110</f>
        <v>0</v>
      </c>
      <c r="AD110" s="33" t="str">
        <f>'2016'!T110</f>
        <v>no se ha Promovido una campaña de Reflexión, reconocimiento y autocrítica frente a los imaginarios sexistas, patriarcales y androcentricos en los servidores y funcionarios publicos.</v>
      </c>
      <c r="AE110" s="123">
        <f>'2017'!N110</f>
        <v>0.08</v>
      </c>
      <c r="AF110" s="124">
        <f>'2017'!O110</f>
        <v>0.08</v>
      </c>
      <c r="AG110" s="132">
        <f>'2017'!P110</f>
        <v>1</v>
      </c>
      <c r="AH110" s="39">
        <f>'2017'!Q110</f>
        <v>0</v>
      </c>
      <c r="AI110" s="39">
        <f>'2017'!R110</f>
        <v>0</v>
      </c>
      <c r="AJ110" s="132">
        <f>'2017'!S110</f>
        <v>0</v>
      </c>
      <c r="AK110" s="33" t="str">
        <f>'2017'!T110</f>
        <v>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L110" s="123">
        <f>'2018'!N110</f>
        <v>0</v>
      </c>
      <c r="AM110" s="124">
        <f>'2018'!O110</f>
        <v>0</v>
      </c>
      <c r="AN110" s="132">
        <f>'2018'!P110</f>
        <v>0</v>
      </c>
      <c r="AO110" s="39">
        <f>'2018'!Q110</f>
        <v>0</v>
      </c>
      <c r="AP110" s="39">
        <f>'2018'!R110</f>
        <v>0</v>
      </c>
      <c r="AQ110" s="132">
        <f>'2018'!S110</f>
        <v>0</v>
      </c>
      <c r="AR110" s="33">
        <f>'2018'!AB110</f>
        <v>0</v>
      </c>
      <c r="AS110" s="123">
        <f>'2019'!N110</f>
        <v>1</v>
      </c>
      <c r="AT110" s="124">
        <f>'2019'!O110</f>
        <v>1</v>
      </c>
      <c r="AU110" s="132">
        <f>'2019'!P110</f>
        <v>0.8</v>
      </c>
      <c r="AV110" s="39">
        <f>'2019'!Q110</f>
        <v>50000000</v>
      </c>
      <c r="AW110" s="39">
        <f>'2019'!R110</f>
        <v>12768000</v>
      </c>
      <c r="AX110" s="132">
        <f>'2019'!S110</f>
        <v>0</v>
      </c>
      <c r="AY110" s="33" t="str">
        <f>'2019'!AB110</f>
        <v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v>
      </c>
    </row>
    <row r="111" spans="1:51" ht="60" customHeight="1" x14ac:dyDescent="0.25">
      <c r="A111" s="307"/>
      <c r="B111" s="266"/>
      <c r="C111" s="275" t="s">
        <v>636</v>
      </c>
      <c r="D111" s="17">
        <v>100</v>
      </c>
      <c r="E111" s="5" t="s">
        <v>637</v>
      </c>
      <c r="F111" s="13" t="s">
        <v>638</v>
      </c>
      <c r="G111" s="13" t="s">
        <v>639</v>
      </c>
      <c r="H111" s="13" t="s">
        <v>640</v>
      </c>
      <c r="I111" s="33" t="s">
        <v>641</v>
      </c>
      <c r="J111" s="270"/>
      <c r="K111" s="273"/>
      <c r="L111" s="275"/>
      <c r="M111" s="276"/>
      <c r="N111" s="74">
        <v>0.9</v>
      </c>
      <c r="O111" s="49">
        <f t="shared" si="2"/>
        <v>0.18</v>
      </c>
      <c r="P111" s="80">
        <f t="shared" si="3"/>
        <v>0.19999999999999998</v>
      </c>
      <c r="Q111" s="95">
        <f>'2015'!O111</f>
        <v>0</v>
      </c>
      <c r="R111" s="97">
        <f>'2015'!P111</f>
        <v>0</v>
      </c>
      <c r="S111" s="38">
        <f>'2015'!Q111</f>
        <v>0</v>
      </c>
      <c r="T111" s="39">
        <f>'2015'!R111</f>
        <v>0</v>
      </c>
      <c r="U111" s="39">
        <f>'2015'!S111</f>
        <v>0</v>
      </c>
      <c r="V111" s="38">
        <f>'2015'!T111</f>
        <v>0</v>
      </c>
      <c r="W111" s="33">
        <f>'2015'!U111</f>
        <v>0</v>
      </c>
      <c r="X111" s="123">
        <f>'2016'!N111</f>
        <v>0.09</v>
      </c>
      <c r="Y111" s="124">
        <f>'2016'!O111</f>
        <v>0.09</v>
      </c>
      <c r="Z111" s="132">
        <f>'2016'!P111</f>
        <v>1</v>
      </c>
      <c r="AA111" s="39">
        <f>'2016'!Q111</f>
        <v>0</v>
      </c>
      <c r="AB111" s="39">
        <f>'2016'!R111</f>
        <v>0</v>
      </c>
      <c r="AC111" s="132">
        <f>'2016'!S111</f>
        <v>0</v>
      </c>
      <c r="AD111" s="33" t="str">
        <f>'2016'!T111</f>
        <v xml:space="preserve">A traves del observatorio economico y social se vienen incorporando nuevos indicadores de genero que permita obtener mejores datos con enfoque de genero. </v>
      </c>
      <c r="AE111" s="123">
        <f>'2017'!N111</f>
        <v>0.09</v>
      </c>
      <c r="AF111" s="124">
        <f>'2017'!O111</f>
        <v>0.09</v>
      </c>
      <c r="AG111" s="132">
        <f>'2017'!P111</f>
        <v>1</v>
      </c>
      <c r="AH111" s="39">
        <f>'2017'!Q111</f>
        <v>0</v>
      </c>
      <c r="AI111" s="39">
        <f>'2017'!R111</f>
        <v>0</v>
      </c>
      <c r="AJ111" s="132">
        <f>'2017'!S111</f>
        <v>0</v>
      </c>
      <c r="AK111" s="33" t="str">
        <f>'2017'!T111</f>
        <v xml:space="preserve">A traves del observatorio economico y social se vienen incorporando nuevos indicadores de genero que permita obtener mejores datos con enfoque de genero. </v>
      </c>
      <c r="AL111" s="123">
        <f>'2018'!N111</f>
        <v>0</v>
      </c>
      <c r="AM111" s="124">
        <f>'2018'!O111</f>
        <v>0</v>
      </c>
      <c r="AN111" s="132">
        <f>'2018'!P111</f>
        <v>0</v>
      </c>
      <c r="AO111" s="39">
        <f>'2018'!Q111</f>
        <v>0</v>
      </c>
      <c r="AP111" s="39">
        <f>'2018'!R111</f>
        <v>0</v>
      </c>
      <c r="AQ111" s="132">
        <f>'2018'!S111</f>
        <v>0</v>
      </c>
      <c r="AR111" s="33">
        <f>'2018'!AB111</f>
        <v>0</v>
      </c>
      <c r="AS111" s="123">
        <f>'2019'!N111</f>
        <v>0</v>
      </c>
      <c r="AT111" s="124">
        <f>'2019'!O111</f>
        <v>0</v>
      </c>
      <c r="AU111" s="132">
        <f>'2019'!P111</f>
        <v>0</v>
      </c>
      <c r="AV111" s="39">
        <f>'2019'!Q111</f>
        <v>0</v>
      </c>
      <c r="AW111" s="39">
        <f>'2019'!R111</f>
        <v>0</v>
      </c>
      <c r="AX111" s="132">
        <f>'2019'!S111</f>
        <v>0</v>
      </c>
      <c r="AY111" s="33" t="str">
        <f>'2019'!AB111</f>
        <v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v>
      </c>
    </row>
    <row r="112" spans="1:51" ht="60" customHeight="1" x14ac:dyDescent="0.25">
      <c r="A112" s="307"/>
      <c r="B112" s="266"/>
      <c r="C112" s="275"/>
      <c r="D112" s="14">
        <v>101</v>
      </c>
      <c r="E112" s="20" t="s">
        <v>642</v>
      </c>
      <c r="F112" s="13" t="s">
        <v>643</v>
      </c>
      <c r="G112" s="13" t="s">
        <v>644</v>
      </c>
      <c r="H112" s="13" t="s">
        <v>645</v>
      </c>
      <c r="I112" s="33" t="s">
        <v>641</v>
      </c>
      <c r="J112" s="270"/>
      <c r="K112" s="273"/>
      <c r="L112" s="275"/>
      <c r="M112" s="276"/>
      <c r="N112" s="74">
        <v>0.9</v>
      </c>
      <c r="O112" s="49">
        <f t="shared" si="2"/>
        <v>0.18</v>
      </c>
      <c r="P112" s="80">
        <f t="shared" si="3"/>
        <v>0.19999999999999998</v>
      </c>
      <c r="Q112" s="95">
        <f>'2015'!O112</f>
        <v>0</v>
      </c>
      <c r="R112" s="97">
        <f>'2015'!P112</f>
        <v>0</v>
      </c>
      <c r="S112" s="38">
        <f>'2015'!Q112</f>
        <v>0</v>
      </c>
      <c r="T112" s="39">
        <f>'2015'!R112</f>
        <v>0</v>
      </c>
      <c r="U112" s="39">
        <f>'2015'!S112</f>
        <v>0</v>
      </c>
      <c r="V112" s="38">
        <f>'2015'!T112</f>
        <v>0</v>
      </c>
      <c r="W112" s="33">
        <f>'2015'!U112</f>
        <v>0</v>
      </c>
      <c r="X112" s="123">
        <f>'2016'!N112</f>
        <v>0.09</v>
      </c>
      <c r="Y112" s="124">
        <f>'2016'!O112</f>
        <v>0.09</v>
      </c>
      <c r="Z112" s="132">
        <f>'2016'!P112</f>
        <v>1</v>
      </c>
      <c r="AA112" s="39">
        <f>'2016'!Q112</f>
        <v>0</v>
      </c>
      <c r="AB112" s="39">
        <f>'2016'!R112</f>
        <v>0</v>
      </c>
      <c r="AC112" s="132">
        <f>'2016'!S112</f>
        <v>0</v>
      </c>
      <c r="AD112" s="33" t="str">
        <f>'2016'!T112</f>
        <v xml:space="preserve">se han articulado los planes de accion de las diferentes politicas publicas departamentales, garantizando un enfoque de genero en su ejecucion. </v>
      </c>
      <c r="AE112" s="123">
        <f>'2017'!N112</f>
        <v>0.09</v>
      </c>
      <c r="AF112" s="124">
        <f>'2017'!O112</f>
        <v>0.09</v>
      </c>
      <c r="AG112" s="132">
        <f>'2017'!P112</f>
        <v>1</v>
      </c>
      <c r="AH112" s="39">
        <f>'2017'!Q112</f>
        <v>0</v>
      </c>
      <c r="AI112" s="39">
        <f>'2017'!R112</f>
        <v>0</v>
      </c>
      <c r="AJ112" s="132">
        <f>'2017'!S112</f>
        <v>0</v>
      </c>
      <c r="AK112" s="33" t="str">
        <f>'2017'!T112</f>
        <v xml:space="preserve">se han articulado y estructurado los planes de accion de las diferentes politicas publicas departamentales, garantizando un enfoque de genero en su ejecucion. </v>
      </c>
      <c r="AL112" s="123">
        <f>'2018'!N112</f>
        <v>0</v>
      </c>
      <c r="AM112" s="124">
        <f>'2018'!O112</f>
        <v>0</v>
      </c>
      <c r="AN112" s="132">
        <f>'2018'!P112</f>
        <v>0</v>
      </c>
      <c r="AO112" s="39">
        <f>'2018'!Q112</f>
        <v>0</v>
      </c>
      <c r="AP112" s="39">
        <f>'2018'!R112</f>
        <v>0</v>
      </c>
      <c r="AQ112" s="132">
        <f>'2018'!S112</f>
        <v>0</v>
      </c>
      <c r="AR112" s="33">
        <f>'2018'!AB112</f>
        <v>0</v>
      </c>
      <c r="AS112" s="123">
        <f>'2019'!N112</f>
        <v>0</v>
      </c>
      <c r="AT112" s="124">
        <f>'2019'!O112</f>
        <v>0</v>
      </c>
      <c r="AU112" s="132">
        <f>'2019'!P112</f>
        <v>0</v>
      </c>
      <c r="AV112" s="39">
        <f>'2019'!Q112</f>
        <v>0</v>
      </c>
      <c r="AW112" s="39">
        <f>'2019'!R112</f>
        <v>0</v>
      </c>
      <c r="AX112" s="132">
        <f>'2019'!S112</f>
        <v>0</v>
      </c>
      <c r="AY112" s="33" t="str">
        <f>'2019'!AB112</f>
        <v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v>
      </c>
    </row>
    <row r="113" spans="1:51" ht="60" customHeight="1" x14ac:dyDescent="0.25">
      <c r="A113" s="307"/>
      <c r="B113" s="266"/>
      <c r="C113" s="275"/>
      <c r="D113" s="14">
        <v>102</v>
      </c>
      <c r="E113" s="5" t="s">
        <v>646</v>
      </c>
      <c r="F113" s="13" t="s">
        <v>647</v>
      </c>
      <c r="G113" s="13" t="s">
        <v>648</v>
      </c>
      <c r="H113" s="13" t="s">
        <v>649</v>
      </c>
      <c r="I113" s="33" t="s">
        <v>650</v>
      </c>
      <c r="J113" s="270"/>
      <c r="K113" s="273"/>
      <c r="L113" s="275"/>
      <c r="M113" s="276"/>
      <c r="N113" s="74">
        <v>0.9</v>
      </c>
      <c r="O113" s="49">
        <f t="shared" si="2"/>
        <v>0.16</v>
      </c>
      <c r="P113" s="80">
        <f t="shared" si="3"/>
        <v>0.17777777777777778</v>
      </c>
      <c r="Q113" s="95">
        <f>'2015'!O113</f>
        <v>0</v>
      </c>
      <c r="R113" s="97">
        <f>'2015'!P113</f>
        <v>0</v>
      </c>
      <c r="S113" s="38">
        <f>'2015'!Q113</f>
        <v>0</v>
      </c>
      <c r="T113" s="39">
        <f>'2015'!R113</f>
        <v>0</v>
      </c>
      <c r="U113" s="39">
        <f>'2015'!S113</f>
        <v>0</v>
      </c>
      <c r="V113" s="38">
        <f>'2015'!T113</f>
        <v>0</v>
      </c>
      <c r="W113" s="33">
        <f>'2015'!U113</f>
        <v>0</v>
      </c>
      <c r="X113" s="123">
        <f>'2016'!N113</f>
        <v>0.09</v>
      </c>
      <c r="Y113" s="124">
        <f>'2016'!O113</f>
        <v>0.09</v>
      </c>
      <c r="Z113" s="132">
        <f>'2016'!P113</f>
        <v>1</v>
      </c>
      <c r="AA113" s="39">
        <f>'2016'!Q113</f>
        <v>0</v>
      </c>
      <c r="AB113" s="39">
        <f>'2016'!R113</f>
        <v>0</v>
      </c>
      <c r="AC113" s="132">
        <f>'2016'!S113</f>
        <v>0</v>
      </c>
      <c r="AD113" s="33" t="str">
        <f>'2016'!T113</f>
        <v xml:space="preserve">se ha socializado y sensibilizo  a los funcionarios del departamento en la ley 1257, buscando mejorar la atencion y garantizar los derechos de las mujeres del departamento. </v>
      </c>
      <c r="AE113" s="123">
        <f>'2017'!N113</f>
        <v>0.09</v>
      </c>
      <c r="AF113" s="124">
        <f>'2017'!O113</f>
        <v>7.0000000000000007E-2</v>
      </c>
      <c r="AG113" s="132">
        <f>'2017'!P113</f>
        <v>0.7777777777777779</v>
      </c>
      <c r="AH113" s="39">
        <f>'2017'!Q113</f>
        <v>0</v>
      </c>
      <c r="AI113" s="39">
        <f>'2017'!R113</f>
        <v>0</v>
      </c>
      <c r="AJ113" s="132">
        <f>'2017'!S113</f>
        <v>0</v>
      </c>
      <c r="AK113" s="33" t="str">
        <f>'2017'!T113</f>
        <v xml:space="preserve">se ha proporcionado espacio de sensibilizacioncon el fin de socializar  la ley 1257 de 2008 a los funcionarios  del departamento para garantizar los derechos de las mujeres. </v>
      </c>
      <c r="AL113" s="123">
        <f>'2018'!N113</f>
        <v>0</v>
      </c>
      <c r="AM113" s="124">
        <f>'2018'!O113</f>
        <v>0</v>
      </c>
      <c r="AN113" s="132">
        <f>'2018'!P113</f>
        <v>0</v>
      </c>
      <c r="AO113" s="39">
        <f>'2018'!Q113</f>
        <v>0</v>
      </c>
      <c r="AP113" s="39">
        <f>'2018'!R113</f>
        <v>0</v>
      </c>
      <c r="AQ113" s="132">
        <f>'2018'!S113</f>
        <v>0</v>
      </c>
      <c r="AR113" s="33">
        <f>'2018'!AB113</f>
        <v>0</v>
      </c>
      <c r="AS113" s="123">
        <f>'2019'!N113</f>
        <v>0</v>
      </c>
      <c r="AT113" s="124">
        <f>'2019'!O113</f>
        <v>0</v>
      </c>
      <c r="AU113" s="132">
        <f>'2019'!P113</f>
        <v>0</v>
      </c>
      <c r="AV113" s="39">
        <f>'2019'!Q113</f>
        <v>0</v>
      </c>
      <c r="AW113" s="39">
        <f>'2019'!R113</f>
        <v>0</v>
      </c>
      <c r="AX113" s="132">
        <f>'2019'!S113</f>
        <v>0</v>
      </c>
      <c r="AY113" s="33" t="str">
        <f>'2019'!AB113</f>
        <v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v>
      </c>
    </row>
    <row r="114" spans="1:51" ht="60" customHeight="1" x14ac:dyDescent="0.25">
      <c r="A114" s="307"/>
      <c r="B114" s="266"/>
      <c r="C114" s="275"/>
      <c r="D114" s="14">
        <v>103</v>
      </c>
      <c r="E114" s="13" t="s">
        <v>651</v>
      </c>
      <c r="F114" s="13" t="s">
        <v>652</v>
      </c>
      <c r="G114" s="13" t="s">
        <v>653</v>
      </c>
      <c r="H114" s="13" t="s">
        <v>654</v>
      </c>
      <c r="I114" s="33" t="s">
        <v>655</v>
      </c>
      <c r="J114" s="270"/>
      <c r="K114" s="273"/>
      <c r="L114" s="275"/>
      <c r="M114" s="276"/>
      <c r="N114" s="74">
        <v>0.9</v>
      </c>
      <c r="O114" s="49">
        <f t="shared" si="2"/>
        <v>0.18</v>
      </c>
      <c r="P114" s="80">
        <f t="shared" si="3"/>
        <v>0.19999999999999998</v>
      </c>
      <c r="Q114" s="95">
        <f>'2015'!O114</f>
        <v>0</v>
      </c>
      <c r="R114" s="97">
        <f>'2015'!P114</f>
        <v>0</v>
      </c>
      <c r="S114" s="38">
        <f>'2015'!Q114</f>
        <v>0</v>
      </c>
      <c r="T114" s="39">
        <f>'2015'!R114</f>
        <v>0</v>
      </c>
      <c r="U114" s="39">
        <f>'2015'!S114</f>
        <v>0</v>
      </c>
      <c r="V114" s="38">
        <f>'2015'!T114</f>
        <v>0</v>
      </c>
      <c r="W114" s="33">
        <f>'2015'!U114</f>
        <v>0</v>
      </c>
      <c r="X114" s="123">
        <f>'2016'!N114</f>
        <v>0.09</v>
      </c>
      <c r="Y114" s="124">
        <f>'2016'!O114</f>
        <v>0.09</v>
      </c>
      <c r="Z114" s="132">
        <f>'2016'!P114</f>
        <v>1</v>
      </c>
      <c r="AA114" s="39">
        <f>'2016'!Q114</f>
        <v>0</v>
      </c>
      <c r="AB114" s="39">
        <f>'2016'!R114</f>
        <v>0</v>
      </c>
      <c r="AC114" s="132">
        <f>'2016'!S114</f>
        <v>0</v>
      </c>
      <c r="AD114" s="33" t="str">
        <f>'2016'!T114</f>
        <v xml:space="preserve">se ha socializado y sensibilizo  a los funcionarios del departamento en la ley 1257, buscando mejorar la atencion y garantizar los derechos de las mujeres del departamento. </v>
      </c>
      <c r="AE114" s="123">
        <f>'2017'!N114</f>
        <v>0.09</v>
      </c>
      <c r="AF114" s="124">
        <f>'2017'!O114</f>
        <v>0.09</v>
      </c>
      <c r="AG114" s="132">
        <f>'2017'!P114</f>
        <v>1</v>
      </c>
      <c r="AH114" s="39">
        <f>'2017'!Q114</f>
        <v>0</v>
      </c>
      <c r="AI114" s="39">
        <f>'2017'!R114</f>
        <v>0</v>
      </c>
      <c r="AJ114" s="132">
        <f>'2017'!S114</f>
        <v>0</v>
      </c>
      <c r="AK114" s="33" t="str">
        <f>'2017'!T114</f>
        <v xml:space="preserve">Desde la secretaria de familia se vienen adelantando permanentemente la divulgacion de la politica publica departamental de equidad de genero, asi como la sensibillizacion de un enfoque de genero como herramienta de trabajo para las siguientes instituciones </v>
      </c>
      <c r="AL114" s="123">
        <f>'2018'!N114</f>
        <v>0</v>
      </c>
      <c r="AM114" s="124">
        <f>'2018'!O114</f>
        <v>0</v>
      </c>
      <c r="AN114" s="132">
        <f>'2018'!P114</f>
        <v>0</v>
      </c>
      <c r="AO114" s="39">
        <f>'2018'!Q114</f>
        <v>0</v>
      </c>
      <c r="AP114" s="39">
        <f>'2018'!R114</f>
        <v>0</v>
      </c>
      <c r="AQ114" s="132">
        <f>'2018'!S114</f>
        <v>0</v>
      </c>
      <c r="AR114" s="33">
        <f>'2018'!AB114</f>
        <v>0</v>
      </c>
      <c r="AS114" s="123">
        <f>'2019'!N114</f>
        <v>0</v>
      </c>
      <c r="AT114" s="124">
        <f>'2019'!O114</f>
        <v>0</v>
      </c>
      <c r="AU114" s="132">
        <f>'2019'!P114</f>
        <v>0</v>
      </c>
      <c r="AV114" s="39">
        <f>'2019'!Q114</f>
        <v>0</v>
      </c>
      <c r="AW114" s="39">
        <f>'2019'!R114</f>
        <v>0</v>
      </c>
      <c r="AX114" s="132">
        <f>'2019'!S114</f>
        <v>0</v>
      </c>
      <c r="AY114" s="33" t="str">
        <f>'2019'!AB114</f>
        <v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v>
      </c>
    </row>
    <row r="115" spans="1:51" ht="60" customHeight="1" x14ac:dyDescent="0.25">
      <c r="A115" s="307"/>
      <c r="B115" s="266"/>
      <c r="C115" s="275"/>
      <c r="D115" s="17">
        <v>104</v>
      </c>
      <c r="E115" s="13" t="s">
        <v>656</v>
      </c>
      <c r="F115" s="13" t="s">
        <v>657</v>
      </c>
      <c r="G115" s="13" t="s">
        <v>658</v>
      </c>
      <c r="H115" s="13" t="s">
        <v>659</v>
      </c>
      <c r="I115" s="33" t="s">
        <v>660</v>
      </c>
      <c r="J115" s="270"/>
      <c r="K115" s="273"/>
      <c r="L115" s="275"/>
      <c r="M115" s="276"/>
      <c r="N115" s="74">
        <v>0.9</v>
      </c>
      <c r="O115" s="49">
        <f t="shared" si="2"/>
        <v>0.16999999999999998</v>
      </c>
      <c r="P115" s="80">
        <f t="shared" si="3"/>
        <v>0.18888888888888886</v>
      </c>
      <c r="Q115" s="95" t="str">
        <f>'2015'!O115</f>
        <v>3% de la Fuerza Pública</v>
      </c>
      <c r="R115" s="97">
        <f>'2015'!P115</f>
        <v>0.03</v>
      </c>
      <c r="S115" s="38">
        <f>'2015'!Q115</f>
        <v>1</v>
      </c>
      <c r="T115" s="39" t="str">
        <f>'2015'!R115</f>
        <v>Costos asumidos por  la policia nacional seccional quindio</v>
      </c>
      <c r="U115" s="39" t="str">
        <f>'2015'!S115</f>
        <v>Costos asumidos por  la policia nacional seccional quindio</v>
      </c>
      <c r="V115" s="38">
        <f>'2015'!T115</f>
        <v>0</v>
      </c>
      <c r="W115" s="33" t="str">
        <f>'2015'!U115</f>
        <v>1 capcitacion a las mujeres de la policia del departamento del quindio sobre la equidad de genero</v>
      </c>
      <c r="X115" s="123">
        <f>'2016'!N115</f>
        <v>0.09</v>
      </c>
      <c r="Y115" s="124">
        <f>'2016'!O115</f>
        <v>0.09</v>
      </c>
      <c r="Z115" s="132">
        <f>'2016'!P115</f>
        <v>1</v>
      </c>
      <c r="AA115" s="39">
        <f>'2016'!Q115</f>
        <v>0</v>
      </c>
      <c r="AB115" s="39">
        <f>'2016'!R115</f>
        <v>0</v>
      </c>
      <c r="AC115" s="132">
        <f>'2016'!S115</f>
        <v>0</v>
      </c>
      <c r="AD115" s="33" t="str">
        <f>'2016'!T115</f>
        <v>Se realizo  socializacio de la Ley 1257 de 2008 a las femeninas de la Policia Nacional  , en el Comando de Policia de Armenia.</v>
      </c>
      <c r="AE115" s="123">
        <f>'2017'!N115</f>
        <v>0.09</v>
      </c>
      <c r="AF115" s="124">
        <f>'2017'!O115</f>
        <v>0.05</v>
      </c>
      <c r="AG115" s="132">
        <f>'2017'!P115</f>
        <v>0.55555555555555558</v>
      </c>
      <c r="AH115" s="39">
        <f>'2017'!Q115</f>
        <v>0</v>
      </c>
      <c r="AI115" s="39">
        <f>'2017'!R115</f>
        <v>0</v>
      </c>
      <c r="AJ115" s="132">
        <f>'2017'!S115</f>
        <v>0</v>
      </c>
      <c r="AK115" s="33" t="str">
        <f>'2017'!T115</f>
        <v>Se realizo  socializacion de la Ley 1257 de 2008 a las femeninas de la Policia Nacional , en el Comando de Policia de Armenia.</v>
      </c>
      <c r="AL115" s="123">
        <f>'2018'!N115</f>
        <v>0</v>
      </c>
      <c r="AM115" s="124">
        <f>'2018'!O115</f>
        <v>0</v>
      </c>
      <c r="AN115" s="132">
        <f>'2018'!P115</f>
        <v>0</v>
      </c>
      <c r="AO115" s="39">
        <f>'2018'!Q115</f>
        <v>0</v>
      </c>
      <c r="AP115" s="39">
        <f>'2018'!R115</f>
        <v>0</v>
      </c>
      <c r="AQ115" s="132">
        <f>'2018'!S115</f>
        <v>0</v>
      </c>
      <c r="AR115" s="33" t="str">
        <f>'2018'!AB115</f>
        <v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v>
      </c>
      <c r="AS115" s="123">
        <f>'2019'!N115</f>
        <v>0</v>
      </c>
      <c r="AT115" s="124">
        <f>'2019'!O115</f>
        <v>0</v>
      </c>
      <c r="AU115" s="132">
        <f>'2019'!P115</f>
        <v>0</v>
      </c>
      <c r="AV115" s="39">
        <f>'2019'!Q115</f>
        <v>0</v>
      </c>
      <c r="AW115" s="39">
        <f>'2019'!R115</f>
        <v>0</v>
      </c>
      <c r="AX115" s="132">
        <f>'2019'!S115</f>
        <v>0</v>
      </c>
      <c r="AY115" s="33" t="str">
        <f>'2019'!AB115</f>
        <v xml:space="preserve">Así mismo, la Secretaría de Familia a través de la oficina de género realiza capacitaciones a estos funcionarios en todos los asuntos relacionados con la prevención y detección de violencias, transversalización del enfoque de género, entre otros. </v>
      </c>
    </row>
    <row r="116" spans="1:51" ht="60" customHeight="1" x14ac:dyDescent="0.25">
      <c r="A116" s="307"/>
      <c r="B116" s="266"/>
      <c r="C116" s="275"/>
      <c r="D116" s="14">
        <v>105</v>
      </c>
      <c r="E116" s="13" t="s">
        <v>661</v>
      </c>
      <c r="F116" s="13" t="s">
        <v>662</v>
      </c>
      <c r="G116" s="13" t="s">
        <v>663</v>
      </c>
      <c r="H116" s="13" t="s">
        <v>664</v>
      </c>
      <c r="I116" s="33" t="s">
        <v>665</v>
      </c>
      <c r="J116" s="270"/>
      <c r="K116" s="273"/>
      <c r="L116" s="275"/>
      <c r="M116" s="276"/>
      <c r="N116" s="44">
        <v>13</v>
      </c>
      <c r="O116" s="49">
        <f t="shared" si="2"/>
        <v>1.4999999999999999E-2</v>
      </c>
      <c r="P116" s="80">
        <f t="shared" si="3"/>
        <v>1.1538461538461537E-3</v>
      </c>
      <c r="Q116" s="95">
        <f>'2015'!O116</f>
        <v>0</v>
      </c>
      <c r="R116" s="97">
        <f>'2015'!P116</f>
        <v>0</v>
      </c>
      <c r="S116" s="38">
        <f>'2015'!Q116</f>
        <v>0</v>
      </c>
      <c r="T116" s="39">
        <f>'2015'!R116</f>
        <v>0</v>
      </c>
      <c r="U116" s="39">
        <f>'2015'!S116</f>
        <v>0</v>
      </c>
      <c r="V116" s="38">
        <f>'2015'!T116</f>
        <v>0</v>
      </c>
      <c r="W116" s="33">
        <f>'2015'!U116</f>
        <v>0</v>
      </c>
      <c r="X116" s="123">
        <f>'2016'!N116</f>
        <v>1.2E-2</v>
      </c>
      <c r="Y116" s="124">
        <f>'2016'!O116</f>
        <v>5.0000000000000001E-3</v>
      </c>
      <c r="Z116" s="132">
        <f>'2016'!P116</f>
        <v>0.41666666666666669</v>
      </c>
      <c r="AA116" s="39">
        <f>'2016'!Q116</f>
        <v>13000000</v>
      </c>
      <c r="AB116" s="39">
        <f>'2016'!R116</f>
        <v>13000000</v>
      </c>
      <c r="AC116" s="132">
        <f>'2016'!S116</f>
        <v>1</v>
      </c>
      <c r="AD116" s="33" t="str">
        <f>'2016'!T116</f>
        <v xml:space="preserve">Implementación  de un plan de acción de protección de Derechos Humanos con incorporacion de perspectiva de género articulado interinstitucionalmente.. </v>
      </c>
      <c r="AE116" s="123">
        <f>'2017'!N116</f>
        <v>1.2E-2</v>
      </c>
      <c r="AF116" s="124">
        <f>'2017'!O116</f>
        <v>0.01</v>
      </c>
      <c r="AG116" s="132">
        <f>'2017'!P116</f>
        <v>0.83333333333333337</v>
      </c>
      <c r="AH116" s="39">
        <f>'2017'!Q116</f>
        <v>0</v>
      </c>
      <c r="AI116" s="39">
        <f>'2017'!R116</f>
        <v>0</v>
      </c>
      <c r="AJ116" s="132">
        <f>'2017'!S116</f>
        <v>0</v>
      </c>
      <c r="AK116" s="33" t="str">
        <f>'2017'!T116</f>
        <v>Se Implementaron 1 planes de acción de Derechos Humanos con incorporación de perspectiva de genero articulado interinstitucionalmente.</v>
      </c>
      <c r="AL116" s="123">
        <f>'2018'!N116</f>
        <v>0</v>
      </c>
      <c r="AM116" s="124">
        <f>'2018'!O116</f>
        <v>0</v>
      </c>
      <c r="AN116" s="132">
        <f>'2018'!P116</f>
        <v>0</v>
      </c>
      <c r="AO116" s="39">
        <f>'2018'!Q116</f>
        <v>0</v>
      </c>
      <c r="AP116" s="39">
        <f>'2018'!R116</f>
        <v>0</v>
      </c>
      <c r="AQ116" s="132">
        <f>'2018'!S116</f>
        <v>0</v>
      </c>
      <c r="AR116" s="33" t="str">
        <f>'2018'!AB116</f>
        <v>La Secretaría del Interior a través de la dirección de derechos humanos ha incorporado este componente en los planes y consejos de DDHH. De igual forma cada consejo cuenta con representante de consejos comunitarios de mujer</v>
      </c>
      <c r="AS116" s="123">
        <f>'2019'!N116</f>
        <v>0</v>
      </c>
      <c r="AT116" s="124">
        <f>'2019'!O116</f>
        <v>0</v>
      </c>
      <c r="AU116" s="132">
        <f>'2019'!P116</f>
        <v>0</v>
      </c>
      <c r="AV116" s="39">
        <f>'2019'!Q116</f>
        <v>0</v>
      </c>
      <c r="AW116" s="39">
        <f>'2019'!R116</f>
        <v>0</v>
      </c>
      <c r="AX116" s="132">
        <f>'2019'!S116</f>
        <v>0</v>
      </c>
      <c r="AY116" s="33" t="str">
        <f>'2019'!AB116</f>
        <v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v>
      </c>
    </row>
    <row r="117" spans="1:51" ht="60" customHeight="1" x14ac:dyDescent="0.25">
      <c r="A117" s="307"/>
      <c r="B117" s="266"/>
      <c r="C117" s="275"/>
      <c r="D117" s="14">
        <v>106</v>
      </c>
      <c r="E117" s="13" t="s">
        <v>666</v>
      </c>
      <c r="F117" s="13" t="s">
        <v>667</v>
      </c>
      <c r="G117" s="13" t="s">
        <v>668</v>
      </c>
      <c r="H117" s="13" t="s">
        <v>669</v>
      </c>
      <c r="I117" s="33" t="s">
        <v>670</v>
      </c>
      <c r="J117" s="270"/>
      <c r="K117" s="273"/>
      <c r="L117" s="275"/>
      <c r="M117" s="276"/>
      <c r="N117" s="74">
        <v>0.9</v>
      </c>
      <c r="O117" s="49">
        <f t="shared" si="2"/>
        <v>0.18</v>
      </c>
      <c r="P117" s="80">
        <f t="shared" si="3"/>
        <v>0.19999999999999998</v>
      </c>
      <c r="Q117" s="95" t="str">
        <f>'2015'!O117</f>
        <v>10% de implementación de campaña de sensibilización de rutas de atención a mujeres víctimas.</v>
      </c>
      <c r="R117" s="97">
        <f>'2015'!P117</f>
        <v>0</v>
      </c>
      <c r="S117" s="38">
        <f>'2015'!Q117</f>
        <v>0</v>
      </c>
      <c r="T117" s="39">
        <f>'2015'!R117</f>
        <v>148240000</v>
      </c>
      <c r="U117" s="39">
        <f>'2015'!S117</f>
        <v>21708252</v>
      </c>
      <c r="V117" s="38">
        <f>'2015'!T117</f>
        <v>0.14643990825688075</v>
      </c>
      <c r="W117" s="33" t="str">
        <f>'2015'!U117</f>
        <v xml:space="preserve">Desde la jefatura de la mujer se llevan a cabo campañas permanentes en instituciones educativas, comisarias de familia, gurpos de mujeres gestantes, grupos de mujeres lactantes, consejos de mujeres, grupos de adulto mayor </v>
      </c>
      <c r="X117" s="123">
        <f>'2016'!N117</f>
        <v>0.09</v>
      </c>
      <c r="Y117" s="124">
        <f>'2016'!O117</f>
        <v>0.09</v>
      </c>
      <c r="Z117" s="132">
        <f>'2016'!P117</f>
        <v>1</v>
      </c>
      <c r="AA117" s="39">
        <f>'2016'!Q117</f>
        <v>0</v>
      </c>
      <c r="AB117" s="39">
        <f>'2016'!R117</f>
        <v>0</v>
      </c>
      <c r="AC117" s="132">
        <f>'2016'!S117</f>
        <v>0</v>
      </c>
      <c r="AD117" s="33" t="str">
        <f>'2016'!T117</f>
        <v>Desde la  jefatura de la mujer se llevo a cabo Socializacion de las rutas de atencion en violencia a diferentes organizaciones de mujeres.(consejo Departamental y Municipales de Mujeres, Organizaciones de mujeres, comisarias de familias)</v>
      </c>
      <c r="AE117" s="123">
        <f>'2017'!N117</f>
        <v>0.09</v>
      </c>
      <c r="AF117" s="124">
        <f>'2017'!O117</f>
        <v>0.09</v>
      </c>
      <c r="AG117" s="132">
        <f>'2017'!P117</f>
        <v>1</v>
      </c>
      <c r="AH117" s="39">
        <f>'2017'!Q117</f>
        <v>0</v>
      </c>
      <c r="AI117" s="39">
        <f>'2017'!R117</f>
        <v>0</v>
      </c>
      <c r="AJ117" s="132">
        <f>'2017'!S117</f>
        <v>0</v>
      </c>
      <c r="AK117" s="33" t="str">
        <f>'2017'!T117</f>
        <v>Desde la  jefatura de la mujer se llevo a cabo Socializacion de las rutas de atencion en violencia a diferentes organizaciones de mujeres.(consejo Departamental y Municipales de Mujeres, Organizaciones de mujeres, comisarias de familias)</v>
      </c>
      <c r="AL117" s="123">
        <f>'2018'!N117</f>
        <v>0</v>
      </c>
      <c r="AM117" s="124">
        <f>'2018'!O117</f>
        <v>0</v>
      </c>
      <c r="AN117" s="132">
        <f>'2018'!P117</f>
        <v>0</v>
      </c>
      <c r="AO117" s="39">
        <f>'2018'!Q117</f>
        <v>0</v>
      </c>
      <c r="AP117" s="39">
        <f>'2018'!R117</f>
        <v>0</v>
      </c>
      <c r="AQ117" s="132">
        <f>'2018'!S117</f>
        <v>0</v>
      </c>
      <c r="AR117" s="33" t="str">
        <f>'2018'!AB117</f>
        <v>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v>
      </c>
      <c r="AS117" s="123">
        <f>'2019'!N117</f>
        <v>0</v>
      </c>
      <c r="AT117" s="124">
        <f>'2019'!O117</f>
        <v>0</v>
      </c>
      <c r="AU117" s="132">
        <f>'2019'!P117</f>
        <v>0</v>
      </c>
      <c r="AV117" s="39">
        <f>'2019'!Q117</f>
        <v>0</v>
      </c>
      <c r="AW117" s="39">
        <f>'2019'!R117</f>
        <v>0</v>
      </c>
      <c r="AX117" s="132">
        <f>'2019'!S117</f>
        <v>0</v>
      </c>
      <c r="AY117" s="33" t="str">
        <f>'2019'!AB117</f>
        <v>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v>
      </c>
    </row>
    <row r="118" spans="1:51" ht="60" customHeight="1" x14ac:dyDescent="0.25">
      <c r="A118" s="307"/>
      <c r="B118" s="266"/>
      <c r="C118" s="275"/>
      <c r="D118" s="14">
        <v>107</v>
      </c>
      <c r="E118" s="13" t="s">
        <v>671</v>
      </c>
      <c r="F118" s="13" t="s">
        <v>672</v>
      </c>
      <c r="G118" s="13" t="s">
        <v>673</v>
      </c>
      <c r="H118" s="13" t="s">
        <v>59</v>
      </c>
      <c r="I118" s="33" t="s">
        <v>674</v>
      </c>
      <c r="J118" s="270"/>
      <c r="K118" s="273"/>
      <c r="L118" s="275"/>
      <c r="M118" s="276"/>
      <c r="N118" s="74">
        <v>0.9</v>
      </c>
      <c r="O118" s="49">
        <f t="shared" si="2"/>
        <v>0.126</v>
      </c>
      <c r="P118" s="80">
        <f t="shared" si="3"/>
        <v>0.13999999999999999</v>
      </c>
      <c r="Q118" s="95">
        <f>'2015'!O118</f>
        <v>0</v>
      </c>
      <c r="R118" s="97">
        <f>'2015'!P118</f>
        <v>0</v>
      </c>
      <c r="S118" s="38">
        <f>'2015'!Q118</f>
        <v>0</v>
      </c>
      <c r="T118" s="39">
        <f>'2015'!R118</f>
        <v>0</v>
      </c>
      <c r="U118" s="39">
        <f>'2015'!S118</f>
        <v>0</v>
      </c>
      <c r="V118" s="38">
        <f>'2015'!T118</f>
        <v>0</v>
      </c>
      <c r="W118" s="33">
        <f>'2015'!U118</f>
        <v>0</v>
      </c>
      <c r="X118" s="123">
        <f>'2016'!N118</f>
        <v>0.09</v>
      </c>
      <c r="Y118" s="124">
        <f>'2016'!O118</f>
        <v>0.09</v>
      </c>
      <c r="Z118" s="132">
        <f>'2016'!P118</f>
        <v>1</v>
      </c>
      <c r="AA118" s="39">
        <f>'2016'!Q118</f>
        <v>0</v>
      </c>
      <c r="AB118" s="39">
        <f>'2016'!R118</f>
        <v>0</v>
      </c>
      <c r="AC118" s="132">
        <f>'2016'!S118</f>
        <v>0</v>
      </c>
      <c r="AD118" s="33" t="str">
        <f>'2016'!T118</f>
        <v>Este comité esta articulado por la defensoria del Pueblo</v>
      </c>
      <c r="AE118" s="123">
        <f>'2017'!N118</f>
        <v>0.09</v>
      </c>
      <c r="AF118" s="124">
        <f>'2017'!O118</f>
        <v>3.5999999999999997E-2</v>
      </c>
      <c r="AG118" s="132">
        <f>'2017'!P118</f>
        <v>0.39999999999999997</v>
      </c>
      <c r="AH118" s="39">
        <f>'2017'!Q118</f>
        <v>0</v>
      </c>
      <c r="AI118" s="39">
        <f>'2017'!R118</f>
        <v>0</v>
      </c>
      <c r="AJ118" s="132">
        <f>'2017'!S118</f>
        <v>0</v>
      </c>
      <c r="AK118" s="33" t="str">
        <f>'2017'!T118</f>
        <v>Este comité esta articulado por la defensoria del Pueblo, sin embargo, secretaria de familia con el fin de hacer seguimiento a la ley 1257 consolida por medio de la politica publica de equidad de genero los items para realizar el control pertinente.</v>
      </c>
      <c r="AL118" s="123">
        <f>'2018'!N118</f>
        <v>0</v>
      </c>
      <c r="AM118" s="124">
        <f>'2018'!O118</f>
        <v>0</v>
      </c>
      <c r="AN118" s="132">
        <f>'2018'!P118</f>
        <v>0</v>
      </c>
      <c r="AO118" s="39">
        <f>'2018'!Q118</f>
        <v>0</v>
      </c>
      <c r="AP118" s="39">
        <f>'2018'!R118</f>
        <v>0</v>
      </c>
      <c r="AQ118" s="132">
        <f>'2018'!S118</f>
        <v>0</v>
      </c>
      <c r="AR118" s="33" t="str">
        <f>'2018'!AB118</f>
        <v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v>
      </c>
      <c r="AS118" s="123">
        <f>'2019'!N118</f>
        <v>0</v>
      </c>
      <c r="AT118" s="124">
        <f>'2019'!O118</f>
        <v>0</v>
      </c>
      <c r="AU118" s="132">
        <f>'2019'!P118</f>
        <v>0</v>
      </c>
      <c r="AV118" s="39">
        <f>'2019'!Q118</f>
        <v>0</v>
      </c>
      <c r="AW118" s="39">
        <f>'2019'!R118</f>
        <v>0</v>
      </c>
      <c r="AX118" s="132">
        <f>'2019'!S118</f>
        <v>0</v>
      </c>
      <c r="AY118" s="33" t="str">
        <f>'2019'!AB118</f>
        <v xml:space="preserve">Esta acción concreta se encuentra estrechamente vinculada con las acciones 102 y 103, por lo cual se asume el relacionamiento del cumplimiento a la misma, con la información consignada allí. </v>
      </c>
    </row>
    <row r="119" spans="1:51" ht="60" customHeight="1" x14ac:dyDescent="0.25">
      <c r="A119" s="307"/>
      <c r="B119" s="303" t="s">
        <v>675</v>
      </c>
      <c r="C119" s="305" t="s">
        <v>676</v>
      </c>
      <c r="D119" s="17">
        <v>108</v>
      </c>
      <c r="E119" s="13" t="s">
        <v>677</v>
      </c>
      <c r="F119" s="13" t="s">
        <v>678</v>
      </c>
      <c r="G119" s="13" t="s">
        <v>679</v>
      </c>
      <c r="H119" s="13" t="s">
        <v>680</v>
      </c>
      <c r="I119" s="33" t="s">
        <v>670</v>
      </c>
      <c r="J119" s="270"/>
      <c r="K119" s="273"/>
      <c r="L119" s="275"/>
      <c r="M119" s="276"/>
      <c r="N119" s="74">
        <v>0.9</v>
      </c>
      <c r="O119" s="49">
        <f t="shared" si="2"/>
        <v>0.18</v>
      </c>
      <c r="P119" s="80">
        <f t="shared" si="3"/>
        <v>0.19999999999999998</v>
      </c>
      <c r="Q119" s="95">
        <f>'2015'!O119</f>
        <v>0</v>
      </c>
      <c r="R119" s="97">
        <f>'2015'!P119</f>
        <v>0</v>
      </c>
      <c r="S119" s="38">
        <f>'2015'!Q119</f>
        <v>0</v>
      </c>
      <c r="T119" s="39">
        <f>'2015'!R119</f>
        <v>0</v>
      </c>
      <c r="U119" s="39">
        <f>'2015'!S119</f>
        <v>0</v>
      </c>
      <c r="V119" s="38">
        <f>'2015'!T119</f>
        <v>0</v>
      </c>
      <c r="W119" s="33">
        <f>'2015'!U119</f>
        <v>0</v>
      </c>
      <c r="X119" s="123">
        <f>'2016'!N119</f>
        <v>0.09</v>
      </c>
      <c r="Y119" s="124">
        <f>'2016'!O119</f>
        <v>0.09</v>
      </c>
      <c r="Z119" s="132">
        <f>'2016'!P119</f>
        <v>1</v>
      </c>
      <c r="AA119" s="39">
        <f>'2016'!Q119</f>
        <v>0</v>
      </c>
      <c r="AB119" s="39">
        <f>'2016'!R119</f>
        <v>0</v>
      </c>
      <c r="AC119" s="132">
        <f>'2016'!S119</f>
        <v>0</v>
      </c>
      <c r="AD119" s="33" t="str">
        <f>'2016'!T119</f>
        <v xml:space="preserve">este proceso esta a cargo del consejo departamental de mujeres </v>
      </c>
      <c r="AE119" s="123">
        <f>'2017'!N119</f>
        <v>0.09</v>
      </c>
      <c r="AF119" s="124">
        <f>'2017'!O119</f>
        <v>0.09</v>
      </c>
      <c r="AG119" s="132">
        <f>'2017'!P119</f>
        <v>1</v>
      </c>
      <c r="AH119" s="39">
        <f>'2017'!Q119</f>
        <v>0</v>
      </c>
      <c r="AI119" s="39">
        <f>'2017'!R119</f>
        <v>0</v>
      </c>
      <c r="AJ119" s="132">
        <f>'2017'!S119</f>
        <v>0</v>
      </c>
      <c r="AK119" s="33" t="str">
        <f>'2017'!T119</f>
        <v>se ha consolidado el comité departamental de muejeres en el departamental, el cual le hace seguimiento a la  Política Pública de Equidad de Género para las mujeres.</v>
      </c>
      <c r="AL119" s="123">
        <f>'2018'!N119</f>
        <v>0</v>
      </c>
      <c r="AM119" s="124">
        <f>'2018'!O119</f>
        <v>0</v>
      </c>
      <c r="AN119" s="132">
        <f>'2018'!P119</f>
        <v>0</v>
      </c>
      <c r="AO119" s="39">
        <f>'2018'!Q119</f>
        <v>0</v>
      </c>
      <c r="AP119" s="39">
        <f>'2018'!R119</f>
        <v>0</v>
      </c>
      <c r="AQ119" s="132">
        <f>'2018'!S119</f>
        <v>0</v>
      </c>
      <c r="AR119" s="33" t="str">
        <f>'2018'!AB119</f>
        <v>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v>
      </c>
      <c r="AS119" s="123">
        <f>'2019'!N119</f>
        <v>0</v>
      </c>
      <c r="AT119" s="124">
        <f>'2019'!O119</f>
        <v>0</v>
      </c>
      <c r="AU119" s="132">
        <f>'2019'!P119</f>
        <v>0</v>
      </c>
      <c r="AV119" s="39">
        <f>'2019'!Q119</f>
        <v>0</v>
      </c>
      <c r="AW119" s="39">
        <f>'2019'!R119</f>
        <v>0</v>
      </c>
      <c r="AX119" s="132">
        <f>'2019'!S119</f>
        <v>0</v>
      </c>
      <c r="AY119" s="33" t="str">
        <f>'2019'!AB119</f>
        <v>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v>
      </c>
    </row>
    <row r="120" spans="1:51" ht="60" customHeight="1" thickBot="1" x14ac:dyDescent="0.3">
      <c r="A120" s="308"/>
      <c r="B120" s="304"/>
      <c r="C120" s="306"/>
      <c r="D120" s="45">
        <v>109</v>
      </c>
      <c r="E120" s="35" t="s">
        <v>681</v>
      </c>
      <c r="F120" s="35" t="s">
        <v>682</v>
      </c>
      <c r="G120" s="35" t="s">
        <v>683</v>
      </c>
      <c r="H120" s="35" t="s">
        <v>684</v>
      </c>
      <c r="I120" s="36" t="s">
        <v>685</v>
      </c>
      <c r="J120" s="310"/>
      <c r="K120" s="311"/>
      <c r="L120" s="301"/>
      <c r="M120" s="302"/>
      <c r="N120" s="78">
        <v>0.9</v>
      </c>
      <c r="O120" s="73">
        <f t="shared" si="2"/>
        <v>0.13500000000000001</v>
      </c>
      <c r="P120" s="104">
        <f t="shared" si="3"/>
        <v>0.15</v>
      </c>
      <c r="Q120" s="96">
        <f>'2015'!O120</f>
        <v>0</v>
      </c>
      <c r="R120" s="98">
        <f>'2015'!P120</f>
        <v>0</v>
      </c>
      <c r="S120" s="46">
        <f>'2015'!Q120</f>
        <v>0</v>
      </c>
      <c r="T120" s="47">
        <f>'2015'!R120</f>
        <v>0</v>
      </c>
      <c r="U120" s="47">
        <f>'2015'!S120</f>
        <v>0</v>
      </c>
      <c r="V120" s="46">
        <f>'2015'!T120</f>
        <v>0</v>
      </c>
      <c r="W120" s="36">
        <f>'2015'!U120</f>
        <v>0</v>
      </c>
      <c r="X120" s="125">
        <f>'2016'!N120</f>
        <v>0.09</v>
      </c>
      <c r="Y120" s="126">
        <f>'2016'!O120</f>
        <v>0.09</v>
      </c>
      <c r="Z120" s="46">
        <f>'2016'!P120</f>
        <v>1</v>
      </c>
      <c r="AA120" s="47">
        <f>'2016'!Q120</f>
        <v>0</v>
      </c>
      <c r="AB120" s="47">
        <f>'2016'!R120</f>
        <v>0</v>
      </c>
      <c r="AC120" s="46">
        <f>'2016'!S120</f>
        <v>0</v>
      </c>
      <c r="AD120" s="36" t="str">
        <f>'2016'!T120</f>
        <v>A traves de los consejos municipales de mujeres se vienen Incentivando la participación activa de las organizaciones de mujeres  en el monitoreo y evaluación de la Política Pública de Equidad de Género para las mujeres.</v>
      </c>
      <c r="AE120" s="125">
        <f>'2017'!N120</f>
        <v>0.09</v>
      </c>
      <c r="AF120" s="126">
        <f>'2017'!O120</f>
        <v>4.4999999999999998E-2</v>
      </c>
      <c r="AG120" s="46">
        <f>'2017'!P120</f>
        <v>0.5</v>
      </c>
      <c r="AH120" s="47">
        <f>'2017'!Q120</f>
        <v>0</v>
      </c>
      <c r="AI120" s="47">
        <f>'2017'!R120</f>
        <v>0</v>
      </c>
      <c r="AJ120" s="46">
        <f>'2017'!S120</f>
        <v>0</v>
      </c>
      <c r="AK120" s="36" t="str">
        <f>'2017'!T120</f>
        <v>A traves de los consejos municipales de mujeres se vienen Incentivando la participación activa de las organizaciones de mujeres  en el monitoreo y evaluación de la Política Pública de Equidad de Género para las mujeres.</v>
      </c>
      <c r="AL120" s="125">
        <f>'2018'!N120</f>
        <v>0</v>
      </c>
      <c r="AM120" s="126">
        <f>'2018'!O120</f>
        <v>0</v>
      </c>
      <c r="AN120" s="46">
        <f>'2018'!P120</f>
        <v>0</v>
      </c>
      <c r="AO120" s="47">
        <f>'2018'!Q120</f>
        <v>0</v>
      </c>
      <c r="AP120" s="47">
        <f>'2018'!R120</f>
        <v>0</v>
      </c>
      <c r="AQ120" s="46">
        <f>'2018'!S120</f>
        <v>0</v>
      </c>
      <c r="AR120" s="36" t="str">
        <f>'2018'!AB120</f>
        <v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v>
      </c>
      <c r="AS120" s="125">
        <f>'2019'!N120</f>
        <v>0</v>
      </c>
      <c r="AT120" s="126">
        <f>'2019'!O120</f>
        <v>0</v>
      </c>
      <c r="AU120" s="46">
        <f>'2019'!P120</f>
        <v>0</v>
      </c>
      <c r="AV120" s="47">
        <f>'2019'!Q120</f>
        <v>0</v>
      </c>
      <c r="AW120" s="47">
        <f>'2019'!R120</f>
        <v>0</v>
      </c>
      <c r="AX120" s="46">
        <f>'2019'!S120</f>
        <v>0</v>
      </c>
      <c r="AY120" s="36" t="str">
        <f>'2019'!AB120</f>
        <v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v>
      </c>
    </row>
  </sheetData>
  <sheetProtection sort="0"/>
  <mergeCells count="228">
    <mergeCell ref="AR36:AR41"/>
    <mergeCell ref="AS36:AS41"/>
    <mergeCell ref="AT36:AT41"/>
    <mergeCell ref="AU36:AU41"/>
    <mergeCell ref="AV36:AV41"/>
    <mergeCell ref="AW36:AW41"/>
    <mergeCell ref="AX36:AX41"/>
    <mergeCell ref="AY36:AY41"/>
    <mergeCell ref="AI36:AI41"/>
    <mergeCell ref="AJ36:AJ41"/>
    <mergeCell ref="AK36:AK41"/>
    <mergeCell ref="AL36:AL41"/>
    <mergeCell ref="AM36:AM41"/>
    <mergeCell ref="AN36:AN41"/>
    <mergeCell ref="AO36:AO41"/>
    <mergeCell ref="AP36:AP41"/>
    <mergeCell ref="AQ36:AQ41"/>
    <mergeCell ref="AT32:AT35"/>
    <mergeCell ref="AU32:AU35"/>
    <mergeCell ref="AV32:AV35"/>
    <mergeCell ref="AW32:AW35"/>
    <mergeCell ref="AX32:AX35"/>
    <mergeCell ref="AY32:AY35"/>
    <mergeCell ref="Q36:Q41"/>
    <mergeCell ref="R36:R41"/>
    <mergeCell ref="S36:S41"/>
    <mergeCell ref="T36:T41"/>
    <mergeCell ref="U36:U41"/>
    <mergeCell ref="V36:V41"/>
    <mergeCell ref="W36:W41"/>
    <mergeCell ref="X36:X41"/>
    <mergeCell ref="Y36:Y41"/>
    <mergeCell ref="Z36:Z41"/>
    <mergeCell ref="AA36:AA41"/>
    <mergeCell ref="AB36:AB41"/>
    <mergeCell ref="AC36:AC41"/>
    <mergeCell ref="AD36:AD41"/>
    <mergeCell ref="AE36:AE41"/>
    <mergeCell ref="AF36:AF41"/>
    <mergeCell ref="AG36:AG41"/>
    <mergeCell ref="AH36:AH41"/>
    <mergeCell ref="AK32:AK35"/>
    <mergeCell ref="AL32:AL35"/>
    <mergeCell ref="AM32:AM35"/>
    <mergeCell ref="AN32:AN35"/>
    <mergeCell ref="AO32:AO35"/>
    <mergeCell ref="AP32:AP35"/>
    <mergeCell ref="AQ32:AQ35"/>
    <mergeCell ref="AR32:AR35"/>
    <mergeCell ref="AS32:AS35"/>
    <mergeCell ref="AB32:AB35"/>
    <mergeCell ref="AC32:AC35"/>
    <mergeCell ref="AD32:AD35"/>
    <mergeCell ref="AE32:AE35"/>
    <mergeCell ref="AF32:AF35"/>
    <mergeCell ref="AG32:AG35"/>
    <mergeCell ref="AH32:AH35"/>
    <mergeCell ref="AI32:AI35"/>
    <mergeCell ref="AJ32:AJ35"/>
    <mergeCell ref="AU2:AU3"/>
    <mergeCell ref="AV2:AW2"/>
    <mergeCell ref="AX2:AX3"/>
    <mergeCell ref="AY2:AY3"/>
    <mergeCell ref="AL2:AM2"/>
    <mergeCell ref="AN2:AN3"/>
    <mergeCell ref="AO2:AP2"/>
    <mergeCell ref="AQ2:AQ3"/>
    <mergeCell ref="AR2:AR3"/>
    <mergeCell ref="AH2:AI2"/>
    <mergeCell ref="AJ2:AJ3"/>
    <mergeCell ref="AK2:AK3"/>
    <mergeCell ref="X2:Y2"/>
    <mergeCell ref="Z2:Z3"/>
    <mergeCell ref="AA2:AB2"/>
    <mergeCell ref="AC2:AC3"/>
    <mergeCell ref="AD2:AD3"/>
    <mergeCell ref="AS2:AT2"/>
    <mergeCell ref="B119:B120"/>
    <mergeCell ref="C119:C120"/>
    <mergeCell ref="A109:A120"/>
    <mergeCell ref="B109:B118"/>
    <mergeCell ref="C109:C110"/>
    <mergeCell ref="J109:J120"/>
    <mergeCell ref="K109:K120"/>
    <mergeCell ref="AE2:AF2"/>
    <mergeCell ref="AG2:AG3"/>
    <mergeCell ref="O32:O35"/>
    <mergeCell ref="P32:P35"/>
    <mergeCell ref="O36:O41"/>
    <mergeCell ref="P36:P41"/>
    <mergeCell ref="Q32:Q35"/>
    <mergeCell ref="R32:R35"/>
    <mergeCell ref="S32:S35"/>
    <mergeCell ref="T32:T35"/>
    <mergeCell ref="U32:U35"/>
    <mergeCell ref="V32:V35"/>
    <mergeCell ref="W32:W35"/>
    <mergeCell ref="X32:X35"/>
    <mergeCell ref="Y32:Y35"/>
    <mergeCell ref="Z32:Z35"/>
    <mergeCell ref="AA32:AA35"/>
    <mergeCell ref="L106:L107"/>
    <mergeCell ref="M106:M107"/>
    <mergeCell ref="J96:J98"/>
    <mergeCell ref="K96:K98"/>
    <mergeCell ref="L96:L98"/>
    <mergeCell ref="M96:M98"/>
    <mergeCell ref="L109:L120"/>
    <mergeCell ref="M109:M120"/>
    <mergeCell ref="C111:C118"/>
    <mergeCell ref="A85:A108"/>
    <mergeCell ref="B85:B96"/>
    <mergeCell ref="C85:C89"/>
    <mergeCell ref="C90:C96"/>
    <mergeCell ref="B100:B108"/>
    <mergeCell ref="C100:C107"/>
    <mergeCell ref="J63:J67"/>
    <mergeCell ref="K63:K67"/>
    <mergeCell ref="L63:L67"/>
    <mergeCell ref="B97:B99"/>
    <mergeCell ref="C97:C99"/>
    <mergeCell ref="J99:M99"/>
    <mergeCell ref="I93:I94"/>
    <mergeCell ref="J93:J94"/>
    <mergeCell ref="K93:K94"/>
    <mergeCell ref="L93:L94"/>
    <mergeCell ref="M93:M94"/>
    <mergeCell ref="C80:C84"/>
    <mergeCell ref="J100:J101"/>
    <mergeCell ref="K100:K101"/>
    <mergeCell ref="L100:L101"/>
    <mergeCell ref="M100:M101"/>
    <mergeCell ref="J106:J107"/>
    <mergeCell ref="K106:K107"/>
    <mergeCell ref="A68:A84"/>
    <mergeCell ref="B68:B76"/>
    <mergeCell ref="C68:C71"/>
    <mergeCell ref="J70:J71"/>
    <mergeCell ref="K70:K71"/>
    <mergeCell ref="L70:L71"/>
    <mergeCell ref="C72:C76"/>
    <mergeCell ref="B77:B84"/>
    <mergeCell ref="C77:C79"/>
    <mergeCell ref="J78:J81"/>
    <mergeCell ref="K78:K81"/>
    <mergeCell ref="L78:L81"/>
    <mergeCell ref="J57:J60"/>
    <mergeCell ref="K57:K60"/>
    <mergeCell ref="L57:L60"/>
    <mergeCell ref="M57:M60"/>
    <mergeCell ref="A1:I1"/>
    <mergeCell ref="A52:A67"/>
    <mergeCell ref="C52:C55"/>
    <mergeCell ref="C57:C59"/>
    <mergeCell ref="C60:C61"/>
    <mergeCell ref="C62:C65"/>
    <mergeCell ref="B66:B67"/>
    <mergeCell ref="C66:C67"/>
    <mergeCell ref="B52:B55"/>
    <mergeCell ref="B56:B61"/>
    <mergeCell ref="B62:B65"/>
    <mergeCell ref="B31:B51"/>
    <mergeCell ref="D32:D35"/>
    <mergeCell ref="J2:M2"/>
    <mergeCell ref="A4:A51"/>
    <mergeCell ref="B4:B23"/>
    <mergeCell ref="M63:M67"/>
    <mergeCell ref="B24:B30"/>
    <mergeCell ref="C24:C26"/>
    <mergeCell ref="C27:C28"/>
    <mergeCell ref="C43:C47"/>
    <mergeCell ref="C48:C51"/>
    <mergeCell ref="J53:J55"/>
    <mergeCell ref="K53:K55"/>
    <mergeCell ref="L53:L55"/>
    <mergeCell ref="M53:M55"/>
    <mergeCell ref="K50:K51"/>
    <mergeCell ref="L50:L51"/>
    <mergeCell ref="M50:M51"/>
    <mergeCell ref="L48:L49"/>
    <mergeCell ref="M48:M49"/>
    <mergeCell ref="J50:J51"/>
    <mergeCell ref="J48:J49"/>
    <mergeCell ref="K48:K49"/>
    <mergeCell ref="G32:G35"/>
    <mergeCell ref="H32:H35"/>
    <mergeCell ref="I32:I35"/>
    <mergeCell ref="W2:W3"/>
    <mergeCell ref="H2:H3"/>
    <mergeCell ref="I2:I3"/>
    <mergeCell ref="Q2:R2"/>
    <mergeCell ref="T2:U2"/>
    <mergeCell ref="P2:P3"/>
    <mergeCell ref="N2:O2"/>
    <mergeCell ref="N32:N35"/>
    <mergeCell ref="F2:F3"/>
    <mergeCell ref="G2:G3"/>
    <mergeCell ref="N36:N41"/>
    <mergeCell ref="V2:V3"/>
    <mergeCell ref="C29:C30"/>
    <mergeCell ref="C31:C35"/>
    <mergeCell ref="S2:S3"/>
    <mergeCell ref="L36:L37"/>
    <mergeCell ref="M36:M37"/>
    <mergeCell ref="K18:K20"/>
    <mergeCell ref="L18:L20"/>
    <mergeCell ref="M18:M20"/>
    <mergeCell ref="H36:H41"/>
    <mergeCell ref="I36:I37"/>
    <mergeCell ref="D36:D41"/>
    <mergeCell ref="E36:E41"/>
    <mergeCell ref="F36:F41"/>
    <mergeCell ref="G36:G41"/>
    <mergeCell ref="C4:C10"/>
    <mergeCell ref="J36:J37"/>
    <mergeCell ref="K36:K37"/>
    <mergeCell ref="J18:J20"/>
    <mergeCell ref="E32:E35"/>
    <mergeCell ref="F32:F35"/>
    <mergeCell ref="C11:C13"/>
    <mergeCell ref="C14:C17"/>
    <mergeCell ref="C18:C23"/>
    <mergeCell ref="C36:C42"/>
    <mergeCell ref="A2:A3"/>
    <mergeCell ref="B2:B3"/>
    <mergeCell ref="C2:C3"/>
    <mergeCell ref="D2:D3"/>
    <mergeCell ref="E2:E3"/>
  </mergeCells>
  <conditionalFormatting sqref="L44">
    <cfRule type="duplicateValues" dxfId="601" priority="32"/>
  </conditionalFormatting>
  <conditionalFormatting sqref="L39">
    <cfRule type="duplicateValues" dxfId="600" priority="31"/>
  </conditionalFormatting>
  <conditionalFormatting sqref="L18">
    <cfRule type="duplicateValues" dxfId="599" priority="30"/>
  </conditionalFormatting>
  <conditionalFormatting sqref="L42">
    <cfRule type="duplicateValues" dxfId="598" priority="29"/>
  </conditionalFormatting>
  <conditionalFormatting sqref="L50">
    <cfRule type="duplicateValues" dxfId="597" priority="28"/>
  </conditionalFormatting>
  <conditionalFormatting sqref="K75">
    <cfRule type="duplicateValues" dxfId="596" priority="27"/>
  </conditionalFormatting>
  <conditionalFormatting sqref="L109">
    <cfRule type="duplicateValues" dxfId="595" priority="26"/>
  </conditionalFormatting>
  <conditionalFormatting sqref="S36 S4:S32 S42:S120">
    <cfRule type="cellIs" dxfId="594" priority="21" operator="lessThan">
      <formula>0.4</formula>
    </cfRule>
    <cfRule type="cellIs" dxfId="593" priority="22" operator="between">
      <formula>0.4</formula>
      <formula>0.5999</formula>
    </cfRule>
    <cfRule type="cellIs" dxfId="592" priority="23" operator="between">
      <formula>0.6</formula>
      <formula>0.6999</formula>
    </cfRule>
    <cfRule type="cellIs" dxfId="591" priority="24" operator="between">
      <formula>0.7</formula>
      <formula>0.7999</formula>
    </cfRule>
    <cfRule type="cellIs" dxfId="590" priority="25" operator="greaterThan">
      <formula>0.7999</formula>
    </cfRule>
  </conditionalFormatting>
  <conditionalFormatting sqref="Z36 Z4:Z32 Z42:Z120">
    <cfRule type="cellIs" dxfId="589" priority="16" operator="lessThan">
      <formula>0.4</formula>
    </cfRule>
    <cfRule type="cellIs" dxfId="588" priority="17" operator="between">
      <formula>0.4</formula>
      <formula>0.5999</formula>
    </cfRule>
    <cfRule type="cellIs" dxfId="587" priority="18" operator="between">
      <formula>0.6</formula>
      <formula>0.6999</formula>
    </cfRule>
    <cfRule type="cellIs" dxfId="586" priority="19" operator="between">
      <formula>0.7</formula>
      <formula>0.7999</formula>
    </cfRule>
    <cfRule type="cellIs" dxfId="585" priority="20" operator="greaterThan">
      <formula>0.7999</formula>
    </cfRule>
  </conditionalFormatting>
  <conditionalFormatting sqref="AG36 AG4:AG32 AG42:AG120">
    <cfRule type="cellIs" dxfId="584" priority="11" operator="lessThan">
      <formula>0.4</formula>
    </cfRule>
    <cfRule type="cellIs" dxfId="583" priority="12" operator="between">
      <formula>0.4</formula>
      <formula>0.5999</formula>
    </cfRule>
    <cfRule type="cellIs" dxfId="582" priority="13" operator="between">
      <formula>0.6</formula>
      <formula>0.6999</formula>
    </cfRule>
    <cfRule type="cellIs" dxfId="581" priority="14" operator="between">
      <formula>0.7</formula>
      <formula>0.7999</formula>
    </cfRule>
    <cfRule type="cellIs" dxfId="580" priority="15" operator="greaterThan">
      <formula>0.7999</formula>
    </cfRule>
  </conditionalFormatting>
  <conditionalFormatting sqref="AN36 AN4:AN32 AN42:AN120">
    <cfRule type="cellIs" dxfId="579" priority="6" operator="lessThan">
      <formula>0.4</formula>
    </cfRule>
    <cfRule type="cellIs" dxfId="578" priority="7" operator="between">
      <formula>0.4</formula>
      <formula>0.5999</formula>
    </cfRule>
    <cfRule type="cellIs" dxfId="577" priority="8" operator="between">
      <formula>0.6</formula>
      <formula>0.6999</formula>
    </cfRule>
    <cfRule type="cellIs" dxfId="576" priority="9" operator="between">
      <formula>0.7</formula>
      <formula>0.7999</formula>
    </cfRule>
    <cfRule type="cellIs" dxfId="575" priority="10" operator="greaterThan">
      <formula>0.7999</formula>
    </cfRule>
  </conditionalFormatting>
  <conditionalFormatting sqref="AU36 AU4:AU32 AU42:AU120">
    <cfRule type="cellIs" dxfId="574" priority="1" operator="lessThan">
      <formula>0.4</formula>
    </cfRule>
    <cfRule type="cellIs" dxfId="573" priority="2" operator="between">
      <formula>0.4</formula>
      <formula>0.5999</formula>
    </cfRule>
    <cfRule type="cellIs" dxfId="572" priority="3" operator="between">
      <formula>0.6</formula>
      <formula>0.6999</formula>
    </cfRule>
    <cfRule type="cellIs" dxfId="571" priority="4" operator="between">
      <formula>0.7</formula>
      <formula>0.7999</formula>
    </cfRule>
    <cfRule type="cellIs" dxfId="570" priority="5" operator="greaterThan">
      <formula>0.7999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0"/>
  <sheetViews>
    <sheetView zoomScale="80" zoomScaleNormal="80" workbookViewId="0">
      <pane xSplit="6" ySplit="3" topLeftCell="O120" activePane="bottomRight" state="frozen"/>
      <selection pane="topRight" activeCell="G1" sqref="G1"/>
      <selection pane="bottomLeft" activeCell="A4" sqref="A4"/>
      <selection pane="bottomRight" activeCell="E69" sqref="E69"/>
    </sheetView>
  </sheetViews>
  <sheetFormatPr baseColWidth="10" defaultRowHeight="15" x14ac:dyDescent="0.25"/>
  <cols>
    <col min="1" max="3" width="14.7109375" style="1" customWidth="1"/>
    <col min="4" max="4" width="7.7109375" style="2" customWidth="1"/>
    <col min="5" max="5" width="40.7109375" style="1" customWidth="1"/>
    <col min="6" max="9" width="20.7109375" style="1" customWidth="1"/>
    <col min="10" max="11" width="14.7109375" style="1" hidden="1" customWidth="1"/>
    <col min="12" max="12" width="8.7109375" style="1" hidden="1" customWidth="1"/>
    <col min="13" max="13" width="20.7109375" style="1" hidden="1" customWidth="1"/>
    <col min="14" max="14" width="20.7109375" style="3" hidden="1" customWidth="1"/>
    <col min="15" max="16" width="12.7109375" style="2" customWidth="1"/>
    <col min="17" max="17" width="9.7109375" style="4" customWidth="1"/>
    <col min="18" max="19" width="15.7109375" style="15" customWidth="1"/>
    <col min="20" max="20" width="9.7109375" style="4" customWidth="1"/>
    <col min="21" max="21" width="30.7109375" style="3" customWidth="1"/>
  </cols>
  <sheetData>
    <row r="1" spans="1:21" ht="21.75" thickBot="1" x14ac:dyDescent="0.3">
      <c r="A1" s="339" t="s">
        <v>698</v>
      </c>
      <c r="B1" s="340"/>
      <c r="C1" s="340"/>
      <c r="D1" s="340"/>
      <c r="E1" s="340"/>
      <c r="F1" s="340"/>
      <c r="G1" s="340"/>
      <c r="H1" s="340"/>
      <c r="I1" s="341"/>
      <c r="J1" s="21"/>
      <c r="K1" s="21"/>
      <c r="L1" s="21"/>
      <c r="M1" s="21"/>
      <c r="N1" s="24"/>
      <c r="O1" s="22"/>
      <c r="P1" s="22"/>
      <c r="Q1" s="23"/>
      <c r="R1" s="25"/>
      <c r="S1" s="25"/>
      <c r="T1" s="23"/>
      <c r="U1" s="24"/>
    </row>
    <row r="2" spans="1:21" ht="26.25" customHeight="1" x14ac:dyDescent="0.25">
      <c r="A2" s="342" t="s">
        <v>0</v>
      </c>
      <c r="B2" s="342" t="s">
        <v>1</v>
      </c>
      <c r="C2" s="342" t="s">
        <v>2</v>
      </c>
      <c r="D2" s="342" t="s">
        <v>12</v>
      </c>
      <c r="E2" s="342" t="s">
        <v>3</v>
      </c>
      <c r="F2" s="342" t="s">
        <v>4</v>
      </c>
      <c r="G2" s="342" t="s">
        <v>5</v>
      </c>
      <c r="H2" s="342" t="s">
        <v>6</v>
      </c>
      <c r="I2" s="344" t="s">
        <v>7</v>
      </c>
      <c r="J2" s="336" t="s">
        <v>284</v>
      </c>
      <c r="K2" s="337"/>
      <c r="L2" s="337"/>
      <c r="M2" s="338"/>
      <c r="N2" s="334" t="s">
        <v>4</v>
      </c>
      <c r="O2" s="282" t="s">
        <v>279</v>
      </c>
      <c r="P2" s="283"/>
      <c r="Q2" s="271" t="s">
        <v>281</v>
      </c>
      <c r="R2" s="283" t="s">
        <v>280</v>
      </c>
      <c r="S2" s="283"/>
      <c r="T2" s="271" t="s">
        <v>281</v>
      </c>
      <c r="U2" s="278" t="s">
        <v>282</v>
      </c>
    </row>
    <row r="3" spans="1:21" ht="26.25" thickBot="1" x14ac:dyDescent="0.3">
      <c r="A3" s="343"/>
      <c r="B3" s="343"/>
      <c r="C3" s="343"/>
      <c r="D3" s="343"/>
      <c r="E3" s="343"/>
      <c r="F3" s="343"/>
      <c r="G3" s="343"/>
      <c r="H3" s="343"/>
      <c r="I3" s="345"/>
      <c r="J3" s="81" t="s">
        <v>8</v>
      </c>
      <c r="K3" s="82" t="s">
        <v>9</v>
      </c>
      <c r="L3" s="82" t="s">
        <v>10</v>
      </c>
      <c r="M3" s="83" t="s">
        <v>11</v>
      </c>
      <c r="N3" s="335"/>
      <c r="O3" s="84" t="s">
        <v>277</v>
      </c>
      <c r="P3" s="85" t="s">
        <v>278</v>
      </c>
      <c r="Q3" s="272"/>
      <c r="R3" s="85" t="s">
        <v>277</v>
      </c>
      <c r="S3" s="85" t="s">
        <v>278</v>
      </c>
      <c r="T3" s="272"/>
      <c r="U3" s="279"/>
    </row>
    <row r="4" spans="1:21" ht="60" customHeight="1" x14ac:dyDescent="0.25">
      <c r="A4" s="296" t="s">
        <v>13</v>
      </c>
      <c r="B4" s="297" t="s">
        <v>14</v>
      </c>
      <c r="C4" s="277" t="s">
        <v>15</v>
      </c>
      <c r="D4" s="87">
        <v>1</v>
      </c>
      <c r="E4" s="86" t="s">
        <v>16</v>
      </c>
      <c r="F4" s="86" t="s">
        <v>17</v>
      </c>
      <c r="G4" s="86" t="s">
        <v>18</v>
      </c>
      <c r="H4" s="86" t="s">
        <v>19</v>
      </c>
      <c r="I4" s="88" t="s">
        <v>20</v>
      </c>
      <c r="J4" s="48" t="s">
        <v>205</v>
      </c>
      <c r="K4" s="49" t="s">
        <v>206</v>
      </c>
      <c r="L4" s="49" t="s">
        <v>96</v>
      </c>
      <c r="M4" s="52" t="s">
        <v>207</v>
      </c>
      <c r="N4" s="86" t="s">
        <v>17</v>
      </c>
      <c r="O4" s="48" t="s">
        <v>708</v>
      </c>
      <c r="P4" s="49">
        <v>0</v>
      </c>
      <c r="Q4" s="50">
        <v>0</v>
      </c>
      <c r="R4" s="51" t="s">
        <v>708</v>
      </c>
      <c r="S4" s="51" t="s">
        <v>708</v>
      </c>
      <c r="T4" s="50" t="s">
        <v>708</v>
      </c>
      <c r="U4" s="52" t="s">
        <v>708</v>
      </c>
    </row>
    <row r="5" spans="1:21" ht="60" customHeight="1" x14ac:dyDescent="0.25">
      <c r="A5" s="270"/>
      <c r="B5" s="273"/>
      <c r="C5" s="266"/>
      <c r="D5" s="26">
        <v>2</v>
      </c>
      <c r="E5" s="27" t="s">
        <v>21</v>
      </c>
      <c r="F5" s="27" t="s">
        <v>22</v>
      </c>
      <c r="G5" s="27" t="s">
        <v>23</v>
      </c>
      <c r="H5" s="27" t="s">
        <v>24</v>
      </c>
      <c r="I5" s="33" t="s">
        <v>25</v>
      </c>
      <c r="J5" s="57" t="s">
        <v>208</v>
      </c>
      <c r="K5" s="27" t="s">
        <v>209</v>
      </c>
      <c r="L5" s="26">
        <v>52</v>
      </c>
      <c r="M5" s="33" t="s">
        <v>210</v>
      </c>
      <c r="N5" s="27" t="s">
        <v>22</v>
      </c>
      <c r="O5" s="57" t="s">
        <v>709</v>
      </c>
      <c r="P5" s="115">
        <v>0.1</v>
      </c>
      <c r="Q5" s="38">
        <v>1</v>
      </c>
      <c r="R5" s="39">
        <v>30999978</v>
      </c>
      <c r="S5" s="39">
        <v>30999978</v>
      </c>
      <c r="T5" s="38">
        <f>S5/R5</f>
        <v>1</v>
      </c>
      <c r="U5" s="33" t="s">
        <v>712</v>
      </c>
    </row>
    <row r="6" spans="1:21" ht="60" customHeight="1" x14ac:dyDescent="0.25">
      <c r="A6" s="270"/>
      <c r="B6" s="273"/>
      <c r="C6" s="266"/>
      <c r="D6" s="26">
        <v>3</v>
      </c>
      <c r="E6" s="27" t="s">
        <v>26</v>
      </c>
      <c r="F6" s="27" t="s">
        <v>27</v>
      </c>
      <c r="G6" s="27" t="s">
        <v>28</v>
      </c>
      <c r="H6" s="27" t="s">
        <v>29</v>
      </c>
      <c r="I6" s="33" t="s">
        <v>30</v>
      </c>
      <c r="J6" s="57" t="s">
        <v>211</v>
      </c>
      <c r="K6" s="27" t="s">
        <v>212</v>
      </c>
      <c r="L6" s="26">
        <v>45</v>
      </c>
      <c r="M6" s="33" t="s">
        <v>213</v>
      </c>
      <c r="N6" s="27" t="s">
        <v>27</v>
      </c>
      <c r="O6" s="57">
        <v>1</v>
      </c>
      <c r="P6" s="26">
        <v>0</v>
      </c>
      <c r="Q6" s="38">
        <f>P6/O6</f>
        <v>0</v>
      </c>
      <c r="R6" s="39">
        <v>0</v>
      </c>
      <c r="S6" s="39">
        <v>0</v>
      </c>
      <c r="T6" s="38">
        <v>0</v>
      </c>
      <c r="U6" s="33" t="s">
        <v>708</v>
      </c>
    </row>
    <row r="7" spans="1:21" ht="60" customHeight="1" x14ac:dyDescent="0.25">
      <c r="A7" s="270"/>
      <c r="B7" s="273"/>
      <c r="C7" s="266"/>
      <c r="D7" s="26">
        <v>4</v>
      </c>
      <c r="E7" s="27" t="s">
        <v>31</v>
      </c>
      <c r="F7" s="27" t="s">
        <v>32</v>
      </c>
      <c r="G7" s="27" t="s">
        <v>33</v>
      </c>
      <c r="H7" s="27" t="s">
        <v>34</v>
      </c>
      <c r="I7" s="33" t="s">
        <v>35</v>
      </c>
      <c r="J7" s="57" t="s">
        <v>96</v>
      </c>
      <c r="K7" s="26" t="s">
        <v>96</v>
      </c>
      <c r="L7" s="26" t="s">
        <v>96</v>
      </c>
      <c r="M7" s="55" t="s">
        <v>96</v>
      </c>
      <c r="N7" s="27" t="s">
        <v>32</v>
      </c>
      <c r="O7" s="57">
        <v>0</v>
      </c>
      <c r="P7" s="26">
        <v>0</v>
      </c>
      <c r="Q7" s="38">
        <v>0</v>
      </c>
      <c r="R7" s="39">
        <v>0</v>
      </c>
      <c r="S7" s="39">
        <v>0</v>
      </c>
      <c r="T7" s="38">
        <v>0</v>
      </c>
      <c r="U7" s="33" t="s">
        <v>708</v>
      </c>
    </row>
    <row r="8" spans="1:21" ht="60" customHeight="1" x14ac:dyDescent="0.25">
      <c r="A8" s="270"/>
      <c r="B8" s="273"/>
      <c r="C8" s="266"/>
      <c r="D8" s="26">
        <v>5</v>
      </c>
      <c r="E8" s="27" t="s">
        <v>36</v>
      </c>
      <c r="F8" s="27" t="s">
        <v>37</v>
      </c>
      <c r="G8" s="27" t="s">
        <v>38</v>
      </c>
      <c r="H8" s="27" t="s">
        <v>39</v>
      </c>
      <c r="I8" s="33" t="s">
        <v>40</v>
      </c>
      <c r="J8" s="57" t="s">
        <v>211</v>
      </c>
      <c r="K8" s="27" t="s">
        <v>214</v>
      </c>
      <c r="L8" s="26">
        <v>45</v>
      </c>
      <c r="M8" s="33" t="s">
        <v>213</v>
      </c>
      <c r="N8" s="27" t="s">
        <v>37</v>
      </c>
      <c r="O8" s="57">
        <v>1</v>
      </c>
      <c r="P8" s="26">
        <v>0.7</v>
      </c>
      <c r="Q8" s="38">
        <f t="shared" ref="Q8:Q17" si="0">P8/O8</f>
        <v>0.7</v>
      </c>
      <c r="R8" s="39">
        <v>0</v>
      </c>
      <c r="S8" s="39">
        <v>0</v>
      </c>
      <c r="T8" s="38">
        <v>0</v>
      </c>
      <c r="U8" s="33" t="s">
        <v>708</v>
      </c>
    </row>
    <row r="9" spans="1:21" ht="60" customHeight="1" x14ac:dyDescent="0.25">
      <c r="A9" s="270"/>
      <c r="B9" s="273"/>
      <c r="C9" s="266"/>
      <c r="D9" s="26">
        <v>6</v>
      </c>
      <c r="E9" s="27" t="s">
        <v>41</v>
      </c>
      <c r="F9" s="27" t="s">
        <v>42</v>
      </c>
      <c r="G9" s="27" t="s">
        <v>43</v>
      </c>
      <c r="H9" s="26" t="s">
        <v>44</v>
      </c>
      <c r="I9" s="55" t="s">
        <v>45</v>
      </c>
      <c r="J9" s="91" t="s">
        <v>215</v>
      </c>
      <c r="K9" s="27" t="s">
        <v>216</v>
      </c>
      <c r="L9" s="10">
        <v>197</v>
      </c>
      <c r="M9" s="33" t="s">
        <v>217</v>
      </c>
      <c r="N9" s="27" t="s">
        <v>42</v>
      </c>
      <c r="O9" s="99">
        <v>0.15</v>
      </c>
      <c r="P9" s="115">
        <v>0.15</v>
      </c>
      <c r="Q9" s="38">
        <f t="shared" si="0"/>
        <v>1</v>
      </c>
      <c r="R9" s="39">
        <v>368750000</v>
      </c>
      <c r="S9" s="39">
        <v>368386660</v>
      </c>
      <c r="T9" s="38">
        <f>S9/R9</f>
        <v>0.99901467118644072</v>
      </c>
      <c r="U9" s="33" t="s">
        <v>713</v>
      </c>
    </row>
    <row r="10" spans="1:21" ht="60" customHeight="1" x14ac:dyDescent="0.25">
      <c r="A10" s="270"/>
      <c r="B10" s="273"/>
      <c r="C10" s="266"/>
      <c r="D10" s="26">
        <v>7</v>
      </c>
      <c r="E10" s="27" t="s">
        <v>46</v>
      </c>
      <c r="F10" s="27" t="s">
        <v>47</v>
      </c>
      <c r="G10" s="27" t="s">
        <v>48</v>
      </c>
      <c r="H10" s="27" t="s">
        <v>19</v>
      </c>
      <c r="I10" s="33" t="s">
        <v>49</v>
      </c>
      <c r="J10" s="57" t="s">
        <v>96</v>
      </c>
      <c r="K10" s="26" t="s">
        <v>96</v>
      </c>
      <c r="L10" s="26" t="s">
        <v>96</v>
      </c>
      <c r="M10" s="55" t="s">
        <v>96</v>
      </c>
      <c r="N10" s="27" t="s">
        <v>47</v>
      </c>
      <c r="O10" s="57">
        <v>0.5</v>
      </c>
      <c r="P10" s="26">
        <v>0.3</v>
      </c>
      <c r="Q10" s="38">
        <f t="shared" si="0"/>
        <v>0.6</v>
      </c>
      <c r="R10" s="39">
        <v>0</v>
      </c>
      <c r="S10" s="39">
        <v>0</v>
      </c>
      <c r="T10" s="38">
        <v>0</v>
      </c>
      <c r="U10" s="33" t="s">
        <v>708</v>
      </c>
    </row>
    <row r="11" spans="1:21" ht="60" customHeight="1" x14ac:dyDescent="0.25">
      <c r="A11" s="270"/>
      <c r="B11" s="273"/>
      <c r="C11" s="266" t="s">
        <v>50</v>
      </c>
      <c r="D11" s="26">
        <v>8</v>
      </c>
      <c r="E11" s="27" t="s">
        <v>51</v>
      </c>
      <c r="F11" s="27" t="s">
        <v>52</v>
      </c>
      <c r="G11" s="27" t="s">
        <v>53</v>
      </c>
      <c r="H11" s="27" t="s">
        <v>54</v>
      </c>
      <c r="I11" s="33" t="s">
        <v>55</v>
      </c>
      <c r="J11" s="7" t="s">
        <v>211</v>
      </c>
      <c r="K11" s="27" t="s">
        <v>218</v>
      </c>
      <c r="L11" s="26">
        <v>33</v>
      </c>
      <c r="M11" s="33" t="s">
        <v>219</v>
      </c>
      <c r="N11" s="27" t="s">
        <v>52</v>
      </c>
      <c r="O11" s="99">
        <v>0.08</v>
      </c>
      <c r="P11" s="115">
        <v>0.08</v>
      </c>
      <c r="Q11" s="38">
        <f t="shared" si="0"/>
        <v>1</v>
      </c>
      <c r="R11" s="39">
        <v>7987995</v>
      </c>
      <c r="S11" s="39">
        <v>7987995</v>
      </c>
      <c r="T11" s="38">
        <f>S11/R11</f>
        <v>1</v>
      </c>
      <c r="U11" s="33" t="s">
        <v>714</v>
      </c>
    </row>
    <row r="12" spans="1:21" ht="60" customHeight="1" x14ac:dyDescent="0.25">
      <c r="A12" s="270"/>
      <c r="B12" s="273"/>
      <c r="C12" s="266"/>
      <c r="D12" s="26">
        <v>9</v>
      </c>
      <c r="E12" s="27" t="s">
        <v>56</v>
      </c>
      <c r="F12" s="27" t="s">
        <v>57</v>
      </c>
      <c r="G12" s="27" t="s">
        <v>58</v>
      </c>
      <c r="H12" s="27" t="s">
        <v>59</v>
      </c>
      <c r="I12" s="33" t="s">
        <v>55</v>
      </c>
      <c r="J12" s="57" t="s">
        <v>211</v>
      </c>
      <c r="K12" s="26" t="s">
        <v>214</v>
      </c>
      <c r="L12" s="26">
        <v>28</v>
      </c>
      <c r="M12" s="33" t="s">
        <v>220</v>
      </c>
      <c r="N12" s="27" t="s">
        <v>57</v>
      </c>
      <c r="O12" s="99">
        <v>0.1</v>
      </c>
      <c r="P12" s="115">
        <v>0.1</v>
      </c>
      <c r="Q12" s="38">
        <f t="shared" si="0"/>
        <v>1</v>
      </c>
      <c r="R12" s="39">
        <v>137400000</v>
      </c>
      <c r="S12" s="39">
        <v>137400000</v>
      </c>
      <c r="T12" s="38">
        <f t="shared" ref="T12:T17" si="1">S12/R12</f>
        <v>1</v>
      </c>
      <c r="U12" s="33" t="s">
        <v>715</v>
      </c>
    </row>
    <row r="13" spans="1:21" ht="60" customHeight="1" x14ac:dyDescent="0.25">
      <c r="A13" s="270"/>
      <c r="B13" s="273"/>
      <c r="C13" s="266"/>
      <c r="D13" s="26">
        <v>10</v>
      </c>
      <c r="E13" s="27" t="s">
        <v>60</v>
      </c>
      <c r="F13" s="27" t="s">
        <v>61</v>
      </c>
      <c r="G13" s="27" t="s">
        <v>62</v>
      </c>
      <c r="H13" s="27" t="s">
        <v>63</v>
      </c>
      <c r="I13" s="33" t="s">
        <v>55</v>
      </c>
      <c r="J13" s="57" t="s">
        <v>221</v>
      </c>
      <c r="K13" s="26" t="s">
        <v>222</v>
      </c>
      <c r="L13" s="26">
        <v>122</v>
      </c>
      <c r="M13" s="33" t="s">
        <v>223</v>
      </c>
      <c r="N13" s="27" t="s">
        <v>61</v>
      </c>
      <c r="O13" s="99">
        <v>0.1</v>
      </c>
      <c r="P13" s="115">
        <v>0.1</v>
      </c>
      <c r="Q13" s="38">
        <f t="shared" si="0"/>
        <v>1</v>
      </c>
      <c r="R13" s="39">
        <v>137400000</v>
      </c>
      <c r="S13" s="39">
        <v>137400000</v>
      </c>
      <c r="T13" s="38">
        <f t="shared" si="1"/>
        <v>1</v>
      </c>
      <c r="U13" s="33" t="s">
        <v>716</v>
      </c>
    </row>
    <row r="14" spans="1:21" ht="60" customHeight="1" x14ac:dyDescent="0.25">
      <c r="A14" s="270"/>
      <c r="B14" s="273"/>
      <c r="C14" s="266" t="s">
        <v>50</v>
      </c>
      <c r="D14" s="26">
        <v>11</v>
      </c>
      <c r="E14" s="27" t="s">
        <v>64</v>
      </c>
      <c r="F14" s="27" t="s">
        <v>65</v>
      </c>
      <c r="G14" s="27" t="s">
        <v>66</v>
      </c>
      <c r="H14" s="27" t="s">
        <v>67</v>
      </c>
      <c r="I14" s="33" t="s">
        <v>718</v>
      </c>
      <c r="J14" s="57" t="s">
        <v>224</v>
      </c>
      <c r="K14" s="26" t="s">
        <v>290</v>
      </c>
      <c r="L14" s="26" t="s">
        <v>225</v>
      </c>
      <c r="M14" s="33" t="s">
        <v>226</v>
      </c>
      <c r="N14" s="27" t="s">
        <v>65</v>
      </c>
      <c r="O14" s="99">
        <v>0.2</v>
      </c>
      <c r="P14" s="115">
        <v>0.2</v>
      </c>
      <c r="Q14" s="38">
        <f t="shared" si="0"/>
        <v>1</v>
      </c>
      <c r="R14" s="39">
        <v>137400000</v>
      </c>
      <c r="S14" s="39">
        <v>8000000</v>
      </c>
      <c r="T14" s="38">
        <f t="shared" si="1"/>
        <v>5.8224163027656477E-2</v>
      </c>
      <c r="U14" s="33" t="s">
        <v>717</v>
      </c>
    </row>
    <row r="15" spans="1:21" ht="60" customHeight="1" x14ac:dyDescent="0.25">
      <c r="A15" s="270"/>
      <c r="B15" s="273"/>
      <c r="C15" s="266"/>
      <c r="D15" s="26">
        <v>12</v>
      </c>
      <c r="E15" s="27" t="s">
        <v>69</v>
      </c>
      <c r="F15" s="27" t="s">
        <v>70</v>
      </c>
      <c r="G15" s="27" t="s">
        <v>71</v>
      </c>
      <c r="H15" s="27" t="s">
        <v>72</v>
      </c>
      <c r="I15" s="33" t="s">
        <v>285</v>
      </c>
      <c r="J15" s="7" t="s">
        <v>211</v>
      </c>
      <c r="K15" s="9" t="s">
        <v>212</v>
      </c>
      <c r="L15" s="26">
        <v>46</v>
      </c>
      <c r="M15" s="33" t="s">
        <v>227</v>
      </c>
      <c r="N15" s="27" t="s">
        <v>70</v>
      </c>
      <c r="O15" s="99">
        <v>0.05</v>
      </c>
      <c r="P15" s="115">
        <v>0.05</v>
      </c>
      <c r="Q15" s="38">
        <f t="shared" si="0"/>
        <v>1</v>
      </c>
      <c r="R15" s="39">
        <v>46926660</v>
      </c>
      <c r="S15" s="39">
        <v>46926660</v>
      </c>
      <c r="T15" s="38">
        <f t="shared" si="1"/>
        <v>1</v>
      </c>
      <c r="U15" s="33" t="s">
        <v>719</v>
      </c>
    </row>
    <row r="16" spans="1:21" ht="60" customHeight="1" x14ac:dyDescent="0.25">
      <c r="A16" s="270"/>
      <c r="B16" s="273"/>
      <c r="C16" s="266"/>
      <c r="D16" s="26">
        <v>13</v>
      </c>
      <c r="E16" s="27" t="s">
        <v>287</v>
      </c>
      <c r="F16" s="27" t="s">
        <v>288</v>
      </c>
      <c r="G16" s="27" t="s">
        <v>73</v>
      </c>
      <c r="H16" s="27" t="s">
        <v>74</v>
      </c>
      <c r="I16" s="33" t="s">
        <v>286</v>
      </c>
      <c r="J16" s="57" t="s">
        <v>228</v>
      </c>
      <c r="K16" s="28" t="s">
        <v>229</v>
      </c>
      <c r="L16" s="26" t="s">
        <v>230</v>
      </c>
      <c r="M16" s="56" t="s">
        <v>231</v>
      </c>
      <c r="N16" s="27" t="s">
        <v>288</v>
      </c>
      <c r="O16" s="99">
        <v>0.05</v>
      </c>
      <c r="P16" s="115">
        <v>0.05</v>
      </c>
      <c r="Q16" s="38">
        <f t="shared" si="0"/>
        <v>1</v>
      </c>
      <c r="R16" s="39">
        <v>46926660</v>
      </c>
      <c r="S16" s="39">
        <v>46926660</v>
      </c>
      <c r="T16" s="38">
        <f t="shared" si="1"/>
        <v>1</v>
      </c>
      <c r="U16" s="33" t="s">
        <v>720</v>
      </c>
    </row>
    <row r="17" spans="1:21" ht="60" customHeight="1" x14ac:dyDescent="0.25">
      <c r="A17" s="270"/>
      <c r="B17" s="273"/>
      <c r="C17" s="266"/>
      <c r="D17" s="26">
        <v>14</v>
      </c>
      <c r="E17" s="27" t="s">
        <v>75</v>
      </c>
      <c r="F17" s="27" t="s">
        <v>76</v>
      </c>
      <c r="G17" s="27" t="s">
        <v>77</v>
      </c>
      <c r="H17" s="27" t="s">
        <v>78</v>
      </c>
      <c r="I17" s="33" t="s">
        <v>68</v>
      </c>
      <c r="J17" s="57" t="s">
        <v>211</v>
      </c>
      <c r="K17" s="26" t="s">
        <v>218</v>
      </c>
      <c r="L17" s="26">
        <v>32</v>
      </c>
      <c r="M17" s="33" t="s">
        <v>232</v>
      </c>
      <c r="N17" s="27" t="s">
        <v>76</v>
      </c>
      <c r="O17" s="99">
        <v>0.1</v>
      </c>
      <c r="P17" s="115">
        <v>0.1</v>
      </c>
      <c r="Q17" s="38">
        <f t="shared" si="0"/>
        <v>1</v>
      </c>
      <c r="R17" s="39">
        <v>174500000</v>
      </c>
      <c r="S17" s="39">
        <v>47689970</v>
      </c>
      <c r="T17" s="38">
        <f t="shared" si="1"/>
        <v>0.27329495702005729</v>
      </c>
      <c r="U17" s="33" t="s">
        <v>721</v>
      </c>
    </row>
    <row r="18" spans="1:21" ht="60" customHeight="1" x14ac:dyDescent="0.25">
      <c r="A18" s="270"/>
      <c r="B18" s="273"/>
      <c r="C18" s="266" t="s">
        <v>79</v>
      </c>
      <c r="D18" s="26">
        <v>15</v>
      </c>
      <c r="E18" s="27" t="s">
        <v>80</v>
      </c>
      <c r="F18" s="27" t="s">
        <v>81</v>
      </c>
      <c r="G18" s="27" t="s">
        <v>82</v>
      </c>
      <c r="H18" s="27" t="s">
        <v>83</v>
      </c>
      <c r="I18" s="33" t="s">
        <v>84</v>
      </c>
      <c r="J18" s="270" t="s">
        <v>233</v>
      </c>
      <c r="K18" s="273" t="s">
        <v>234</v>
      </c>
      <c r="L18" s="275">
        <v>197</v>
      </c>
      <c r="M18" s="276" t="s">
        <v>217</v>
      </c>
      <c r="N18" s="27" t="s">
        <v>81</v>
      </c>
      <c r="O18" s="57">
        <v>0</v>
      </c>
      <c r="P18" s="26">
        <v>0</v>
      </c>
      <c r="Q18" s="38">
        <v>0</v>
      </c>
      <c r="R18" s="39">
        <v>0</v>
      </c>
      <c r="S18" s="39">
        <v>0</v>
      </c>
      <c r="T18" s="38">
        <v>0</v>
      </c>
      <c r="U18" s="33" t="s">
        <v>708</v>
      </c>
    </row>
    <row r="19" spans="1:21" ht="60" customHeight="1" x14ac:dyDescent="0.25">
      <c r="A19" s="270"/>
      <c r="B19" s="273"/>
      <c r="C19" s="266"/>
      <c r="D19" s="26">
        <v>16</v>
      </c>
      <c r="E19" s="27" t="s">
        <v>85</v>
      </c>
      <c r="F19" s="27" t="s">
        <v>86</v>
      </c>
      <c r="G19" s="27" t="s">
        <v>291</v>
      </c>
      <c r="H19" s="27" t="s">
        <v>87</v>
      </c>
      <c r="I19" s="89" t="s">
        <v>88</v>
      </c>
      <c r="J19" s="270"/>
      <c r="K19" s="273"/>
      <c r="L19" s="275"/>
      <c r="M19" s="276"/>
      <c r="N19" s="27" t="s">
        <v>86</v>
      </c>
      <c r="O19" s="57" t="s">
        <v>710</v>
      </c>
      <c r="P19" s="26">
        <v>0</v>
      </c>
      <c r="Q19" s="38">
        <v>0</v>
      </c>
      <c r="R19" s="39">
        <v>0</v>
      </c>
      <c r="S19" s="39">
        <v>0</v>
      </c>
      <c r="T19" s="38">
        <v>0</v>
      </c>
      <c r="U19" s="33" t="s">
        <v>722</v>
      </c>
    </row>
    <row r="20" spans="1:21" ht="60" customHeight="1" x14ac:dyDescent="0.25">
      <c r="A20" s="270"/>
      <c r="B20" s="273"/>
      <c r="C20" s="266"/>
      <c r="D20" s="26">
        <v>17</v>
      </c>
      <c r="E20" s="27" t="s">
        <v>89</v>
      </c>
      <c r="F20" s="27" t="s">
        <v>90</v>
      </c>
      <c r="G20" s="27" t="s">
        <v>91</v>
      </c>
      <c r="H20" s="27" t="s">
        <v>87</v>
      </c>
      <c r="I20" s="89" t="s">
        <v>92</v>
      </c>
      <c r="J20" s="270"/>
      <c r="K20" s="273"/>
      <c r="L20" s="275"/>
      <c r="M20" s="276"/>
      <c r="N20" s="27" t="s">
        <v>90</v>
      </c>
      <c r="O20" s="57">
        <v>0</v>
      </c>
      <c r="P20" s="26">
        <v>0</v>
      </c>
      <c r="Q20" s="38">
        <v>0</v>
      </c>
      <c r="R20" s="39">
        <v>0</v>
      </c>
      <c r="S20" s="39">
        <v>0</v>
      </c>
      <c r="T20" s="38">
        <v>0</v>
      </c>
      <c r="U20" s="33" t="s">
        <v>708</v>
      </c>
    </row>
    <row r="21" spans="1:21" ht="60" customHeight="1" x14ac:dyDescent="0.25">
      <c r="A21" s="270"/>
      <c r="B21" s="273"/>
      <c r="C21" s="266"/>
      <c r="D21" s="26">
        <v>18</v>
      </c>
      <c r="E21" s="27" t="s">
        <v>93</v>
      </c>
      <c r="F21" s="27" t="s">
        <v>94</v>
      </c>
      <c r="G21" s="27" t="s">
        <v>95</v>
      </c>
      <c r="H21" s="26" t="s">
        <v>96</v>
      </c>
      <c r="I21" s="89" t="s">
        <v>97</v>
      </c>
      <c r="J21" s="57" t="s">
        <v>96</v>
      </c>
      <c r="K21" s="26" t="s">
        <v>96</v>
      </c>
      <c r="L21" s="26" t="s">
        <v>96</v>
      </c>
      <c r="M21" s="55" t="s">
        <v>96</v>
      </c>
      <c r="N21" s="27" t="s">
        <v>94</v>
      </c>
      <c r="O21" s="57">
        <v>0.5</v>
      </c>
      <c r="P21" s="26">
        <v>0.5</v>
      </c>
      <c r="Q21" s="38">
        <f>P21/O21</f>
        <v>1</v>
      </c>
      <c r="R21" s="39">
        <v>23650000</v>
      </c>
      <c r="S21" s="39">
        <v>16666666</v>
      </c>
      <c r="T21" s="38">
        <f>S21/R21</f>
        <v>0.70472160676532769</v>
      </c>
      <c r="U21" s="33" t="s">
        <v>723</v>
      </c>
    </row>
    <row r="22" spans="1:21" ht="60" customHeight="1" x14ac:dyDescent="0.25">
      <c r="A22" s="270"/>
      <c r="B22" s="273"/>
      <c r="C22" s="266"/>
      <c r="D22" s="26">
        <v>19</v>
      </c>
      <c r="E22" s="27" t="s">
        <v>98</v>
      </c>
      <c r="F22" s="27" t="s">
        <v>99</v>
      </c>
      <c r="G22" s="27" t="s">
        <v>100</v>
      </c>
      <c r="H22" s="27" t="s">
        <v>101</v>
      </c>
      <c r="I22" s="89" t="s">
        <v>102</v>
      </c>
      <c r="J22" s="57" t="s">
        <v>233</v>
      </c>
      <c r="K22" s="26" t="s">
        <v>234</v>
      </c>
      <c r="L22" s="30">
        <v>192</v>
      </c>
      <c r="M22" s="58" t="s">
        <v>235</v>
      </c>
      <c r="N22" s="27" t="s">
        <v>99</v>
      </c>
      <c r="O22" s="57" t="s">
        <v>711</v>
      </c>
      <c r="P22" s="115">
        <v>0.8</v>
      </c>
      <c r="Q22" s="38">
        <v>0.8</v>
      </c>
      <c r="R22" s="39">
        <v>5363333</v>
      </c>
      <c r="S22" s="39">
        <v>5209430.07</v>
      </c>
      <c r="T22" s="38">
        <f>S22/R22</f>
        <v>0.97130461039804916</v>
      </c>
      <c r="U22" s="33" t="s">
        <v>724</v>
      </c>
    </row>
    <row r="23" spans="1:21" ht="60" customHeight="1" x14ac:dyDescent="0.25">
      <c r="A23" s="270"/>
      <c r="B23" s="273"/>
      <c r="C23" s="266"/>
      <c r="D23" s="26">
        <v>20</v>
      </c>
      <c r="E23" s="27" t="s">
        <v>103</v>
      </c>
      <c r="F23" s="27" t="s">
        <v>104</v>
      </c>
      <c r="G23" s="27" t="s">
        <v>105</v>
      </c>
      <c r="H23" s="27" t="s">
        <v>106</v>
      </c>
      <c r="I23" s="33" t="s">
        <v>107</v>
      </c>
      <c r="J23" s="57" t="s">
        <v>96</v>
      </c>
      <c r="K23" s="26" t="s">
        <v>96</v>
      </c>
      <c r="L23" s="26" t="s">
        <v>96</v>
      </c>
      <c r="M23" s="55" t="s">
        <v>96</v>
      </c>
      <c r="N23" s="27" t="s">
        <v>104</v>
      </c>
      <c r="O23" s="57">
        <v>0</v>
      </c>
      <c r="P23" s="26">
        <v>0</v>
      </c>
      <c r="Q23" s="38">
        <v>0</v>
      </c>
      <c r="R23" s="39">
        <v>0</v>
      </c>
      <c r="S23" s="39">
        <v>0</v>
      </c>
      <c r="T23" s="38">
        <v>0</v>
      </c>
      <c r="U23" s="33" t="s">
        <v>708</v>
      </c>
    </row>
    <row r="24" spans="1:21" ht="60" customHeight="1" x14ac:dyDescent="0.25">
      <c r="A24" s="270"/>
      <c r="B24" s="292" t="s">
        <v>108</v>
      </c>
      <c r="C24" s="266" t="s">
        <v>109</v>
      </c>
      <c r="D24" s="26">
        <v>21</v>
      </c>
      <c r="E24" s="32" t="s">
        <v>110</v>
      </c>
      <c r="F24" s="27" t="s">
        <v>111</v>
      </c>
      <c r="G24" s="27" t="s">
        <v>112</v>
      </c>
      <c r="H24" s="27" t="s">
        <v>113</v>
      </c>
      <c r="I24" s="33" t="s">
        <v>114</v>
      </c>
      <c r="J24" s="57" t="s">
        <v>236</v>
      </c>
      <c r="K24" s="26" t="s">
        <v>237</v>
      </c>
      <c r="L24" s="26">
        <v>65</v>
      </c>
      <c r="M24" s="33" t="s">
        <v>238</v>
      </c>
      <c r="N24" s="27" t="s">
        <v>111</v>
      </c>
      <c r="O24" s="57">
        <v>0</v>
      </c>
      <c r="P24" s="26">
        <v>0</v>
      </c>
      <c r="Q24" s="38">
        <v>0</v>
      </c>
      <c r="R24" s="39">
        <v>0</v>
      </c>
      <c r="S24" s="39">
        <v>0</v>
      </c>
      <c r="T24" s="38">
        <v>0</v>
      </c>
      <c r="U24" s="33" t="s">
        <v>708</v>
      </c>
    </row>
    <row r="25" spans="1:21" ht="60" customHeight="1" x14ac:dyDescent="0.25">
      <c r="A25" s="270"/>
      <c r="B25" s="292"/>
      <c r="C25" s="266"/>
      <c r="D25" s="26">
        <v>22</v>
      </c>
      <c r="E25" s="27" t="s">
        <v>115</v>
      </c>
      <c r="F25" s="27" t="s">
        <v>116</v>
      </c>
      <c r="G25" s="27" t="s">
        <v>117</v>
      </c>
      <c r="H25" s="27" t="s">
        <v>118</v>
      </c>
      <c r="I25" s="33" t="s">
        <v>119</v>
      </c>
      <c r="J25" s="94" t="s">
        <v>236</v>
      </c>
      <c r="K25" s="31" t="s">
        <v>239</v>
      </c>
      <c r="L25" s="26">
        <v>85</v>
      </c>
      <c r="M25" s="33" t="s">
        <v>240</v>
      </c>
      <c r="N25" s="27" t="s">
        <v>116</v>
      </c>
      <c r="O25" s="57">
        <v>0</v>
      </c>
      <c r="P25" s="26">
        <v>0</v>
      </c>
      <c r="Q25" s="38">
        <v>0</v>
      </c>
      <c r="R25" s="39">
        <v>0</v>
      </c>
      <c r="S25" s="39">
        <v>0</v>
      </c>
      <c r="T25" s="38">
        <v>0</v>
      </c>
      <c r="U25" s="33" t="s">
        <v>708</v>
      </c>
    </row>
    <row r="26" spans="1:21" ht="60" customHeight="1" x14ac:dyDescent="0.25">
      <c r="A26" s="270"/>
      <c r="B26" s="292"/>
      <c r="C26" s="266"/>
      <c r="D26" s="26">
        <v>23</v>
      </c>
      <c r="E26" s="27" t="s">
        <v>120</v>
      </c>
      <c r="F26" s="27" t="s">
        <v>121</v>
      </c>
      <c r="G26" s="27" t="s">
        <v>122</v>
      </c>
      <c r="H26" s="27" t="s">
        <v>118</v>
      </c>
      <c r="I26" s="33" t="s">
        <v>123</v>
      </c>
      <c r="J26" s="57" t="s">
        <v>96</v>
      </c>
      <c r="K26" s="26" t="s">
        <v>96</v>
      </c>
      <c r="L26" s="26" t="s">
        <v>96</v>
      </c>
      <c r="M26" s="60" t="s">
        <v>241</v>
      </c>
      <c r="N26" s="27" t="s">
        <v>121</v>
      </c>
      <c r="O26" s="57">
        <v>0</v>
      </c>
      <c r="P26" s="26">
        <v>0</v>
      </c>
      <c r="Q26" s="38">
        <v>0</v>
      </c>
      <c r="R26" s="39">
        <v>0</v>
      </c>
      <c r="S26" s="39">
        <v>0</v>
      </c>
      <c r="T26" s="38">
        <v>0</v>
      </c>
      <c r="U26" s="33" t="s">
        <v>708</v>
      </c>
    </row>
    <row r="27" spans="1:21" ht="60" customHeight="1" x14ac:dyDescent="0.25">
      <c r="A27" s="270"/>
      <c r="B27" s="292"/>
      <c r="C27" s="266" t="s">
        <v>124</v>
      </c>
      <c r="D27" s="26">
        <v>24</v>
      </c>
      <c r="E27" s="27" t="s">
        <v>125</v>
      </c>
      <c r="F27" s="27" t="s">
        <v>126</v>
      </c>
      <c r="G27" s="27" t="s">
        <v>127</v>
      </c>
      <c r="H27" s="27" t="s">
        <v>128</v>
      </c>
      <c r="I27" s="33" t="s">
        <v>129</v>
      </c>
      <c r="J27" s="57" t="s">
        <v>242</v>
      </c>
      <c r="K27" s="26" t="s">
        <v>243</v>
      </c>
      <c r="L27" s="26">
        <v>68</v>
      </c>
      <c r="M27" s="33" t="s">
        <v>244</v>
      </c>
      <c r="N27" s="27" t="s">
        <v>126</v>
      </c>
      <c r="O27" s="57">
        <v>0</v>
      </c>
      <c r="P27" s="26">
        <v>0</v>
      </c>
      <c r="Q27" s="38">
        <v>0</v>
      </c>
      <c r="R27" s="39">
        <v>0</v>
      </c>
      <c r="S27" s="39">
        <v>0</v>
      </c>
      <c r="T27" s="38">
        <v>0</v>
      </c>
      <c r="U27" s="33" t="s">
        <v>725</v>
      </c>
    </row>
    <row r="28" spans="1:21" ht="60" customHeight="1" x14ac:dyDescent="0.25">
      <c r="A28" s="270"/>
      <c r="B28" s="292"/>
      <c r="C28" s="266"/>
      <c r="D28" s="26">
        <v>25</v>
      </c>
      <c r="E28" s="32" t="s">
        <v>130</v>
      </c>
      <c r="F28" s="27" t="s">
        <v>131</v>
      </c>
      <c r="G28" s="27" t="s">
        <v>132</v>
      </c>
      <c r="H28" s="27" t="s">
        <v>133</v>
      </c>
      <c r="I28" s="33" t="s">
        <v>134</v>
      </c>
      <c r="J28" s="57" t="s">
        <v>245</v>
      </c>
      <c r="K28" s="26" t="s">
        <v>246</v>
      </c>
      <c r="L28" s="26">
        <v>107</v>
      </c>
      <c r="M28" s="33" t="s">
        <v>247</v>
      </c>
      <c r="N28" s="27" t="s">
        <v>131</v>
      </c>
      <c r="O28" s="57">
        <v>0</v>
      </c>
      <c r="P28" s="26">
        <v>0</v>
      </c>
      <c r="Q28" s="38">
        <v>0</v>
      </c>
      <c r="R28" s="39">
        <v>0</v>
      </c>
      <c r="S28" s="39">
        <v>0</v>
      </c>
      <c r="T28" s="38">
        <v>0</v>
      </c>
      <c r="U28" s="33" t="s">
        <v>708</v>
      </c>
    </row>
    <row r="29" spans="1:21" ht="60" customHeight="1" x14ac:dyDescent="0.25">
      <c r="A29" s="270"/>
      <c r="B29" s="292"/>
      <c r="C29" s="266" t="s">
        <v>135</v>
      </c>
      <c r="D29" s="26">
        <v>26</v>
      </c>
      <c r="E29" s="27" t="s">
        <v>136</v>
      </c>
      <c r="F29" s="27" t="s">
        <v>137</v>
      </c>
      <c r="G29" s="27" t="s">
        <v>138</v>
      </c>
      <c r="H29" s="27" t="s">
        <v>139</v>
      </c>
      <c r="I29" s="33" t="s">
        <v>140</v>
      </c>
      <c r="J29" s="57" t="s">
        <v>96</v>
      </c>
      <c r="K29" s="26" t="s">
        <v>96</v>
      </c>
      <c r="L29" s="26" t="s">
        <v>96</v>
      </c>
      <c r="M29" s="60" t="s">
        <v>241</v>
      </c>
      <c r="N29" s="27" t="s">
        <v>137</v>
      </c>
      <c r="O29" s="57">
        <v>0</v>
      </c>
      <c r="P29" s="26">
        <v>0</v>
      </c>
      <c r="Q29" s="38">
        <v>0</v>
      </c>
      <c r="R29" s="39">
        <v>0</v>
      </c>
      <c r="S29" s="39">
        <v>0</v>
      </c>
      <c r="T29" s="38">
        <v>0</v>
      </c>
      <c r="U29" s="33" t="s">
        <v>708</v>
      </c>
    </row>
    <row r="30" spans="1:21" ht="60" customHeight="1" x14ac:dyDescent="0.25">
      <c r="A30" s="270"/>
      <c r="B30" s="292"/>
      <c r="C30" s="266"/>
      <c r="D30" s="26">
        <v>27</v>
      </c>
      <c r="E30" s="28" t="s">
        <v>141</v>
      </c>
      <c r="F30" s="28" t="s">
        <v>142</v>
      </c>
      <c r="G30" s="28" t="s">
        <v>143</v>
      </c>
      <c r="H30" s="28" t="s">
        <v>144</v>
      </c>
      <c r="I30" s="62" t="s">
        <v>145</v>
      </c>
      <c r="J30" s="61" t="s">
        <v>215</v>
      </c>
      <c r="K30" s="28" t="s">
        <v>216</v>
      </c>
      <c r="L30" s="26">
        <v>197</v>
      </c>
      <c r="M30" s="62" t="s">
        <v>217</v>
      </c>
      <c r="N30" s="28" t="s">
        <v>142</v>
      </c>
      <c r="O30" s="99">
        <v>0.05</v>
      </c>
      <c r="P30" s="115">
        <v>0.05</v>
      </c>
      <c r="Q30" s="38">
        <f>P30/O30</f>
        <v>1</v>
      </c>
      <c r="R30" s="39">
        <v>10000000</v>
      </c>
      <c r="S30" s="39">
        <v>10000000</v>
      </c>
      <c r="T30" s="38">
        <f>S30/R30</f>
        <v>1</v>
      </c>
      <c r="U30" s="33" t="s">
        <v>726</v>
      </c>
    </row>
    <row r="31" spans="1:21" ht="60" customHeight="1" x14ac:dyDescent="0.25">
      <c r="A31" s="270"/>
      <c r="B31" s="275" t="s">
        <v>146</v>
      </c>
      <c r="C31" s="273" t="s">
        <v>147</v>
      </c>
      <c r="D31" s="26">
        <v>28</v>
      </c>
      <c r="E31" s="28" t="s">
        <v>148</v>
      </c>
      <c r="F31" s="28" t="s">
        <v>149</v>
      </c>
      <c r="G31" s="28" t="s">
        <v>150</v>
      </c>
      <c r="H31" s="28" t="s">
        <v>151</v>
      </c>
      <c r="I31" s="62" t="s">
        <v>152</v>
      </c>
      <c r="J31" s="61" t="s">
        <v>248</v>
      </c>
      <c r="K31" s="41" t="s">
        <v>249</v>
      </c>
      <c r="L31" s="26">
        <v>157</v>
      </c>
      <c r="M31" s="63" t="s">
        <v>250</v>
      </c>
      <c r="N31" s="28" t="s">
        <v>149</v>
      </c>
      <c r="O31" s="99">
        <v>0.7</v>
      </c>
      <c r="P31" s="115">
        <v>0.6</v>
      </c>
      <c r="Q31" s="38">
        <f>P31/O31</f>
        <v>0.85714285714285721</v>
      </c>
      <c r="R31" s="39">
        <v>18444390908.93</v>
      </c>
      <c r="S31" s="39">
        <v>9148596406</v>
      </c>
      <c r="T31" s="38">
        <f>S31/R31</f>
        <v>0.49600967856144457</v>
      </c>
      <c r="U31" s="33" t="s">
        <v>727</v>
      </c>
    </row>
    <row r="32" spans="1:21" ht="60" customHeight="1" x14ac:dyDescent="0.25">
      <c r="A32" s="270"/>
      <c r="B32" s="275"/>
      <c r="C32" s="273"/>
      <c r="D32" s="273">
        <v>29</v>
      </c>
      <c r="E32" s="273" t="s">
        <v>153</v>
      </c>
      <c r="F32" s="273" t="s">
        <v>154</v>
      </c>
      <c r="G32" s="273" t="s">
        <v>155</v>
      </c>
      <c r="H32" s="273" t="s">
        <v>151</v>
      </c>
      <c r="I32" s="274" t="s">
        <v>152</v>
      </c>
      <c r="J32" s="57" t="s">
        <v>251</v>
      </c>
      <c r="K32" s="9" t="s">
        <v>252</v>
      </c>
      <c r="L32" s="26">
        <v>129</v>
      </c>
      <c r="M32" s="33" t="s">
        <v>253</v>
      </c>
      <c r="N32" s="273" t="s">
        <v>154</v>
      </c>
      <c r="O32" s="346">
        <v>0.7</v>
      </c>
      <c r="P32" s="347">
        <v>0.6</v>
      </c>
      <c r="Q32" s="321">
        <f>P32/O32</f>
        <v>0.85714285714285721</v>
      </c>
      <c r="R32" s="324">
        <v>18444390908.93</v>
      </c>
      <c r="S32" s="324">
        <v>9148596406</v>
      </c>
      <c r="T32" s="321">
        <f>S32/R32</f>
        <v>0.49600967856144457</v>
      </c>
      <c r="U32" s="330" t="s">
        <v>728</v>
      </c>
    </row>
    <row r="33" spans="1:21" ht="60" customHeight="1" x14ac:dyDescent="0.25">
      <c r="A33" s="270"/>
      <c r="B33" s="275"/>
      <c r="C33" s="273"/>
      <c r="D33" s="273"/>
      <c r="E33" s="273"/>
      <c r="F33" s="273"/>
      <c r="G33" s="273"/>
      <c r="H33" s="273"/>
      <c r="I33" s="274"/>
      <c r="J33" s="57" t="s">
        <v>254</v>
      </c>
      <c r="K33" s="9" t="s">
        <v>255</v>
      </c>
      <c r="L33" s="26">
        <v>134</v>
      </c>
      <c r="M33" s="33" t="s">
        <v>256</v>
      </c>
      <c r="N33" s="273"/>
      <c r="O33" s="319"/>
      <c r="P33" s="313"/>
      <c r="Q33" s="322"/>
      <c r="R33" s="325"/>
      <c r="S33" s="325"/>
      <c r="T33" s="322"/>
      <c r="U33" s="331"/>
    </row>
    <row r="34" spans="1:21" ht="60" customHeight="1" x14ac:dyDescent="0.25">
      <c r="A34" s="270"/>
      <c r="B34" s="275"/>
      <c r="C34" s="273"/>
      <c r="D34" s="273"/>
      <c r="E34" s="273"/>
      <c r="F34" s="273"/>
      <c r="G34" s="273"/>
      <c r="H34" s="273"/>
      <c r="I34" s="274"/>
      <c r="J34" s="57" t="s">
        <v>254</v>
      </c>
      <c r="K34" s="9" t="s">
        <v>255</v>
      </c>
      <c r="L34" s="26">
        <v>133</v>
      </c>
      <c r="M34" s="33" t="s">
        <v>257</v>
      </c>
      <c r="N34" s="273"/>
      <c r="O34" s="319"/>
      <c r="P34" s="313"/>
      <c r="Q34" s="322"/>
      <c r="R34" s="325"/>
      <c r="S34" s="325"/>
      <c r="T34" s="322"/>
      <c r="U34" s="331"/>
    </row>
    <row r="35" spans="1:21" ht="60" customHeight="1" x14ac:dyDescent="0.25">
      <c r="A35" s="270"/>
      <c r="B35" s="275"/>
      <c r="C35" s="273"/>
      <c r="D35" s="273"/>
      <c r="E35" s="273"/>
      <c r="F35" s="273"/>
      <c r="G35" s="273"/>
      <c r="H35" s="273"/>
      <c r="I35" s="274"/>
      <c r="J35" s="7" t="s">
        <v>254</v>
      </c>
      <c r="K35" s="9" t="s">
        <v>249</v>
      </c>
      <c r="L35" s="26">
        <v>154</v>
      </c>
      <c r="M35" s="33" t="s">
        <v>258</v>
      </c>
      <c r="N35" s="273"/>
      <c r="O35" s="320"/>
      <c r="P35" s="314"/>
      <c r="Q35" s="323"/>
      <c r="R35" s="326"/>
      <c r="S35" s="326"/>
      <c r="T35" s="323"/>
      <c r="U35" s="332"/>
    </row>
    <row r="36" spans="1:21" ht="60" customHeight="1" x14ac:dyDescent="0.25">
      <c r="A36" s="270"/>
      <c r="B36" s="275"/>
      <c r="C36" s="266" t="s">
        <v>156</v>
      </c>
      <c r="D36" s="273">
        <v>30</v>
      </c>
      <c r="E36" s="273" t="s">
        <v>157</v>
      </c>
      <c r="F36" s="273" t="s">
        <v>158</v>
      </c>
      <c r="G36" s="273" t="s">
        <v>159</v>
      </c>
      <c r="H36" s="273" t="s">
        <v>151</v>
      </c>
      <c r="I36" s="274" t="s">
        <v>272</v>
      </c>
      <c r="J36" s="270" t="s">
        <v>254</v>
      </c>
      <c r="K36" s="273" t="s">
        <v>259</v>
      </c>
      <c r="L36" s="273">
        <v>143</v>
      </c>
      <c r="M36" s="274" t="s">
        <v>260</v>
      </c>
      <c r="N36" s="273" t="s">
        <v>158</v>
      </c>
      <c r="O36" s="346">
        <v>0.5</v>
      </c>
      <c r="P36" s="347">
        <v>0.5</v>
      </c>
      <c r="Q36" s="321">
        <f>P36/O36</f>
        <v>1</v>
      </c>
      <c r="R36" s="324">
        <v>233605063.59999999</v>
      </c>
      <c r="S36" s="324">
        <v>233605063.59999999</v>
      </c>
      <c r="T36" s="321">
        <f>S36/R36</f>
        <v>1</v>
      </c>
      <c r="U36" s="327" t="s">
        <v>729</v>
      </c>
    </row>
    <row r="37" spans="1:21" ht="60" customHeight="1" x14ac:dyDescent="0.25">
      <c r="A37" s="270"/>
      <c r="B37" s="275"/>
      <c r="C37" s="266"/>
      <c r="D37" s="273"/>
      <c r="E37" s="273"/>
      <c r="F37" s="273"/>
      <c r="G37" s="273"/>
      <c r="H37" s="273"/>
      <c r="I37" s="274"/>
      <c r="J37" s="270"/>
      <c r="K37" s="273"/>
      <c r="L37" s="273"/>
      <c r="M37" s="274"/>
      <c r="N37" s="273"/>
      <c r="O37" s="319"/>
      <c r="P37" s="313"/>
      <c r="Q37" s="322"/>
      <c r="R37" s="325"/>
      <c r="S37" s="325"/>
      <c r="T37" s="322"/>
      <c r="U37" s="328"/>
    </row>
    <row r="38" spans="1:21" ht="60" customHeight="1" x14ac:dyDescent="0.25">
      <c r="A38" s="270"/>
      <c r="B38" s="275"/>
      <c r="C38" s="266"/>
      <c r="D38" s="273"/>
      <c r="E38" s="273"/>
      <c r="F38" s="273"/>
      <c r="G38" s="273"/>
      <c r="H38" s="273"/>
      <c r="I38" s="62" t="s">
        <v>273</v>
      </c>
      <c r="J38" s="61" t="s">
        <v>251</v>
      </c>
      <c r="K38" s="41" t="s">
        <v>252</v>
      </c>
      <c r="L38" s="28">
        <v>128</v>
      </c>
      <c r="M38" s="62" t="s">
        <v>261</v>
      </c>
      <c r="N38" s="273"/>
      <c r="O38" s="319"/>
      <c r="P38" s="313"/>
      <c r="Q38" s="322"/>
      <c r="R38" s="325"/>
      <c r="S38" s="325"/>
      <c r="T38" s="322"/>
      <c r="U38" s="328"/>
    </row>
    <row r="39" spans="1:21" ht="60" customHeight="1" x14ac:dyDescent="0.25">
      <c r="A39" s="270"/>
      <c r="B39" s="275"/>
      <c r="C39" s="266"/>
      <c r="D39" s="273"/>
      <c r="E39" s="273"/>
      <c r="F39" s="273"/>
      <c r="G39" s="273"/>
      <c r="H39" s="273"/>
      <c r="I39" s="33" t="s">
        <v>274</v>
      </c>
      <c r="J39" s="7" t="s">
        <v>254</v>
      </c>
      <c r="K39" s="26" t="s">
        <v>262</v>
      </c>
      <c r="L39" s="30">
        <v>134</v>
      </c>
      <c r="M39" s="64" t="s">
        <v>256</v>
      </c>
      <c r="N39" s="273"/>
      <c r="O39" s="319"/>
      <c r="P39" s="313"/>
      <c r="Q39" s="322"/>
      <c r="R39" s="325"/>
      <c r="S39" s="325"/>
      <c r="T39" s="322"/>
      <c r="U39" s="328"/>
    </row>
    <row r="40" spans="1:21" ht="60" customHeight="1" x14ac:dyDescent="0.25">
      <c r="A40" s="270"/>
      <c r="B40" s="275"/>
      <c r="C40" s="266"/>
      <c r="D40" s="273"/>
      <c r="E40" s="273"/>
      <c r="F40" s="273"/>
      <c r="G40" s="273"/>
      <c r="H40" s="273"/>
      <c r="I40" s="33" t="s">
        <v>275</v>
      </c>
      <c r="J40" s="7" t="s">
        <v>254</v>
      </c>
      <c r="K40" s="26" t="s">
        <v>262</v>
      </c>
      <c r="L40" s="26">
        <v>137</v>
      </c>
      <c r="M40" s="33" t="s">
        <v>263</v>
      </c>
      <c r="N40" s="273"/>
      <c r="O40" s="319"/>
      <c r="P40" s="313"/>
      <c r="Q40" s="322"/>
      <c r="R40" s="325"/>
      <c r="S40" s="325"/>
      <c r="T40" s="322"/>
      <c r="U40" s="328"/>
    </row>
    <row r="41" spans="1:21" ht="60" customHeight="1" x14ac:dyDescent="0.25">
      <c r="A41" s="270"/>
      <c r="B41" s="275"/>
      <c r="C41" s="266"/>
      <c r="D41" s="273"/>
      <c r="E41" s="273"/>
      <c r="F41" s="273"/>
      <c r="G41" s="273"/>
      <c r="H41" s="273"/>
      <c r="I41" s="33" t="s">
        <v>276</v>
      </c>
      <c r="J41" s="57" t="s">
        <v>254</v>
      </c>
      <c r="K41" s="26" t="s">
        <v>259</v>
      </c>
      <c r="L41" s="26">
        <v>142</v>
      </c>
      <c r="M41" s="55" t="s">
        <v>264</v>
      </c>
      <c r="N41" s="273"/>
      <c r="O41" s="320"/>
      <c r="P41" s="314"/>
      <c r="Q41" s="323"/>
      <c r="R41" s="326"/>
      <c r="S41" s="326"/>
      <c r="T41" s="323"/>
      <c r="U41" s="329"/>
    </row>
    <row r="42" spans="1:21" ht="60" customHeight="1" x14ac:dyDescent="0.25">
      <c r="A42" s="270"/>
      <c r="B42" s="275"/>
      <c r="C42" s="266"/>
      <c r="D42" s="26">
        <v>31</v>
      </c>
      <c r="E42" s="27" t="s">
        <v>160</v>
      </c>
      <c r="F42" s="27" t="s">
        <v>161</v>
      </c>
      <c r="G42" s="27" t="s">
        <v>162</v>
      </c>
      <c r="H42" s="27" t="s">
        <v>118</v>
      </c>
      <c r="I42" s="33" t="s">
        <v>163</v>
      </c>
      <c r="J42" s="57" t="s">
        <v>254</v>
      </c>
      <c r="K42" s="26" t="s">
        <v>255</v>
      </c>
      <c r="L42" s="30">
        <v>133</v>
      </c>
      <c r="M42" s="64" t="s">
        <v>257</v>
      </c>
      <c r="N42" s="27" t="s">
        <v>161</v>
      </c>
      <c r="O42" s="99">
        <v>0.7</v>
      </c>
      <c r="P42" s="115">
        <v>0.7</v>
      </c>
      <c r="Q42" s="38">
        <f>P42/O42</f>
        <v>1</v>
      </c>
      <c r="R42" s="39">
        <v>75646965.310000002</v>
      </c>
      <c r="S42" s="39">
        <v>40525000</v>
      </c>
      <c r="T42" s="38">
        <f>S42/R42</f>
        <v>0.53571217079137579</v>
      </c>
      <c r="U42" s="33" t="s">
        <v>730</v>
      </c>
    </row>
    <row r="43" spans="1:21" ht="60" customHeight="1" x14ac:dyDescent="0.25">
      <c r="A43" s="270"/>
      <c r="B43" s="275"/>
      <c r="C43" s="266" t="s">
        <v>164</v>
      </c>
      <c r="D43" s="26">
        <v>32</v>
      </c>
      <c r="E43" s="26" t="s">
        <v>165</v>
      </c>
      <c r="F43" s="26" t="s">
        <v>166</v>
      </c>
      <c r="G43" s="26" t="s">
        <v>167</v>
      </c>
      <c r="H43" s="26" t="s">
        <v>168</v>
      </c>
      <c r="I43" s="55" t="s">
        <v>169</v>
      </c>
      <c r="J43" s="57" t="s">
        <v>254</v>
      </c>
      <c r="K43" s="26" t="s">
        <v>255</v>
      </c>
      <c r="L43" s="26">
        <v>134</v>
      </c>
      <c r="M43" s="55" t="s">
        <v>256</v>
      </c>
      <c r="N43" s="26" t="s">
        <v>166</v>
      </c>
      <c r="O43" s="99">
        <v>0.9</v>
      </c>
      <c r="P43" s="115">
        <v>0.8</v>
      </c>
      <c r="Q43" s="38">
        <f>P43/O43</f>
        <v>0.88888888888888895</v>
      </c>
      <c r="R43" s="39">
        <v>202500689.22999999</v>
      </c>
      <c r="S43" s="39">
        <v>84171531</v>
      </c>
      <c r="T43" s="38">
        <f>S43/R43</f>
        <v>0.41566046673746426</v>
      </c>
      <c r="U43" s="33" t="s">
        <v>731</v>
      </c>
    </row>
    <row r="44" spans="1:21" ht="60" customHeight="1" x14ac:dyDescent="0.25">
      <c r="A44" s="270"/>
      <c r="B44" s="275"/>
      <c r="C44" s="266"/>
      <c r="D44" s="26">
        <v>33</v>
      </c>
      <c r="E44" s="27" t="s">
        <v>170</v>
      </c>
      <c r="F44" s="27" t="s">
        <v>171</v>
      </c>
      <c r="G44" s="27" t="s">
        <v>172</v>
      </c>
      <c r="H44" s="27" t="s">
        <v>173</v>
      </c>
      <c r="I44" s="33" t="s">
        <v>174</v>
      </c>
      <c r="J44" s="7" t="s">
        <v>265</v>
      </c>
      <c r="K44" s="9" t="s">
        <v>266</v>
      </c>
      <c r="L44" s="30">
        <v>185</v>
      </c>
      <c r="M44" s="64" t="s">
        <v>267</v>
      </c>
      <c r="N44" s="27" t="s">
        <v>171</v>
      </c>
      <c r="O44" s="57" t="s">
        <v>172</v>
      </c>
      <c r="P44" s="115">
        <v>0.8</v>
      </c>
      <c r="Q44" s="38">
        <v>0.8</v>
      </c>
      <c r="R44" s="39">
        <v>71399999</v>
      </c>
      <c r="S44" s="39">
        <v>23859999</v>
      </c>
      <c r="T44" s="38">
        <f>S44/R44</f>
        <v>0.33417366014248823</v>
      </c>
      <c r="U44" s="33" t="s">
        <v>732</v>
      </c>
    </row>
    <row r="45" spans="1:21" ht="60" customHeight="1" x14ac:dyDescent="0.25">
      <c r="A45" s="270"/>
      <c r="B45" s="275"/>
      <c r="C45" s="266"/>
      <c r="D45" s="26">
        <v>34</v>
      </c>
      <c r="E45" s="27" t="s">
        <v>175</v>
      </c>
      <c r="F45" s="27" t="s">
        <v>176</v>
      </c>
      <c r="G45" s="27" t="s">
        <v>177</v>
      </c>
      <c r="H45" s="27" t="s">
        <v>178</v>
      </c>
      <c r="I45" s="33" t="s">
        <v>179</v>
      </c>
      <c r="J45" s="57" t="s">
        <v>254</v>
      </c>
      <c r="K45" s="10" t="s">
        <v>262</v>
      </c>
      <c r="L45" s="26">
        <v>137</v>
      </c>
      <c r="M45" s="55" t="s">
        <v>263</v>
      </c>
      <c r="N45" s="27" t="s">
        <v>176</v>
      </c>
      <c r="O45" s="57" t="s">
        <v>733</v>
      </c>
      <c r="P45" s="115">
        <v>1</v>
      </c>
      <c r="Q45" s="38">
        <v>1</v>
      </c>
      <c r="R45" s="39">
        <v>40525000</v>
      </c>
      <c r="S45" s="39">
        <v>18900000</v>
      </c>
      <c r="T45" s="38">
        <f>S45/R45</f>
        <v>0.46637877853177051</v>
      </c>
      <c r="U45" s="33" t="s">
        <v>734</v>
      </c>
    </row>
    <row r="46" spans="1:21" ht="60" customHeight="1" x14ac:dyDescent="0.25">
      <c r="A46" s="270"/>
      <c r="B46" s="275"/>
      <c r="C46" s="266"/>
      <c r="D46" s="26">
        <v>35</v>
      </c>
      <c r="E46" s="27" t="s">
        <v>180</v>
      </c>
      <c r="F46" s="27" t="s">
        <v>181</v>
      </c>
      <c r="G46" s="27" t="s">
        <v>182</v>
      </c>
      <c r="H46" s="27" t="s">
        <v>183</v>
      </c>
      <c r="I46" s="33" t="s">
        <v>184</v>
      </c>
      <c r="J46" s="7" t="s">
        <v>254</v>
      </c>
      <c r="K46" s="40" t="s">
        <v>268</v>
      </c>
      <c r="L46" s="26">
        <v>139</v>
      </c>
      <c r="M46" s="60" t="s">
        <v>269</v>
      </c>
      <c r="N46" s="27" t="s">
        <v>181</v>
      </c>
      <c r="O46" s="99">
        <v>0.2</v>
      </c>
      <c r="P46" s="116">
        <v>5.0000000000000001E-3</v>
      </c>
      <c r="Q46" s="38">
        <f>P46/O46</f>
        <v>2.4999999999999998E-2</v>
      </c>
      <c r="R46" s="39">
        <v>0</v>
      </c>
      <c r="S46" s="39">
        <v>0</v>
      </c>
      <c r="T46" s="38">
        <v>0</v>
      </c>
      <c r="U46" s="33" t="s">
        <v>735</v>
      </c>
    </row>
    <row r="47" spans="1:21" ht="60" customHeight="1" x14ac:dyDescent="0.25">
      <c r="A47" s="270"/>
      <c r="B47" s="275"/>
      <c r="C47" s="266"/>
      <c r="D47" s="26">
        <v>36</v>
      </c>
      <c r="E47" s="27" t="s">
        <v>185</v>
      </c>
      <c r="F47" s="27" t="s">
        <v>186</v>
      </c>
      <c r="G47" s="27" t="s">
        <v>187</v>
      </c>
      <c r="H47" s="27" t="s">
        <v>188</v>
      </c>
      <c r="I47" s="33" t="s">
        <v>189</v>
      </c>
      <c r="J47" s="7" t="s">
        <v>254</v>
      </c>
      <c r="K47" s="26" t="s">
        <v>270</v>
      </c>
      <c r="L47" s="26">
        <v>162</v>
      </c>
      <c r="M47" s="33" t="s">
        <v>271</v>
      </c>
      <c r="N47" s="27" t="s">
        <v>186</v>
      </c>
      <c r="O47" s="99">
        <v>0.1</v>
      </c>
      <c r="P47" s="115">
        <v>0.1</v>
      </c>
      <c r="Q47" s="38">
        <f>P47/O47</f>
        <v>1</v>
      </c>
      <c r="R47" s="39">
        <v>74194772</v>
      </c>
      <c r="S47" s="39">
        <v>74194772</v>
      </c>
      <c r="T47" s="38">
        <f>S47/R47</f>
        <v>1</v>
      </c>
      <c r="U47" s="33" t="s">
        <v>736</v>
      </c>
    </row>
    <row r="48" spans="1:21" ht="60" customHeight="1" x14ac:dyDescent="0.25">
      <c r="A48" s="270"/>
      <c r="B48" s="275"/>
      <c r="C48" s="266" t="s">
        <v>190</v>
      </c>
      <c r="D48" s="26">
        <v>37</v>
      </c>
      <c r="E48" s="27" t="s">
        <v>191</v>
      </c>
      <c r="F48" s="27" t="s">
        <v>192</v>
      </c>
      <c r="G48" s="27" t="s">
        <v>193</v>
      </c>
      <c r="H48" s="27" t="s">
        <v>194</v>
      </c>
      <c r="I48" s="33" t="s">
        <v>179</v>
      </c>
      <c r="J48" s="270" t="s">
        <v>254</v>
      </c>
      <c r="K48" s="273" t="s">
        <v>262</v>
      </c>
      <c r="L48" s="273">
        <v>137</v>
      </c>
      <c r="M48" s="274" t="s">
        <v>263</v>
      </c>
      <c r="N48" s="27" t="s">
        <v>192</v>
      </c>
      <c r="O48" s="99">
        <v>0.3</v>
      </c>
      <c r="P48" s="115">
        <v>0.3</v>
      </c>
      <c r="Q48" s="38">
        <f>P48/O48</f>
        <v>1</v>
      </c>
      <c r="R48" s="39">
        <v>10113333</v>
      </c>
      <c r="S48" s="39">
        <v>10000000</v>
      </c>
      <c r="T48" s="38">
        <f>S48/R48</f>
        <v>0.98879370431093294</v>
      </c>
      <c r="U48" s="33" t="s">
        <v>737</v>
      </c>
    </row>
    <row r="49" spans="1:21" ht="60" customHeight="1" x14ac:dyDescent="0.25">
      <c r="A49" s="270"/>
      <c r="B49" s="275"/>
      <c r="C49" s="266"/>
      <c r="D49" s="26">
        <v>38</v>
      </c>
      <c r="E49" s="27" t="s">
        <v>195</v>
      </c>
      <c r="F49" s="27" t="s">
        <v>192</v>
      </c>
      <c r="G49" s="27" t="s">
        <v>193</v>
      </c>
      <c r="H49" s="27" t="s">
        <v>194</v>
      </c>
      <c r="I49" s="33" t="s">
        <v>179</v>
      </c>
      <c r="J49" s="270"/>
      <c r="K49" s="273"/>
      <c r="L49" s="273"/>
      <c r="M49" s="274"/>
      <c r="N49" s="27" t="s">
        <v>192</v>
      </c>
      <c r="O49" s="57">
        <v>0</v>
      </c>
      <c r="P49" s="26">
        <v>0</v>
      </c>
      <c r="Q49" s="38">
        <v>0</v>
      </c>
      <c r="R49" s="39">
        <v>0</v>
      </c>
      <c r="S49" s="39">
        <v>0</v>
      </c>
      <c r="T49" s="38">
        <v>0</v>
      </c>
      <c r="U49" s="33" t="s">
        <v>708</v>
      </c>
    </row>
    <row r="50" spans="1:21" ht="60" customHeight="1" x14ac:dyDescent="0.25">
      <c r="A50" s="270"/>
      <c r="B50" s="275"/>
      <c r="C50" s="266"/>
      <c r="D50" s="26">
        <v>39</v>
      </c>
      <c r="E50" s="27" t="s">
        <v>196</v>
      </c>
      <c r="F50" s="27" t="s">
        <v>197</v>
      </c>
      <c r="G50" s="27" t="s">
        <v>198</v>
      </c>
      <c r="H50" s="27" t="s">
        <v>199</v>
      </c>
      <c r="I50" s="33" t="s">
        <v>179</v>
      </c>
      <c r="J50" s="270" t="s">
        <v>254</v>
      </c>
      <c r="K50" s="273" t="s">
        <v>255</v>
      </c>
      <c r="L50" s="275">
        <v>133</v>
      </c>
      <c r="M50" s="276" t="s">
        <v>257</v>
      </c>
      <c r="N50" s="27" t="s">
        <v>197</v>
      </c>
      <c r="O50" s="57">
        <v>0</v>
      </c>
      <c r="P50" s="26">
        <v>0</v>
      </c>
      <c r="Q50" s="38">
        <v>0</v>
      </c>
      <c r="R50" s="39">
        <v>0</v>
      </c>
      <c r="S50" s="39">
        <v>0</v>
      </c>
      <c r="T50" s="38">
        <v>0</v>
      </c>
      <c r="U50" s="33" t="s">
        <v>708</v>
      </c>
    </row>
    <row r="51" spans="1:21" ht="60" customHeight="1" x14ac:dyDescent="0.25">
      <c r="A51" s="270"/>
      <c r="B51" s="275"/>
      <c r="C51" s="266"/>
      <c r="D51" s="26">
        <v>40</v>
      </c>
      <c r="E51" s="27" t="s">
        <v>200</v>
      </c>
      <c r="F51" s="27" t="s">
        <v>201</v>
      </c>
      <c r="G51" s="27" t="s">
        <v>202</v>
      </c>
      <c r="H51" s="27" t="s">
        <v>203</v>
      </c>
      <c r="I51" s="33" t="s">
        <v>204</v>
      </c>
      <c r="J51" s="270"/>
      <c r="K51" s="273"/>
      <c r="L51" s="275"/>
      <c r="M51" s="276"/>
      <c r="N51" s="27" t="s">
        <v>201</v>
      </c>
      <c r="O51" s="57">
        <v>0</v>
      </c>
      <c r="P51" s="26">
        <v>0</v>
      </c>
      <c r="Q51" s="38">
        <v>0</v>
      </c>
      <c r="R51" s="39">
        <v>0</v>
      </c>
      <c r="S51" s="39">
        <v>0</v>
      </c>
      <c r="T51" s="38">
        <v>0</v>
      </c>
      <c r="U51" s="33" t="s">
        <v>708</v>
      </c>
    </row>
    <row r="52" spans="1:21" ht="60" customHeight="1" x14ac:dyDescent="0.25">
      <c r="A52" s="270" t="s">
        <v>292</v>
      </c>
      <c r="B52" s="266" t="s">
        <v>293</v>
      </c>
      <c r="C52" s="266" t="s">
        <v>294</v>
      </c>
      <c r="D52" s="26">
        <v>41</v>
      </c>
      <c r="E52" s="32" t="s">
        <v>295</v>
      </c>
      <c r="F52" s="32" t="s">
        <v>296</v>
      </c>
      <c r="G52" s="32" t="s">
        <v>297</v>
      </c>
      <c r="H52" s="32" t="s">
        <v>298</v>
      </c>
      <c r="I52" s="34" t="s">
        <v>299</v>
      </c>
      <c r="J52" s="65" t="s">
        <v>382</v>
      </c>
      <c r="K52" s="9" t="s">
        <v>383</v>
      </c>
      <c r="L52" s="11">
        <v>250</v>
      </c>
      <c r="M52" s="60" t="s">
        <v>384</v>
      </c>
      <c r="N52" s="32" t="s">
        <v>296</v>
      </c>
      <c r="O52" s="57">
        <v>0</v>
      </c>
      <c r="P52" s="26">
        <v>0</v>
      </c>
      <c r="Q52" s="38">
        <v>0</v>
      </c>
      <c r="R52" s="39">
        <v>0</v>
      </c>
      <c r="S52" s="39">
        <v>0</v>
      </c>
      <c r="T52" s="38">
        <v>0</v>
      </c>
      <c r="U52" s="33" t="s">
        <v>708</v>
      </c>
    </row>
    <row r="53" spans="1:21" ht="60" customHeight="1" x14ac:dyDescent="0.25">
      <c r="A53" s="270"/>
      <c r="B53" s="266"/>
      <c r="C53" s="266"/>
      <c r="D53" s="26">
        <v>42</v>
      </c>
      <c r="E53" s="32" t="s">
        <v>300</v>
      </c>
      <c r="F53" s="32" t="s">
        <v>301</v>
      </c>
      <c r="G53" s="32" t="s">
        <v>302</v>
      </c>
      <c r="H53" s="32" t="s">
        <v>303</v>
      </c>
      <c r="I53" s="34" t="s">
        <v>304</v>
      </c>
      <c r="J53" s="270" t="s">
        <v>215</v>
      </c>
      <c r="K53" s="273" t="s">
        <v>216</v>
      </c>
      <c r="L53" s="273">
        <v>197</v>
      </c>
      <c r="M53" s="274" t="s">
        <v>217</v>
      </c>
      <c r="N53" s="32" t="s">
        <v>301</v>
      </c>
      <c r="O53" s="57">
        <v>0</v>
      </c>
      <c r="P53" s="26">
        <v>0</v>
      </c>
      <c r="Q53" s="38">
        <v>0</v>
      </c>
      <c r="R53" s="39">
        <v>0</v>
      </c>
      <c r="S53" s="39">
        <v>0</v>
      </c>
      <c r="T53" s="38">
        <v>0</v>
      </c>
      <c r="U53" s="33" t="s">
        <v>708</v>
      </c>
    </row>
    <row r="54" spans="1:21" ht="60" customHeight="1" x14ac:dyDescent="0.25">
      <c r="A54" s="270"/>
      <c r="B54" s="266"/>
      <c r="C54" s="266"/>
      <c r="D54" s="26">
        <v>43</v>
      </c>
      <c r="E54" s="32" t="s">
        <v>305</v>
      </c>
      <c r="F54" s="32" t="s">
        <v>306</v>
      </c>
      <c r="G54" s="32" t="s">
        <v>307</v>
      </c>
      <c r="H54" s="32" t="s">
        <v>308</v>
      </c>
      <c r="I54" s="34" t="s">
        <v>309</v>
      </c>
      <c r="J54" s="270"/>
      <c r="K54" s="273"/>
      <c r="L54" s="273"/>
      <c r="M54" s="274"/>
      <c r="N54" s="32" t="s">
        <v>738</v>
      </c>
      <c r="O54" s="57" t="s">
        <v>739</v>
      </c>
      <c r="P54" s="116">
        <v>5.0000000000000001E-3</v>
      </c>
      <c r="Q54" s="38">
        <v>5.0000000000000001E-3</v>
      </c>
      <c r="R54" s="39">
        <v>0</v>
      </c>
      <c r="S54" s="39">
        <v>0</v>
      </c>
      <c r="T54" s="38">
        <v>0</v>
      </c>
      <c r="U54" s="33" t="s">
        <v>740</v>
      </c>
    </row>
    <row r="55" spans="1:21" ht="60" customHeight="1" x14ac:dyDescent="0.25">
      <c r="A55" s="270"/>
      <c r="B55" s="266"/>
      <c r="C55" s="266"/>
      <c r="D55" s="26">
        <v>44</v>
      </c>
      <c r="E55" s="32" t="s">
        <v>310</v>
      </c>
      <c r="F55" s="32" t="s">
        <v>311</v>
      </c>
      <c r="G55" s="32" t="s">
        <v>312</v>
      </c>
      <c r="H55" s="32" t="s">
        <v>313</v>
      </c>
      <c r="I55" s="34" t="s">
        <v>314</v>
      </c>
      <c r="J55" s="270"/>
      <c r="K55" s="273"/>
      <c r="L55" s="273"/>
      <c r="M55" s="274"/>
      <c r="N55" s="32" t="s">
        <v>311</v>
      </c>
      <c r="O55" s="57">
        <v>0</v>
      </c>
      <c r="P55" s="26">
        <v>0</v>
      </c>
      <c r="Q55" s="38">
        <v>0</v>
      </c>
      <c r="R55" s="39">
        <v>0</v>
      </c>
      <c r="S55" s="39">
        <v>0</v>
      </c>
      <c r="T55" s="38">
        <v>0</v>
      </c>
      <c r="U55" s="33" t="s">
        <v>708</v>
      </c>
    </row>
    <row r="56" spans="1:21" ht="60" customHeight="1" x14ac:dyDescent="0.25">
      <c r="A56" s="270"/>
      <c r="B56" s="266" t="s">
        <v>380</v>
      </c>
      <c r="C56" s="32" t="s">
        <v>315</v>
      </c>
      <c r="D56" s="26">
        <v>45</v>
      </c>
      <c r="E56" s="32" t="s">
        <v>316</v>
      </c>
      <c r="F56" s="32" t="s">
        <v>317</v>
      </c>
      <c r="G56" s="32" t="s">
        <v>318</v>
      </c>
      <c r="H56" s="32" t="s">
        <v>319</v>
      </c>
      <c r="I56" s="34" t="s">
        <v>320</v>
      </c>
      <c r="J56" s="8" t="s">
        <v>385</v>
      </c>
      <c r="K56" s="31" t="s">
        <v>386</v>
      </c>
      <c r="L56" s="10" t="s">
        <v>387</v>
      </c>
      <c r="M56" s="60" t="s">
        <v>388</v>
      </c>
      <c r="N56" s="32" t="s">
        <v>317</v>
      </c>
      <c r="O56" s="57" t="s">
        <v>741</v>
      </c>
      <c r="P56" s="26">
        <v>1</v>
      </c>
      <c r="Q56" s="38">
        <v>0.01</v>
      </c>
      <c r="R56" s="39">
        <v>57326513</v>
      </c>
      <c r="S56" s="39">
        <v>23800000</v>
      </c>
      <c r="T56" s="38">
        <f>S56/R56</f>
        <v>0.41516566688784995</v>
      </c>
      <c r="U56" s="33" t="s">
        <v>742</v>
      </c>
    </row>
    <row r="57" spans="1:21" ht="60" customHeight="1" x14ac:dyDescent="0.25">
      <c r="A57" s="270"/>
      <c r="B57" s="266"/>
      <c r="C57" s="266" t="s">
        <v>321</v>
      </c>
      <c r="D57" s="26">
        <v>46</v>
      </c>
      <c r="E57" s="32" t="s">
        <v>322</v>
      </c>
      <c r="F57" s="32" t="s">
        <v>323</v>
      </c>
      <c r="G57" s="32" t="s">
        <v>324</v>
      </c>
      <c r="H57" s="32" t="s">
        <v>325</v>
      </c>
      <c r="I57" s="90" t="s">
        <v>326</v>
      </c>
      <c r="J57" s="270" t="s">
        <v>215</v>
      </c>
      <c r="K57" s="273" t="s">
        <v>216</v>
      </c>
      <c r="L57" s="288">
        <v>197</v>
      </c>
      <c r="M57" s="274" t="s">
        <v>217</v>
      </c>
      <c r="N57" s="32" t="s">
        <v>323</v>
      </c>
      <c r="O57" s="99">
        <v>0.3</v>
      </c>
      <c r="P57" s="115">
        <v>0.3</v>
      </c>
      <c r="Q57" s="38">
        <f>P57/O57</f>
        <v>1</v>
      </c>
      <c r="R57" s="39">
        <v>52840000</v>
      </c>
      <c r="S57" s="39">
        <v>10113333</v>
      </c>
      <c r="T57" s="38">
        <f>S57/R57</f>
        <v>0.19139540121120363</v>
      </c>
      <c r="U57" s="33" t="s">
        <v>743</v>
      </c>
    </row>
    <row r="58" spans="1:21" ht="60" customHeight="1" x14ac:dyDescent="0.25">
      <c r="A58" s="270"/>
      <c r="B58" s="266"/>
      <c r="C58" s="266"/>
      <c r="D58" s="26">
        <v>47</v>
      </c>
      <c r="E58" s="32" t="s">
        <v>327</v>
      </c>
      <c r="F58" s="32" t="s">
        <v>328</v>
      </c>
      <c r="G58" s="32" t="s">
        <v>329</v>
      </c>
      <c r="H58" s="32" t="s">
        <v>330</v>
      </c>
      <c r="I58" s="34" t="s">
        <v>331</v>
      </c>
      <c r="J58" s="270"/>
      <c r="K58" s="273"/>
      <c r="L58" s="288"/>
      <c r="M58" s="274"/>
      <c r="N58" s="32" t="s">
        <v>328</v>
      </c>
      <c r="O58" s="99">
        <v>0.3</v>
      </c>
      <c r="P58" s="115">
        <v>0.3</v>
      </c>
      <c r="Q58" s="38">
        <f>P58/O58</f>
        <v>1</v>
      </c>
      <c r="R58" s="39">
        <v>52840000</v>
      </c>
      <c r="S58" s="39">
        <v>42840000</v>
      </c>
      <c r="T58" s="38">
        <f>S58/R58</f>
        <v>0.81074943224829676</v>
      </c>
      <c r="U58" s="33" t="s">
        <v>744</v>
      </c>
    </row>
    <row r="59" spans="1:21" ht="60" customHeight="1" x14ac:dyDescent="0.25">
      <c r="A59" s="270"/>
      <c r="B59" s="266"/>
      <c r="C59" s="266"/>
      <c r="D59" s="26">
        <v>48</v>
      </c>
      <c r="E59" s="32" t="s">
        <v>332</v>
      </c>
      <c r="F59" s="32" t="s">
        <v>333</v>
      </c>
      <c r="G59" s="32" t="s">
        <v>334</v>
      </c>
      <c r="H59" s="32" t="s">
        <v>335</v>
      </c>
      <c r="I59" s="90" t="s">
        <v>336</v>
      </c>
      <c r="J59" s="270"/>
      <c r="K59" s="273"/>
      <c r="L59" s="288"/>
      <c r="M59" s="274"/>
      <c r="N59" s="32" t="s">
        <v>333</v>
      </c>
      <c r="O59" s="99">
        <v>0.8</v>
      </c>
      <c r="P59" s="115">
        <v>0.8</v>
      </c>
      <c r="Q59" s="38">
        <f>P59/O59</f>
        <v>1</v>
      </c>
      <c r="R59" s="39">
        <v>50636666</v>
      </c>
      <c r="S59" s="39">
        <v>28446666</v>
      </c>
      <c r="T59" s="38">
        <f>S59/R59</f>
        <v>0.56177999554710023</v>
      </c>
      <c r="U59" s="33" t="s">
        <v>708</v>
      </c>
    </row>
    <row r="60" spans="1:21" ht="60" customHeight="1" x14ac:dyDescent="0.25">
      <c r="A60" s="270"/>
      <c r="B60" s="266"/>
      <c r="C60" s="266" t="s">
        <v>337</v>
      </c>
      <c r="D60" s="26">
        <v>49</v>
      </c>
      <c r="E60" s="27" t="s">
        <v>338</v>
      </c>
      <c r="F60" s="27" t="s">
        <v>339</v>
      </c>
      <c r="G60" s="27" t="s">
        <v>340</v>
      </c>
      <c r="H60" s="27" t="s">
        <v>341</v>
      </c>
      <c r="I60" s="89" t="s">
        <v>342</v>
      </c>
      <c r="J60" s="270"/>
      <c r="K60" s="273"/>
      <c r="L60" s="288"/>
      <c r="M60" s="274"/>
      <c r="N60" s="27" t="s">
        <v>339</v>
      </c>
      <c r="O60" s="99">
        <v>0.7</v>
      </c>
      <c r="P60" s="115">
        <v>0.5</v>
      </c>
      <c r="Q60" s="38">
        <f>P60/O60</f>
        <v>0.7142857142857143</v>
      </c>
      <c r="R60" s="39">
        <v>10000000</v>
      </c>
      <c r="S60" s="39">
        <v>10000000</v>
      </c>
      <c r="T60" s="38">
        <f>S60/R60</f>
        <v>1</v>
      </c>
      <c r="U60" s="33" t="s">
        <v>745</v>
      </c>
    </row>
    <row r="61" spans="1:21" ht="60" customHeight="1" x14ac:dyDescent="0.25">
      <c r="A61" s="270"/>
      <c r="B61" s="266"/>
      <c r="C61" s="266"/>
      <c r="D61" s="26">
        <v>50</v>
      </c>
      <c r="E61" s="32" t="s">
        <v>343</v>
      </c>
      <c r="F61" s="32" t="s">
        <v>344</v>
      </c>
      <c r="G61" s="32" t="s">
        <v>345</v>
      </c>
      <c r="H61" s="32" t="s">
        <v>346</v>
      </c>
      <c r="I61" s="34" t="s">
        <v>347</v>
      </c>
      <c r="J61" s="65" t="s">
        <v>389</v>
      </c>
      <c r="K61" s="9" t="s">
        <v>390</v>
      </c>
      <c r="L61" s="11">
        <v>231</v>
      </c>
      <c r="M61" s="60" t="s">
        <v>391</v>
      </c>
      <c r="N61" s="32" t="s">
        <v>344</v>
      </c>
      <c r="O61" s="57">
        <v>0</v>
      </c>
      <c r="P61" s="26">
        <v>0</v>
      </c>
      <c r="Q61" s="38">
        <v>0</v>
      </c>
      <c r="R61" s="39">
        <v>0</v>
      </c>
      <c r="S61" s="39">
        <v>0</v>
      </c>
      <c r="T61" s="38">
        <v>0</v>
      </c>
      <c r="U61" s="33" t="s">
        <v>708</v>
      </c>
    </row>
    <row r="62" spans="1:21" ht="60" customHeight="1" x14ac:dyDescent="0.25">
      <c r="A62" s="270"/>
      <c r="B62" s="266" t="s">
        <v>381</v>
      </c>
      <c r="C62" s="292" t="s">
        <v>348</v>
      </c>
      <c r="D62" s="26">
        <v>51</v>
      </c>
      <c r="E62" s="37" t="s">
        <v>349</v>
      </c>
      <c r="F62" s="32" t="s">
        <v>350</v>
      </c>
      <c r="G62" s="32" t="s">
        <v>351</v>
      </c>
      <c r="H62" s="32" t="s">
        <v>352</v>
      </c>
      <c r="I62" s="34" t="s">
        <v>353</v>
      </c>
      <c r="J62" s="65" t="s">
        <v>385</v>
      </c>
      <c r="K62" s="9" t="s">
        <v>386</v>
      </c>
      <c r="L62" s="11">
        <v>222</v>
      </c>
      <c r="M62" s="60" t="s">
        <v>392</v>
      </c>
      <c r="N62" s="32" t="s">
        <v>350</v>
      </c>
      <c r="O62" s="99">
        <v>1</v>
      </c>
      <c r="P62" s="115">
        <v>1</v>
      </c>
      <c r="Q62" s="38">
        <f>P62/O62</f>
        <v>1</v>
      </c>
      <c r="R62" s="39">
        <v>1299100000</v>
      </c>
      <c r="S62" s="39">
        <v>544879064</v>
      </c>
      <c r="T62" s="38">
        <f>S62/R62</f>
        <v>0.41942811484874143</v>
      </c>
      <c r="U62" s="33" t="s">
        <v>746</v>
      </c>
    </row>
    <row r="63" spans="1:21" ht="60" customHeight="1" x14ac:dyDescent="0.25">
      <c r="A63" s="270"/>
      <c r="B63" s="266"/>
      <c r="C63" s="292"/>
      <c r="D63" s="26">
        <v>52</v>
      </c>
      <c r="E63" s="37" t="s">
        <v>354</v>
      </c>
      <c r="F63" s="32" t="s">
        <v>355</v>
      </c>
      <c r="G63" s="32" t="s">
        <v>356</v>
      </c>
      <c r="H63" s="32" t="s">
        <v>357</v>
      </c>
      <c r="I63" s="34" t="s">
        <v>353</v>
      </c>
      <c r="J63" s="270" t="s">
        <v>215</v>
      </c>
      <c r="K63" s="273" t="s">
        <v>216</v>
      </c>
      <c r="L63" s="288">
        <v>197</v>
      </c>
      <c r="M63" s="274" t="s">
        <v>217</v>
      </c>
      <c r="N63" s="32" t="s">
        <v>355</v>
      </c>
      <c r="O63" s="57">
        <v>1</v>
      </c>
      <c r="P63" s="26">
        <v>1</v>
      </c>
      <c r="Q63" s="38">
        <f>P63/O63</f>
        <v>1</v>
      </c>
      <c r="R63" s="39" t="s">
        <v>747</v>
      </c>
      <c r="S63" s="39">
        <v>0</v>
      </c>
      <c r="T63" s="38">
        <v>0</v>
      </c>
      <c r="U63" s="33" t="s">
        <v>748</v>
      </c>
    </row>
    <row r="64" spans="1:21" ht="60" customHeight="1" x14ac:dyDescent="0.25">
      <c r="A64" s="270"/>
      <c r="B64" s="266"/>
      <c r="C64" s="292"/>
      <c r="D64" s="26">
        <v>53</v>
      </c>
      <c r="E64" s="37" t="s">
        <v>358</v>
      </c>
      <c r="F64" s="32" t="s">
        <v>359</v>
      </c>
      <c r="G64" s="32" t="s">
        <v>360</v>
      </c>
      <c r="H64" s="32" t="s">
        <v>361</v>
      </c>
      <c r="I64" s="34" t="s">
        <v>362</v>
      </c>
      <c r="J64" s="270"/>
      <c r="K64" s="273"/>
      <c r="L64" s="288"/>
      <c r="M64" s="274"/>
      <c r="N64" s="32" t="s">
        <v>359</v>
      </c>
      <c r="O64" s="57" t="s">
        <v>749</v>
      </c>
      <c r="P64" s="26">
        <v>0.5</v>
      </c>
      <c r="Q64" s="38">
        <v>5.0000000000000001E-3</v>
      </c>
      <c r="R64" s="39">
        <v>0</v>
      </c>
      <c r="S64" s="39">
        <v>0</v>
      </c>
      <c r="T64" s="38">
        <v>0</v>
      </c>
      <c r="U64" s="33" t="s">
        <v>750</v>
      </c>
    </row>
    <row r="65" spans="1:21" ht="60" customHeight="1" x14ac:dyDescent="0.25">
      <c r="A65" s="270"/>
      <c r="B65" s="266"/>
      <c r="C65" s="292"/>
      <c r="D65" s="26">
        <v>54</v>
      </c>
      <c r="E65" s="37" t="s">
        <v>363</v>
      </c>
      <c r="F65" s="32" t="s">
        <v>364</v>
      </c>
      <c r="G65" s="32" t="s">
        <v>365</v>
      </c>
      <c r="H65" s="32" t="s">
        <v>366</v>
      </c>
      <c r="I65" s="90" t="s">
        <v>367</v>
      </c>
      <c r="J65" s="270"/>
      <c r="K65" s="273"/>
      <c r="L65" s="288"/>
      <c r="M65" s="274"/>
      <c r="N65" s="32" t="s">
        <v>364</v>
      </c>
      <c r="O65" s="57">
        <v>0</v>
      </c>
      <c r="P65" s="26">
        <v>0</v>
      </c>
      <c r="Q65" s="38">
        <v>0</v>
      </c>
      <c r="R65" s="39">
        <v>0</v>
      </c>
      <c r="S65" s="39">
        <v>0</v>
      </c>
      <c r="T65" s="38">
        <v>0</v>
      </c>
      <c r="U65" s="33" t="s">
        <v>708</v>
      </c>
    </row>
    <row r="66" spans="1:21" ht="60" customHeight="1" x14ac:dyDescent="0.25">
      <c r="A66" s="270"/>
      <c r="B66" s="266" t="s">
        <v>368</v>
      </c>
      <c r="C66" s="266" t="s">
        <v>369</v>
      </c>
      <c r="D66" s="26">
        <v>55</v>
      </c>
      <c r="E66" s="32" t="s">
        <v>370</v>
      </c>
      <c r="F66" s="32" t="s">
        <v>371</v>
      </c>
      <c r="G66" s="32" t="s">
        <v>372</v>
      </c>
      <c r="H66" s="32" t="s">
        <v>373</v>
      </c>
      <c r="I66" s="34" t="s">
        <v>374</v>
      </c>
      <c r="J66" s="270"/>
      <c r="K66" s="273"/>
      <c r="L66" s="288"/>
      <c r="M66" s="274"/>
      <c r="N66" s="32" t="s">
        <v>371</v>
      </c>
      <c r="O66" s="99">
        <v>0.1</v>
      </c>
      <c r="P66" s="115">
        <v>0.1</v>
      </c>
      <c r="Q66" s="38">
        <f>P66/O66</f>
        <v>1</v>
      </c>
      <c r="R66" s="39">
        <v>28750000</v>
      </c>
      <c r="S66" s="39">
        <v>21366666</v>
      </c>
      <c r="T66" s="38">
        <f>S66/R66</f>
        <v>0.74318838260869569</v>
      </c>
      <c r="U66" s="33" t="s">
        <v>752</v>
      </c>
    </row>
    <row r="67" spans="1:21" ht="60" customHeight="1" x14ac:dyDescent="0.25">
      <c r="A67" s="270"/>
      <c r="B67" s="266"/>
      <c r="C67" s="266"/>
      <c r="D67" s="26">
        <v>56</v>
      </c>
      <c r="E67" s="32" t="s">
        <v>375</v>
      </c>
      <c r="F67" s="32" t="s">
        <v>376</v>
      </c>
      <c r="G67" s="32" t="s">
        <v>377</v>
      </c>
      <c r="H67" s="32" t="s">
        <v>378</v>
      </c>
      <c r="I67" s="34" t="s">
        <v>379</v>
      </c>
      <c r="J67" s="270"/>
      <c r="K67" s="273"/>
      <c r="L67" s="288"/>
      <c r="M67" s="274"/>
      <c r="N67" s="32" t="s">
        <v>376</v>
      </c>
      <c r="O67" s="57" t="s">
        <v>753</v>
      </c>
      <c r="P67" s="115">
        <v>0.1</v>
      </c>
      <c r="Q67" s="38">
        <v>0.1</v>
      </c>
      <c r="R67" s="39">
        <v>50636666</v>
      </c>
      <c r="S67" s="39">
        <v>28446666</v>
      </c>
      <c r="T67" s="38">
        <f>S67/R67</f>
        <v>0.56177999554710023</v>
      </c>
      <c r="U67" s="33" t="s">
        <v>754</v>
      </c>
    </row>
    <row r="68" spans="1:21" ht="60" customHeight="1" x14ac:dyDescent="0.25">
      <c r="A68" s="298" t="s">
        <v>393</v>
      </c>
      <c r="B68" s="273" t="s">
        <v>394</v>
      </c>
      <c r="C68" s="273" t="s">
        <v>395</v>
      </c>
      <c r="D68" s="26">
        <v>57</v>
      </c>
      <c r="E68" s="32" t="s">
        <v>396</v>
      </c>
      <c r="F68" s="32" t="s">
        <v>397</v>
      </c>
      <c r="G68" s="32" t="s">
        <v>398</v>
      </c>
      <c r="H68" s="32" t="s">
        <v>399</v>
      </c>
      <c r="I68" s="34" t="s">
        <v>400</v>
      </c>
      <c r="J68" s="57" t="s">
        <v>233</v>
      </c>
      <c r="K68" s="26" t="s">
        <v>234</v>
      </c>
      <c r="L68" s="30">
        <v>197</v>
      </c>
      <c r="M68" s="58" t="s">
        <v>217</v>
      </c>
      <c r="N68" s="32" t="s">
        <v>397</v>
      </c>
      <c r="O68" s="57">
        <v>0</v>
      </c>
      <c r="P68" s="26">
        <v>0</v>
      </c>
      <c r="Q68" s="38">
        <v>0</v>
      </c>
      <c r="R68" s="39">
        <v>0</v>
      </c>
      <c r="S68" s="39">
        <v>0</v>
      </c>
      <c r="T68" s="38">
        <v>0</v>
      </c>
      <c r="U68" s="33" t="s">
        <v>708</v>
      </c>
    </row>
    <row r="69" spans="1:21" ht="60" customHeight="1" x14ac:dyDescent="0.25">
      <c r="A69" s="298"/>
      <c r="B69" s="273"/>
      <c r="C69" s="273"/>
      <c r="D69" s="26">
        <v>58</v>
      </c>
      <c r="E69" s="32" t="s">
        <v>401</v>
      </c>
      <c r="F69" s="32" t="s">
        <v>402</v>
      </c>
      <c r="G69" s="32" t="s">
        <v>403</v>
      </c>
      <c r="H69" s="32" t="s">
        <v>404</v>
      </c>
      <c r="I69" s="34" t="s">
        <v>405</v>
      </c>
      <c r="J69" s="91" t="s">
        <v>406</v>
      </c>
      <c r="K69" s="30" t="s">
        <v>407</v>
      </c>
      <c r="L69" s="42">
        <v>207</v>
      </c>
      <c r="M69" s="66" t="s">
        <v>408</v>
      </c>
      <c r="N69" s="32" t="s">
        <v>402</v>
      </c>
      <c r="O69" s="99">
        <v>0.1</v>
      </c>
      <c r="P69" s="115">
        <v>0.1</v>
      </c>
      <c r="Q69" s="38">
        <f>P69/O69</f>
        <v>1</v>
      </c>
      <c r="R69" s="39">
        <v>122227000</v>
      </c>
      <c r="S69" s="39">
        <v>60000000</v>
      </c>
      <c r="T69" s="38">
        <f>S69/R69</f>
        <v>0.49088990157657475</v>
      </c>
      <c r="U69" s="33" t="s">
        <v>755</v>
      </c>
    </row>
    <row r="70" spans="1:21" ht="60" customHeight="1" x14ac:dyDescent="0.25">
      <c r="A70" s="298"/>
      <c r="B70" s="273"/>
      <c r="C70" s="273"/>
      <c r="D70" s="26">
        <v>59</v>
      </c>
      <c r="E70" s="26" t="s">
        <v>409</v>
      </c>
      <c r="F70" s="26" t="s">
        <v>410</v>
      </c>
      <c r="G70" s="26" t="s">
        <v>411</v>
      </c>
      <c r="H70" s="26" t="s">
        <v>412</v>
      </c>
      <c r="I70" s="55" t="s">
        <v>413</v>
      </c>
      <c r="J70" s="270" t="s">
        <v>233</v>
      </c>
      <c r="K70" s="273" t="s">
        <v>234</v>
      </c>
      <c r="L70" s="275">
        <v>197</v>
      </c>
      <c r="M70" s="58" t="s">
        <v>217</v>
      </c>
      <c r="N70" s="26" t="s">
        <v>410</v>
      </c>
      <c r="O70" s="99">
        <v>0.2</v>
      </c>
      <c r="P70" s="115">
        <v>0.2</v>
      </c>
      <c r="Q70" s="38">
        <f t="shared" ref="Q70:Q74" si="2">P70/O70</f>
        <v>1</v>
      </c>
      <c r="R70" s="39">
        <v>179900000</v>
      </c>
      <c r="S70" s="39">
        <v>179900000</v>
      </c>
      <c r="T70" s="38">
        <f>S70/R70</f>
        <v>1</v>
      </c>
      <c r="U70" s="33" t="s">
        <v>756</v>
      </c>
    </row>
    <row r="71" spans="1:21" ht="60" customHeight="1" x14ac:dyDescent="0.25">
      <c r="A71" s="298"/>
      <c r="B71" s="273"/>
      <c r="C71" s="273"/>
      <c r="D71" s="26">
        <v>60</v>
      </c>
      <c r="E71" s="16" t="s">
        <v>414</v>
      </c>
      <c r="F71" s="16" t="s">
        <v>415</v>
      </c>
      <c r="G71" s="16" t="s">
        <v>416</v>
      </c>
      <c r="H71" s="16" t="s">
        <v>417</v>
      </c>
      <c r="I71" s="92" t="s">
        <v>413</v>
      </c>
      <c r="J71" s="270"/>
      <c r="K71" s="273"/>
      <c r="L71" s="275"/>
      <c r="M71" s="67" t="s">
        <v>217</v>
      </c>
      <c r="N71" s="16" t="s">
        <v>415</v>
      </c>
      <c r="O71" s="99">
        <v>0.1</v>
      </c>
      <c r="P71" s="115">
        <v>0.1</v>
      </c>
      <c r="Q71" s="38">
        <f t="shared" si="2"/>
        <v>1</v>
      </c>
      <c r="R71" s="39">
        <v>179900000</v>
      </c>
      <c r="S71" s="39">
        <v>179900000</v>
      </c>
      <c r="T71" s="38">
        <f>S71/R71</f>
        <v>1</v>
      </c>
      <c r="U71" s="33"/>
    </row>
    <row r="72" spans="1:21" ht="60" customHeight="1" x14ac:dyDescent="0.25">
      <c r="A72" s="298"/>
      <c r="B72" s="273"/>
      <c r="C72" s="273" t="s">
        <v>418</v>
      </c>
      <c r="D72" s="26">
        <v>61</v>
      </c>
      <c r="E72" s="32" t="s">
        <v>419</v>
      </c>
      <c r="F72" s="32" t="s">
        <v>420</v>
      </c>
      <c r="G72" s="32" t="s">
        <v>421</v>
      </c>
      <c r="H72" s="32" t="s">
        <v>422</v>
      </c>
      <c r="I72" s="34" t="s">
        <v>423</v>
      </c>
      <c r="J72" s="57" t="s">
        <v>389</v>
      </c>
      <c r="K72" s="26" t="s">
        <v>424</v>
      </c>
      <c r="L72" s="30">
        <v>234</v>
      </c>
      <c r="M72" s="64" t="s">
        <v>425</v>
      </c>
      <c r="N72" s="32" t="s">
        <v>420</v>
      </c>
      <c r="O72" s="57">
        <v>1</v>
      </c>
      <c r="P72" s="26">
        <v>1</v>
      </c>
      <c r="Q72" s="38">
        <f t="shared" si="2"/>
        <v>1</v>
      </c>
      <c r="R72" s="39">
        <v>23400000</v>
      </c>
      <c r="S72" s="39">
        <v>23400000</v>
      </c>
      <c r="T72" s="38">
        <f>S72/R72</f>
        <v>1</v>
      </c>
      <c r="U72" s="33" t="s">
        <v>757</v>
      </c>
    </row>
    <row r="73" spans="1:21" ht="60" customHeight="1" x14ac:dyDescent="0.25">
      <c r="A73" s="298"/>
      <c r="B73" s="273"/>
      <c r="C73" s="273"/>
      <c r="D73" s="26">
        <v>62</v>
      </c>
      <c r="E73" s="32" t="s">
        <v>426</v>
      </c>
      <c r="F73" s="32" t="s">
        <v>427</v>
      </c>
      <c r="G73" s="32" t="s">
        <v>428</v>
      </c>
      <c r="H73" s="32" t="s">
        <v>429</v>
      </c>
      <c r="I73" s="34" t="s">
        <v>430</v>
      </c>
      <c r="J73" s="57" t="s">
        <v>233</v>
      </c>
      <c r="K73" s="26" t="s">
        <v>234</v>
      </c>
      <c r="L73" s="30">
        <v>197</v>
      </c>
      <c r="M73" s="58" t="s">
        <v>217</v>
      </c>
      <c r="N73" s="32" t="s">
        <v>427</v>
      </c>
      <c r="O73" s="99">
        <v>0.1</v>
      </c>
      <c r="P73" s="116">
        <v>5.0000000000000001E-3</v>
      </c>
      <c r="Q73" s="38">
        <f t="shared" si="2"/>
        <v>4.9999999999999996E-2</v>
      </c>
      <c r="R73" s="39" t="s">
        <v>758</v>
      </c>
      <c r="S73" s="39">
        <v>0</v>
      </c>
      <c r="T73" s="38">
        <v>0</v>
      </c>
      <c r="U73" s="33" t="s">
        <v>759</v>
      </c>
    </row>
    <row r="74" spans="1:21" ht="60" customHeight="1" x14ac:dyDescent="0.25">
      <c r="A74" s="298"/>
      <c r="B74" s="273"/>
      <c r="C74" s="273"/>
      <c r="D74" s="26">
        <v>63</v>
      </c>
      <c r="E74" s="32" t="s">
        <v>431</v>
      </c>
      <c r="F74" s="32" t="s">
        <v>432</v>
      </c>
      <c r="G74" s="32" t="s">
        <v>433</v>
      </c>
      <c r="H74" s="32" t="s">
        <v>434</v>
      </c>
      <c r="I74" s="34" t="s">
        <v>435</v>
      </c>
      <c r="J74" s="68" t="s">
        <v>96</v>
      </c>
      <c r="K74" s="41" t="s">
        <v>96</v>
      </c>
      <c r="L74" s="41" t="s">
        <v>96</v>
      </c>
      <c r="M74" s="63" t="s">
        <v>96</v>
      </c>
      <c r="N74" s="32" t="s">
        <v>432</v>
      </c>
      <c r="O74" s="57">
        <v>0.5</v>
      </c>
      <c r="P74" s="26">
        <v>0.5</v>
      </c>
      <c r="Q74" s="38">
        <f t="shared" si="2"/>
        <v>1</v>
      </c>
      <c r="R74" s="39">
        <v>0</v>
      </c>
      <c r="S74" s="39">
        <v>0</v>
      </c>
      <c r="T74" s="38">
        <v>0</v>
      </c>
      <c r="U74" s="33" t="s">
        <v>760</v>
      </c>
    </row>
    <row r="75" spans="1:21" ht="60" customHeight="1" x14ac:dyDescent="0.25">
      <c r="A75" s="298"/>
      <c r="B75" s="273"/>
      <c r="C75" s="273"/>
      <c r="D75" s="26">
        <v>64</v>
      </c>
      <c r="E75" s="16" t="s">
        <v>436</v>
      </c>
      <c r="F75" s="16" t="s">
        <v>437</v>
      </c>
      <c r="G75" s="16" t="s">
        <v>438</v>
      </c>
      <c r="H75" s="16" t="s">
        <v>439</v>
      </c>
      <c r="I75" s="92" t="s">
        <v>440</v>
      </c>
      <c r="J75" s="94" t="s">
        <v>389</v>
      </c>
      <c r="K75" s="18" t="s">
        <v>390</v>
      </c>
      <c r="L75" s="41" t="s">
        <v>441</v>
      </c>
      <c r="M75" s="69" t="s">
        <v>442</v>
      </c>
      <c r="N75" s="16" t="s">
        <v>437</v>
      </c>
      <c r="O75" s="57">
        <v>0</v>
      </c>
      <c r="P75" s="26">
        <v>0</v>
      </c>
      <c r="Q75" s="38">
        <v>0</v>
      </c>
      <c r="R75" s="39">
        <v>0</v>
      </c>
      <c r="S75" s="39">
        <v>0</v>
      </c>
      <c r="T75" s="38">
        <v>0</v>
      </c>
      <c r="U75" s="33" t="s">
        <v>708</v>
      </c>
    </row>
    <row r="76" spans="1:21" ht="60" customHeight="1" x14ac:dyDescent="0.25">
      <c r="A76" s="298"/>
      <c r="B76" s="273"/>
      <c r="C76" s="273"/>
      <c r="D76" s="26">
        <v>65</v>
      </c>
      <c r="E76" s="32" t="s">
        <v>443</v>
      </c>
      <c r="F76" s="32" t="s">
        <v>444</v>
      </c>
      <c r="G76" s="32" t="s">
        <v>445</v>
      </c>
      <c r="H76" s="32" t="s">
        <v>446</v>
      </c>
      <c r="I76" s="34" t="s">
        <v>447</v>
      </c>
      <c r="J76" s="71" t="s">
        <v>233</v>
      </c>
      <c r="K76" s="42" t="s">
        <v>234</v>
      </c>
      <c r="L76" s="30">
        <v>197</v>
      </c>
      <c r="M76" s="58" t="s">
        <v>217</v>
      </c>
      <c r="N76" s="32" t="s">
        <v>444</v>
      </c>
      <c r="O76" s="57">
        <v>0</v>
      </c>
      <c r="P76" s="26">
        <v>0</v>
      </c>
      <c r="Q76" s="38">
        <v>0</v>
      </c>
      <c r="R76" s="39">
        <v>0</v>
      </c>
      <c r="S76" s="39">
        <v>0</v>
      </c>
      <c r="T76" s="38">
        <v>0</v>
      </c>
      <c r="U76" s="33" t="s">
        <v>708</v>
      </c>
    </row>
    <row r="77" spans="1:21" ht="60" customHeight="1" x14ac:dyDescent="0.25">
      <c r="A77" s="298"/>
      <c r="B77" s="273" t="s">
        <v>448</v>
      </c>
      <c r="C77" s="273" t="s">
        <v>449</v>
      </c>
      <c r="D77" s="26">
        <v>66</v>
      </c>
      <c r="E77" s="122" t="s">
        <v>450</v>
      </c>
      <c r="F77" s="122" t="s">
        <v>451</v>
      </c>
      <c r="G77" s="122" t="s">
        <v>452</v>
      </c>
      <c r="H77" s="122" t="s">
        <v>453</v>
      </c>
      <c r="I77" s="34" t="s">
        <v>454</v>
      </c>
      <c r="J77" s="57" t="s">
        <v>254</v>
      </c>
      <c r="K77" s="26" t="s">
        <v>262</v>
      </c>
      <c r="L77" s="43">
        <v>136</v>
      </c>
      <c r="M77" s="58" t="s">
        <v>455</v>
      </c>
      <c r="N77" s="26" t="s">
        <v>451</v>
      </c>
      <c r="O77" s="57">
        <v>0</v>
      </c>
      <c r="P77" s="26">
        <v>0</v>
      </c>
      <c r="Q77" s="38">
        <v>0</v>
      </c>
      <c r="R77" s="39">
        <v>0</v>
      </c>
      <c r="S77" s="39">
        <v>0</v>
      </c>
      <c r="T77" s="38">
        <v>0</v>
      </c>
      <c r="U77" s="33" t="s">
        <v>708</v>
      </c>
    </row>
    <row r="78" spans="1:21" ht="60" customHeight="1" x14ac:dyDescent="0.25">
      <c r="A78" s="298"/>
      <c r="B78" s="273"/>
      <c r="C78" s="273"/>
      <c r="D78" s="26">
        <v>67</v>
      </c>
      <c r="E78" s="32" t="s">
        <v>456</v>
      </c>
      <c r="F78" s="32" t="s">
        <v>457</v>
      </c>
      <c r="G78" s="32" t="s">
        <v>458</v>
      </c>
      <c r="H78" s="32" t="s">
        <v>459</v>
      </c>
      <c r="I78" s="34" t="s">
        <v>460</v>
      </c>
      <c r="J78" s="270" t="s">
        <v>233</v>
      </c>
      <c r="K78" s="273" t="s">
        <v>234</v>
      </c>
      <c r="L78" s="275">
        <v>197</v>
      </c>
      <c r="M78" s="58" t="s">
        <v>217</v>
      </c>
      <c r="N78" s="32" t="s">
        <v>457</v>
      </c>
      <c r="O78" s="57">
        <v>0</v>
      </c>
      <c r="P78" s="26">
        <v>0</v>
      </c>
      <c r="Q78" s="38">
        <v>0</v>
      </c>
      <c r="R78" s="39">
        <v>0</v>
      </c>
      <c r="S78" s="39">
        <v>0</v>
      </c>
      <c r="T78" s="38">
        <v>0</v>
      </c>
      <c r="U78" s="33" t="s">
        <v>708</v>
      </c>
    </row>
    <row r="79" spans="1:21" ht="60" customHeight="1" x14ac:dyDescent="0.25">
      <c r="A79" s="298"/>
      <c r="B79" s="273"/>
      <c r="C79" s="273"/>
      <c r="D79" s="26">
        <v>68</v>
      </c>
      <c r="E79" s="32" t="s">
        <v>461</v>
      </c>
      <c r="F79" s="32" t="s">
        <v>462</v>
      </c>
      <c r="G79" s="32" t="s">
        <v>463</v>
      </c>
      <c r="H79" s="32" t="s">
        <v>464</v>
      </c>
      <c r="I79" s="34" t="s">
        <v>465</v>
      </c>
      <c r="J79" s="270"/>
      <c r="K79" s="273"/>
      <c r="L79" s="275"/>
      <c r="M79" s="58" t="s">
        <v>217</v>
      </c>
      <c r="N79" s="32" t="s">
        <v>462</v>
      </c>
      <c r="O79" s="99">
        <v>0.1</v>
      </c>
      <c r="P79" s="115">
        <v>0.1</v>
      </c>
      <c r="Q79" s="38">
        <f>P79/O79</f>
        <v>1</v>
      </c>
      <c r="R79" s="39">
        <v>23400000</v>
      </c>
      <c r="S79" s="39">
        <v>23400000</v>
      </c>
      <c r="T79" s="38">
        <f>S79/R79</f>
        <v>1</v>
      </c>
      <c r="U79" s="33" t="s">
        <v>761</v>
      </c>
    </row>
    <row r="80" spans="1:21" ht="60" customHeight="1" x14ac:dyDescent="0.25">
      <c r="A80" s="298"/>
      <c r="B80" s="273"/>
      <c r="C80" s="273" t="s">
        <v>466</v>
      </c>
      <c r="D80" s="26">
        <v>69</v>
      </c>
      <c r="E80" s="32" t="s">
        <v>467</v>
      </c>
      <c r="F80" s="32" t="s">
        <v>468</v>
      </c>
      <c r="G80" s="32" t="s">
        <v>469</v>
      </c>
      <c r="H80" s="32" t="s">
        <v>470</v>
      </c>
      <c r="I80" s="34" t="s">
        <v>471</v>
      </c>
      <c r="J80" s="270"/>
      <c r="K80" s="273"/>
      <c r="L80" s="275"/>
      <c r="M80" s="58" t="s">
        <v>217</v>
      </c>
      <c r="N80" s="32" t="s">
        <v>468</v>
      </c>
      <c r="O80" s="57">
        <v>0</v>
      </c>
      <c r="P80" s="26">
        <v>0</v>
      </c>
      <c r="Q80" s="38">
        <v>0</v>
      </c>
      <c r="R80" s="39">
        <v>0</v>
      </c>
      <c r="S80" s="39">
        <v>0</v>
      </c>
      <c r="T80" s="38">
        <v>0</v>
      </c>
      <c r="U80" s="33" t="s">
        <v>708</v>
      </c>
    </row>
    <row r="81" spans="1:21" ht="60" customHeight="1" x14ac:dyDescent="0.25">
      <c r="A81" s="298"/>
      <c r="B81" s="273"/>
      <c r="C81" s="273"/>
      <c r="D81" s="26">
        <v>70</v>
      </c>
      <c r="E81" s="122" t="s">
        <v>472</v>
      </c>
      <c r="F81" s="26" t="s">
        <v>473</v>
      </c>
      <c r="G81" s="26" t="s">
        <v>474</v>
      </c>
      <c r="H81" s="26" t="s">
        <v>475</v>
      </c>
      <c r="I81" s="55" t="s">
        <v>476</v>
      </c>
      <c r="J81" s="270"/>
      <c r="K81" s="273"/>
      <c r="L81" s="275"/>
      <c r="M81" s="58" t="s">
        <v>217</v>
      </c>
      <c r="N81" s="26" t="s">
        <v>473</v>
      </c>
      <c r="O81" s="57">
        <v>0</v>
      </c>
      <c r="P81" s="26">
        <v>0</v>
      </c>
      <c r="Q81" s="38">
        <v>0</v>
      </c>
      <c r="R81" s="39">
        <v>0</v>
      </c>
      <c r="S81" s="39">
        <v>0</v>
      </c>
      <c r="T81" s="38">
        <v>0</v>
      </c>
      <c r="U81" s="33" t="s">
        <v>708</v>
      </c>
    </row>
    <row r="82" spans="1:21" ht="60" customHeight="1" x14ac:dyDescent="0.25">
      <c r="A82" s="298"/>
      <c r="B82" s="273"/>
      <c r="C82" s="273"/>
      <c r="D82" s="26">
        <v>71</v>
      </c>
      <c r="E82" s="122" t="s">
        <v>477</v>
      </c>
      <c r="F82" s="26" t="s">
        <v>478</v>
      </c>
      <c r="G82" s="26" t="s">
        <v>479</v>
      </c>
      <c r="H82" s="26" t="s">
        <v>480</v>
      </c>
      <c r="I82" s="55" t="s">
        <v>481</v>
      </c>
      <c r="J82" s="57" t="s">
        <v>385</v>
      </c>
      <c r="K82" s="26" t="s">
        <v>386</v>
      </c>
      <c r="L82" s="42">
        <v>219</v>
      </c>
      <c r="M82" s="58" t="s">
        <v>482</v>
      </c>
      <c r="N82" s="26" t="s">
        <v>478</v>
      </c>
      <c r="O82" s="57">
        <v>0</v>
      </c>
      <c r="P82" s="26">
        <v>0</v>
      </c>
      <c r="Q82" s="38">
        <v>0</v>
      </c>
      <c r="R82" s="39">
        <v>0</v>
      </c>
      <c r="S82" s="39">
        <v>0</v>
      </c>
      <c r="T82" s="38">
        <v>0</v>
      </c>
      <c r="U82" s="33" t="s">
        <v>708</v>
      </c>
    </row>
    <row r="83" spans="1:21" ht="60" customHeight="1" x14ac:dyDescent="0.25">
      <c r="A83" s="298"/>
      <c r="B83" s="273"/>
      <c r="C83" s="273"/>
      <c r="D83" s="26">
        <v>72</v>
      </c>
      <c r="E83" s="122" t="s">
        <v>483</v>
      </c>
      <c r="F83" s="26" t="s">
        <v>484</v>
      </c>
      <c r="G83" s="26" t="s">
        <v>485</v>
      </c>
      <c r="H83" s="26" t="s">
        <v>486</v>
      </c>
      <c r="I83" s="55" t="s">
        <v>487</v>
      </c>
      <c r="J83" s="57" t="s">
        <v>233</v>
      </c>
      <c r="K83" s="26" t="s">
        <v>234</v>
      </c>
      <c r="L83" s="30">
        <v>197</v>
      </c>
      <c r="M83" s="58" t="s">
        <v>217</v>
      </c>
      <c r="N83" s="26" t="s">
        <v>484</v>
      </c>
      <c r="O83" s="57">
        <v>0</v>
      </c>
      <c r="P83" s="26">
        <v>0</v>
      </c>
      <c r="Q83" s="38">
        <v>0</v>
      </c>
      <c r="R83" s="39">
        <v>0</v>
      </c>
      <c r="S83" s="39">
        <v>0</v>
      </c>
      <c r="T83" s="38">
        <v>0</v>
      </c>
      <c r="U83" s="33" t="s">
        <v>708</v>
      </c>
    </row>
    <row r="84" spans="1:21" ht="60" customHeight="1" x14ac:dyDescent="0.25">
      <c r="A84" s="298"/>
      <c r="B84" s="273"/>
      <c r="C84" s="273"/>
      <c r="D84" s="26">
        <v>73</v>
      </c>
      <c r="E84" s="32" t="s">
        <v>488</v>
      </c>
      <c r="F84" s="32" t="s">
        <v>489</v>
      </c>
      <c r="G84" s="32" t="s">
        <v>490</v>
      </c>
      <c r="H84" s="32" t="s">
        <v>491</v>
      </c>
      <c r="I84" s="34" t="s">
        <v>492</v>
      </c>
      <c r="J84" s="68" t="s">
        <v>236</v>
      </c>
      <c r="K84" s="41" t="s">
        <v>493</v>
      </c>
      <c r="L84" s="42">
        <v>86</v>
      </c>
      <c r="M84" s="33" t="s">
        <v>494</v>
      </c>
      <c r="N84" s="32" t="s">
        <v>489</v>
      </c>
      <c r="O84" s="57">
        <v>0</v>
      </c>
      <c r="P84" s="26">
        <v>0</v>
      </c>
      <c r="Q84" s="38">
        <v>0</v>
      </c>
      <c r="R84" s="39">
        <v>0</v>
      </c>
      <c r="S84" s="39">
        <v>0</v>
      </c>
      <c r="T84" s="38">
        <v>0</v>
      </c>
      <c r="U84" s="33" t="s">
        <v>708</v>
      </c>
    </row>
    <row r="85" spans="1:21" ht="60" customHeight="1" x14ac:dyDescent="0.25">
      <c r="A85" s="298" t="s">
        <v>495</v>
      </c>
      <c r="B85" s="275" t="s">
        <v>496</v>
      </c>
      <c r="C85" s="273" t="s">
        <v>497</v>
      </c>
      <c r="D85" s="26">
        <v>74</v>
      </c>
      <c r="E85" s="26" t="s">
        <v>498</v>
      </c>
      <c r="F85" s="26" t="s">
        <v>499</v>
      </c>
      <c r="G85" s="26" t="s">
        <v>500</v>
      </c>
      <c r="H85" s="26" t="s">
        <v>501</v>
      </c>
      <c r="I85" s="55" t="s">
        <v>502</v>
      </c>
      <c r="J85" s="57" t="s">
        <v>382</v>
      </c>
      <c r="K85" s="26" t="s">
        <v>383</v>
      </c>
      <c r="L85" s="42">
        <v>250</v>
      </c>
      <c r="M85" s="55" t="s">
        <v>384</v>
      </c>
      <c r="N85" s="26" t="s">
        <v>499</v>
      </c>
      <c r="O85" s="57">
        <v>0</v>
      </c>
      <c r="P85" s="26">
        <v>0</v>
      </c>
      <c r="Q85" s="38">
        <v>0</v>
      </c>
      <c r="R85" s="39">
        <v>0</v>
      </c>
      <c r="S85" s="39">
        <v>0</v>
      </c>
      <c r="T85" s="38">
        <v>0</v>
      </c>
      <c r="U85" s="33" t="s">
        <v>708</v>
      </c>
    </row>
    <row r="86" spans="1:21" ht="60" customHeight="1" x14ac:dyDescent="0.25">
      <c r="A86" s="298"/>
      <c r="B86" s="275"/>
      <c r="C86" s="273"/>
      <c r="D86" s="26">
        <v>75</v>
      </c>
      <c r="E86" s="26" t="s">
        <v>503</v>
      </c>
      <c r="F86" s="26" t="s">
        <v>504</v>
      </c>
      <c r="G86" s="26" t="s">
        <v>505</v>
      </c>
      <c r="H86" s="26" t="s">
        <v>506</v>
      </c>
      <c r="I86" s="55" t="s">
        <v>507</v>
      </c>
      <c r="J86" s="57" t="s">
        <v>406</v>
      </c>
      <c r="K86" s="26" t="s">
        <v>407</v>
      </c>
      <c r="L86" s="42">
        <v>231</v>
      </c>
      <c r="M86" s="55" t="s">
        <v>391</v>
      </c>
      <c r="N86" s="26" t="s">
        <v>504</v>
      </c>
      <c r="O86" s="57" t="s">
        <v>505</v>
      </c>
      <c r="P86" s="26">
        <v>1</v>
      </c>
      <c r="Q86" s="38">
        <v>1</v>
      </c>
      <c r="R86" s="39">
        <v>3832555980</v>
      </c>
      <c r="S86" s="39">
        <v>124766658</v>
      </c>
      <c r="T86" s="38">
        <f>S86/R86</f>
        <v>3.2554425467256974E-2</v>
      </c>
      <c r="U86" s="33" t="s">
        <v>762</v>
      </c>
    </row>
    <row r="87" spans="1:21" ht="60" customHeight="1" x14ac:dyDescent="0.25">
      <c r="A87" s="298"/>
      <c r="B87" s="275"/>
      <c r="C87" s="273"/>
      <c r="D87" s="26">
        <v>76</v>
      </c>
      <c r="E87" s="26" t="s">
        <v>508</v>
      </c>
      <c r="F87" s="26" t="s">
        <v>509</v>
      </c>
      <c r="G87" s="26" t="s">
        <v>510</v>
      </c>
      <c r="H87" s="26" t="s">
        <v>511</v>
      </c>
      <c r="I87" s="93" t="s">
        <v>512</v>
      </c>
      <c r="J87" s="57" t="s">
        <v>389</v>
      </c>
      <c r="K87" s="26" t="s">
        <v>390</v>
      </c>
      <c r="L87" s="42">
        <v>232</v>
      </c>
      <c r="M87" s="55" t="s">
        <v>391</v>
      </c>
      <c r="N87" s="26" t="s">
        <v>509</v>
      </c>
      <c r="O87" s="57">
        <v>0</v>
      </c>
      <c r="P87" s="26">
        <v>0</v>
      </c>
      <c r="Q87" s="38">
        <v>0</v>
      </c>
      <c r="R87" s="39">
        <v>0</v>
      </c>
      <c r="S87" s="39">
        <v>0</v>
      </c>
      <c r="T87" s="38">
        <v>0</v>
      </c>
      <c r="U87" s="33" t="s">
        <v>708</v>
      </c>
    </row>
    <row r="88" spans="1:21" ht="60" customHeight="1" x14ac:dyDescent="0.25">
      <c r="A88" s="298"/>
      <c r="B88" s="275"/>
      <c r="C88" s="273"/>
      <c r="D88" s="26">
        <v>77</v>
      </c>
      <c r="E88" s="26" t="s">
        <v>513</v>
      </c>
      <c r="F88" s="26" t="s">
        <v>514</v>
      </c>
      <c r="G88" s="26" t="s">
        <v>515</v>
      </c>
      <c r="H88" s="26" t="s">
        <v>516</v>
      </c>
      <c r="I88" s="55" t="s">
        <v>517</v>
      </c>
      <c r="J88" s="61" t="s">
        <v>215</v>
      </c>
      <c r="K88" s="28" t="s">
        <v>216</v>
      </c>
      <c r="L88" s="29">
        <v>197</v>
      </c>
      <c r="M88" s="62" t="s">
        <v>217</v>
      </c>
      <c r="N88" s="26" t="s">
        <v>514</v>
      </c>
      <c r="O88" s="57">
        <v>0</v>
      </c>
      <c r="P88" s="26">
        <v>0</v>
      </c>
      <c r="Q88" s="38">
        <v>0</v>
      </c>
      <c r="R88" s="39">
        <v>0</v>
      </c>
      <c r="S88" s="39">
        <v>0</v>
      </c>
      <c r="T88" s="38">
        <v>0</v>
      </c>
      <c r="U88" s="33" t="s">
        <v>708</v>
      </c>
    </row>
    <row r="89" spans="1:21" ht="60" customHeight="1" x14ac:dyDescent="0.25">
      <c r="A89" s="298"/>
      <c r="B89" s="275"/>
      <c r="C89" s="273"/>
      <c r="D89" s="26">
        <v>78</v>
      </c>
      <c r="E89" s="26" t="s">
        <v>518</v>
      </c>
      <c r="F89" s="26" t="s">
        <v>519</v>
      </c>
      <c r="G89" s="26" t="s">
        <v>520</v>
      </c>
      <c r="H89" s="26" t="s">
        <v>516</v>
      </c>
      <c r="I89" s="55" t="s">
        <v>521</v>
      </c>
      <c r="J89" s="61" t="s">
        <v>215</v>
      </c>
      <c r="K89" s="28" t="s">
        <v>216</v>
      </c>
      <c r="L89" s="29">
        <v>197</v>
      </c>
      <c r="M89" s="62" t="s">
        <v>217</v>
      </c>
      <c r="N89" s="26" t="s">
        <v>519</v>
      </c>
      <c r="O89" s="57">
        <v>0</v>
      </c>
      <c r="P89" s="26">
        <v>0</v>
      </c>
      <c r="Q89" s="38">
        <v>0</v>
      </c>
      <c r="R89" s="39">
        <v>0</v>
      </c>
      <c r="S89" s="39">
        <v>0</v>
      </c>
      <c r="T89" s="38">
        <v>0</v>
      </c>
      <c r="U89" s="33" t="s">
        <v>708</v>
      </c>
    </row>
    <row r="90" spans="1:21" ht="60" customHeight="1" x14ac:dyDescent="0.25">
      <c r="A90" s="298"/>
      <c r="B90" s="275"/>
      <c r="C90" s="266" t="s">
        <v>522</v>
      </c>
      <c r="D90" s="26">
        <v>79</v>
      </c>
      <c r="E90" s="26" t="s">
        <v>523</v>
      </c>
      <c r="F90" s="26" t="s">
        <v>524</v>
      </c>
      <c r="G90" s="26" t="s">
        <v>525</v>
      </c>
      <c r="H90" s="26" t="s">
        <v>59</v>
      </c>
      <c r="I90" s="55" t="s">
        <v>521</v>
      </c>
      <c r="J90" s="94" t="s">
        <v>265</v>
      </c>
      <c r="K90" s="18" t="s">
        <v>266</v>
      </c>
      <c r="L90" s="28">
        <v>186</v>
      </c>
      <c r="M90" s="64" t="s">
        <v>526</v>
      </c>
      <c r="N90" s="26" t="s">
        <v>524</v>
      </c>
      <c r="O90" s="57">
        <v>0</v>
      </c>
      <c r="P90" s="26">
        <v>0</v>
      </c>
      <c r="Q90" s="38">
        <v>0</v>
      </c>
      <c r="R90" s="39">
        <v>0</v>
      </c>
      <c r="S90" s="39">
        <v>0</v>
      </c>
      <c r="T90" s="38">
        <v>0</v>
      </c>
      <c r="U90" s="33" t="s">
        <v>708</v>
      </c>
    </row>
    <row r="91" spans="1:21" ht="60" customHeight="1" x14ac:dyDescent="0.25">
      <c r="A91" s="298"/>
      <c r="B91" s="275"/>
      <c r="C91" s="266"/>
      <c r="D91" s="26">
        <v>80</v>
      </c>
      <c r="E91" s="26" t="s">
        <v>527</v>
      </c>
      <c r="F91" s="26" t="s">
        <v>528</v>
      </c>
      <c r="G91" s="26" t="s">
        <v>529</v>
      </c>
      <c r="H91" s="26" t="s">
        <v>530</v>
      </c>
      <c r="I91" s="93" t="s">
        <v>531</v>
      </c>
      <c r="J91" s="57" t="s">
        <v>532</v>
      </c>
      <c r="K91" s="26" t="s">
        <v>533</v>
      </c>
      <c r="L91" s="26" t="s">
        <v>534</v>
      </c>
      <c r="M91" s="55" t="s">
        <v>535</v>
      </c>
      <c r="N91" s="26" t="s">
        <v>528</v>
      </c>
      <c r="O91" s="99">
        <v>0.05</v>
      </c>
      <c r="P91" s="115">
        <v>0.05</v>
      </c>
      <c r="Q91" s="38">
        <f>P91/O91</f>
        <v>1</v>
      </c>
      <c r="R91" s="39">
        <v>199000000</v>
      </c>
      <c r="S91" s="39">
        <v>195883062</v>
      </c>
      <c r="T91" s="38">
        <f>S91/R91</f>
        <v>0.98433699497487437</v>
      </c>
      <c r="U91" s="33" t="s">
        <v>763</v>
      </c>
    </row>
    <row r="92" spans="1:21" ht="60" customHeight="1" x14ac:dyDescent="0.25">
      <c r="A92" s="298"/>
      <c r="B92" s="275"/>
      <c r="C92" s="266"/>
      <c r="D92" s="26">
        <v>81</v>
      </c>
      <c r="E92" s="26" t="s">
        <v>536</v>
      </c>
      <c r="F92" s="26" t="s">
        <v>537</v>
      </c>
      <c r="G92" s="26" t="s">
        <v>538</v>
      </c>
      <c r="H92" s="26" t="s">
        <v>539</v>
      </c>
      <c r="I92" s="55" t="s">
        <v>540</v>
      </c>
      <c r="J92" s="57" t="s">
        <v>385</v>
      </c>
      <c r="K92" s="26" t="s">
        <v>386</v>
      </c>
      <c r="L92" s="42">
        <v>219</v>
      </c>
      <c r="M92" s="33" t="s">
        <v>482</v>
      </c>
      <c r="N92" s="26" t="s">
        <v>537</v>
      </c>
      <c r="O92" s="99">
        <v>0.1</v>
      </c>
      <c r="P92" s="115">
        <v>0.05</v>
      </c>
      <c r="Q92" s="38">
        <f>P92/O92</f>
        <v>0.5</v>
      </c>
      <c r="R92" s="39" t="s">
        <v>764</v>
      </c>
      <c r="S92" s="39">
        <v>0</v>
      </c>
      <c r="T92" s="38">
        <v>0</v>
      </c>
      <c r="U92" s="33" t="s">
        <v>765</v>
      </c>
    </row>
    <row r="93" spans="1:21" ht="60" customHeight="1" x14ac:dyDescent="0.25">
      <c r="A93" s="298"/>
      <c r="B93" s="275"/>
      <c r="C93" s="266"/>
      <c r="D93" s="26">
        <v>82</v>
      </c>
      <c r="E93" s="26" t="s">
        <v>541</v>
      </c>
      <c r="F93" s="26" t="s">
        <v>542</v>
      </c>
      <c r="G93" s="26" t="s">
        <v>543</v>
      </c>
      <c r="H93" s="26" t="s">
        <v>59</v>
      </c>
      <c r="I93" s="274" t="s">
        <v>544</v>
      </c>
      <c r="J93" s="270" t="s">
        <v>215</v>
      </c>
      <c r="K93" s="273" t="s">
        <v>216</v>
      </c>
      <c r="L93" s="288">
        <v>197</v>
      </c>
      <c r="M93" s="274" t="s">
        <v>217</v>
      </c>
      <c r="N93" s="26" t="s">
        <v>542</v>
      </c>
      <c r="O93" s="57">
        <v>0</v>
      </c>
      <c r="P93" s="26">
        <v>0</v>
      </c>
      <c r="Q93" s="38">
        <v>0</v>
      </c>
      <c r="R93" s="39">
        <v>0</v>
      </c>
      <c r="S93" s="39">
        <v>0</v>
      </c>
      <c r="T93" s="38">
        <v>0</v>
      </c>
      <c r="U93" s="33" t="s">
        <v>708</v>
      </c>
    </row>
    <row r="94" spans="1:21" ht="60" customHeight="1" x14ac:dyDescent="0.25">
      <c r="A94" s="298"/>
      <c r="B94" s="275"/>
      <c r="C94" s="266"/>
      <c r="D94" s="26">
        <v>83</v>
      </c>
      <c r="E94" s="26" t="s">
        <v>545</v>
      </c>
      <c r="F94" s="26" t="s">
        <v>546</v>
      </c>
      <c r="G94" s="26" t="s">
        <v>547</v>
      </c>
      <c r="H94" s="26" t="s">
        <v>548</v>
      </c>
      <c r="I94" s="274"/>
      <c r="J94" s="270"/>
      <c r="K94" s="273"/>
      <c r="L94" s="288"/>
      <c r="M94" s="274"/>
      <c r="N94" s="26" t="s">
        <v>546</v>
      </c>
      <c r="O94" s="57">
        <v>0</v>
      </c>
      <c r="P94" s="26">
        <v>0</v>
      </c>
      <c r="Q94" s="38">
        <v>0</v>
      </c>
      <c r="R94" s="39">
        <v>0</v>
      </c>
      <c r="S94" s="39">
        <v>0</v>
      </c>
      <c r="T94" s="38">
        <v>0</v>
      </c>
      <c r="U94" s="33" t="s">
        <v>708</v>
      </c>
    </row>
    <row r="95" spans="1:21" ht="60" customHeight="1" x14ac:dyDescent="0.25">
      <c r="A95" s="298"/>
      <c r="B95" s="275"/>
      <c r="C95" s="266"/>
      <c r="D95" s="26">
        <v>84</v>
      </c>
      <c r="E95" s="26" t="s">
        <v>549</v>
      </c>
      <c r="F95" s="26" t="s">
        <v>550</v>
      </c>
      <c r="G95" s="26" t="s">
        <v>551</v>
      </c>
      <c r="H95" s="26" t="s">
        <v>59</v>
      </c>
      <c r="I95" s="55" t="s">
        <v>552</v>
      </c>
      <c r="J95" s="57" t="s">
        <v>389</v>
      </c>
      <c r="K95" s="26" t="s">
        <v>424</v>
      </c>
      <c r="L95" s="42">
        <v>234</v>
      </c>
      <c r="M95" s="33" t="s">
        <v>425</v>
      </c>
      <c r="N95" s="26" t="s">
        <v>550</v>
      </c>
      <c r="O95" s="57">
        <v>0</v>
      </c>
      <c r="P95" s="26">
        <v>0</v>
      </c>
      <c r="Q95" s="38">
        <v>0</v>
      </c>
      <c r="R95" s="39">
        <v>0</v>
      </c>
      <c r="S95" s="39">
        <v>0</v>
      </c>
      <c r="T95" s="38">
        <v>0</v>
      </c>
      <c r="U95" s="33" t="s">
        <v>708</v>
      </c>
    </row>
    <row r="96" spans="1:21" ht="60" customHeight="1" x14ac:dyDescent="0.25">
      <c r="A96" s="298"/>
      <c r="B96" s="275"/>
      <c r="C96" s="266"/>
      <c r="D96" s="26">
        <v>85</v>
      </c>
      <c r="E96" s="26" t="s">
        <v>553</v>
      </c>
      <c r="F96" s="26" t="s">
        <v>554</v>
      </c>
      <c r="G96" s="26" t="s">
        <v>555</v>
      </c>
      <c r="H96" s="26" t="s">
        <v>556</v>
      </c>
      <c r="I96" s="55" t="s">
        <v>557</v>
      </c>
      <c r="J96" s="270" t="s">
        <v>215</v>
      </c>
      <c r="K96" s="273" t="s">
        <v>216</v>
      </c>
      <c r="L96" s="288">
        <v>197</v>
      </c>
      <c r="M96" s="274" t="s">
        <v>217</v>
      </c>
      <c r="N96" s="26" t="s">
        <v>554</v>
      </c>
      <c r="O96" s="103">
        <v>0.05</v>
      </c>
      <c r="P96" s="115">
        <v>0.05</v>
      </c>
      <c r="Q96" s="38">
        <f>P96/O96</f>
        <v>1</v>
      </c>
      <c r="R96" s="39" t="s">
        <v>766</v>
      </c>
      <c r="S96" s="39">
        <v>0</v>
      </c>
      <c r="T96" s="38">
        <v>0</v>
      </c>
      <c r="U96" s="33" t="s">
        <v>767</v>
      </c>
    </row>
    <row r="97" spans="1:21" ht="60" customHeight="1" x14ac:dyDescent="0.25">
      <c r="A97" s="298"/>
      <c r="B97" s="292" t="s">
        <v>558</v>
      </c>
      <c r="C97" s="266" t="s">
        <v>559</v>
      </c>
      <c r="D97" s="26">
        <v>86</v>
      </c>
      <c r="E97" s="26" t="s">
        <v>560</v>
      </c>
      <c r="F97" s="26" t="s">
        <v>561</v>
      </c>
      <c r="G97" s="26" t="s">
        <v>562</v>
      </c>
      <c r="H97" s="26" t="s">
        <v>563</v>
      </c>
      <c r="I97" s="93" t="s">
        <v>564</v>
      </c>
      <c r="J97" s="270"/>
      <c r="K97" s="273"/>
      <c r="L97" s="288"/>
      <c r="M97" s="274"/>
      <c r="N97" s="26" t="s">
        <v>561</v>
      </c>
      <c r="O97" s="57">
        <v>0</v>
      </c>
      <c r="P97" s="26">
        <v>0</v>
      </c>
      <c r="Q97" s="38">
        <v>0</v>
      </c>
      <c r="R97" s="39">
        <v>0</v>
      </c>
      <c r="S97" s="39">
        <v>0</v>
      </c>
      <c r="T97" s="38">
        <v>0</v>
      </c>
      <c r="U97" s="33" t="s">
        <v>708</v>
      </c>
    </row>
    <row r="98" spans="1:21" ht="60" customHeight="1" x14ac:dyDescent="0.25">
      <c r="A98" s="298"/>
      <c r="B98" s="292"/>
      <c r="C98" s="266"/>
      <c r="D98" s="26">
        <v>87</v>
      </c>
      <c r="E98" s="26" t="s">
        <v>565</v>
      </c>
      <c r="F98" s="26" t="s">
        <v>566</v>
      </c>
      <c r="G98" s="26" t="s">
        <v>567</v>
      </c>
      <c r="H98" s="26" t="s">
        <v>568</v>
      </c>
      <c r="I98" s="55" t="s">
        <v>569</v>
      </c>
      <c r="J98" s="270"/>
      <c r="K98" s="273"/>
      <c r="L98" s="288"/>
      <c r="M98" s="274"/>
      <c r="N98" s="26" t="s">
        <v>566</v>
      </c>
      <c r="O98" s="57">
        <v>0</v>
      </c>
      <c r="P98" s="26">
        <v>0</v>
      </c>
      <c r="Q98" s="38">
        <v>0</v>
      </c>
      <c r="R98" s="39">
        <v>0</v>
      </c>
      <c r="S98" s="39">
        <v>0</v>
      </c>
      <c r="T98" s="38">
        <v>0</v>
      </c>
      <c r="U98" s="33" t="s">
        <v>708</v>
      </c>
    </row>
    <row r="99" spans="1:21" ht="60" customHeight="1" x14ac:dyDescent="0.25">
      <c r="A99" s="298"/>
      <c r="B99" s="292"/>
      <c r="C99" s="266"/>
      <c r="D99" s="26">
        <v>88</v>
      </c>
      <c r="E99" s="26" t="s">
        <v>570</v>
      </c>
      <c r="F99" s="26" t="s">
        <v>571</v>
      </c>
      <c r="G99" s="26" t="s">
        <v>572</v>
      </c>
      <c r="H99" s="26" t="s">
        <v>59</v>
      </c>
      <c r="I99" s="55" t="s">
        <v>573</v>
      </c>
      <c r="J99" s="299" t="s">
        <v>574</v>
      </c>
      <c r="K99" s="288"/>
      <c r="L99" s="288"/>
      <c r="M99" s="300"/>
      <c r="N99" s="26" t="s">
        <v>571</v>
      </c>
      <c r="O99" s="57">
        <v>0</v>
      </c>
      <c r="P99" s="26">
        <v>0</v>
      </c>
      <c r="Q99" s="38">
        <v>0</v>
      </c>
      <c r="R99" s="39">
        <v>0</v>
      </c>
      <c r="S99" s="39">
        <v>0</v>
      </c>
      <c r="T99" s="38">
        <v>0</v>
      </c>
      <c r="U99" s="33" t="s">
        <v>708</v>
      </c>
    </row>
    <row r="100" spans="1:21" ht="60" customHeight="1" x14ac:dyDescent="0.25">
      <c r="A100" s="298"/>
      <c r="B100" s="275" t="s">
        <v>558</v>
      </c>
      <c r="C100" s="266" t="s">
        <v>559</v>
      </c>
      <c r="D100" s="26">
        <v>89</v>
      </c>
      <c r="E100" s="26" t="s">
        <v>575</v>
      </c>
      <c r="F100" s="26" t="s">
        <v>576</v>
      </c>
      <c r="G100" s="26" t="s">
        <v>577</v>
      </c>
      <c r="H100" s="26" t="s">
        <v>59</v>
      </c>
      <c r="I100" s="55" t="s">
        <v>578</v>
      </c>
      <c r="J100" s="270" t="s">
        <v>215</v>
      </c>
      <c r="K100" s="273" t="s">
        <v>216</v>
      </c>
      <c r="L100" s="288">
        <v>197</v>
      </c>
      <c r="M100" s="274" t="s">
        <v>217</v>
      </c>
      <c r="N100" s="26" t="s">
        <v>576</v>
      </c>
      <c r="O100" s="57">
        <v>0</v>
      </c>
      <c r="P100" s="26">
        <v>0</v>
      </c>
      <c r="Q100" s="38">
        <v>0</v>
      </c>
      <c r="R100" s="39">
        <v>0</v>
      </c>
      <c r="S100" s="39">
        <v>0</v>
      </c>
      <c r="T100" s="38">
        <v>0</v>
      </c>
      <c r="U100" s="33" t="s">
        <v>708</v>
      </c>
    </row>
    <row r="101" spans="1:21" ht="60" customHeight="1" x14ac:dyDescent="0.25">
      <c r="A101" s="298"/>
      <c r="B101" s="275"/>
      <c r="C101" s="266"/>
      <c r="D101" s="26">
        <v>90</v>
      </c>
      <c r="E101" s="26" t="s">
        <v>579</v>
      </c>
      <c r="F101" s="26" t="s">
        <v>580</v>
      </c>
      <c r="G101" s="26" t="s">
        <v>581</v>
      </c>
      <c r="H101" s="26" t="s">
        <v>563</v>
      </c>
      <c r="I101" s="55" t="s">
        <v>582</v>
      </c>
      <c r="J101" s="270"/>
      <c r="K101" s="273"/>
      <c r="L101" s="288"/>
      <c r="M101" s="274"/>
      <c r="N101" s="26" t="s">
        <v>580</v>
      </c>
      <c r="O101" s="57" t="s">
        <v>581</v>
      </c>
      <c r="P101" s="26">
        <v>1</v>
      </c>
      <c r="Q101" s="38">
        <v>1</v>
      </c>
      <c r="R101" s="39">
        <v>120477539</v>
      </c>
      <c r="S101" s="39">
        <v>48449646</v>
      </c>
      <c r="T101" s="38">
        <f>S101/R101</f>
        <v>0.4021467105167213</v>
      </c>
      <c r="U101" s="33" t="s">
        <v>768</v>
      </c>
    </row>
    <row r="102" spans="1:21" ht="60" customHeight="1" x14ac:dyDescent="0.25">
      <c r="A102" s="298"/>
      <c r="B102" s="275"/>
      <c r="C102" s="266"/>
      <c r="D102" s="26">
        <v>91</v>
      </c>
      <c r="E102" s="26" t="s">
        <v>583</v>
      </c>
      <c r="F102" s="26" t="s">
        <v>584</v>
      </c>
      <c r="G102" s="26" t="s">
        <v>585</v>
      </c>
      <c r="H102" s="26" t="s">
        <v>586</v>
      </c>
      <c r="I102" s="55" t="s">
        <v>587</v>
      </c>
      <c r="J102" s="57" t="s">
        <v>588</v>
      </c>
      <c r="K102" s="26" t="s">
        <v>589</v>
      </c>
      <c r="L102" s="26" t="s">
        <v>590</v>
      </c>
      <c r="M102" s="55" t="s">
        <v>591</v>
      </c>
      <c r="N102" s="26" t="s">
        <v>584</v>
      </c>
      <c r="O102" s="57" t="s">
        <v>770</v>
      </c>
      <c r="P102" s="115">
        <v>0.2</v>
      </c>
      <c r="Q102" s="38">
        <v>1</v>
      </c>
      <c r="R102" s="39">
        <v>148240000</v>
      </c>
      <c r="S102" s="39">
        <v>21708252</v>
      </c>
      <c r="T102" s="132">
        <f>S102/R102</f>
        <v>0.14643990825688075</v>
      </c>
      <c r="U102" s="33" t="s">
        <v>771</v>
      </c>
    </row>
    <row r="103" spans="1:21" ht="60" customHeight="1" x14ac:dyDescent="0.25">
      <c r="A103" s="298"/>
      <c r="B103" s="275"/>
      <c r="C103" s="266"/>
      <c r="D103" s="26">
        <v>92</v>
      </c>
      <c r="E103" s="26" t="s">
        <v>592</v>
      </c>
      <c r="F103" s="26" t="s">
        <v>593</v>
      </c>
      <c r="G103" s="26" t="s">
        <v>594</v>
      </c>
      <c r="H103" s="26" t="s">
        <v>595</v>
      </c>
      <c r="I103" s="55" t="s">
        <v>596</v>
      </c>
      <c r="J103" s="57" t="s">
        <v>597</v>
      </c>
      <c r="K103" s="26" t="s">
        <v>386</v>
      </c>
      <c r="L103" s="42">
        <v>219</v>
      </c>
      <c r="M103" s="33" t="s">
        <v>482</v>
      </c>
      <c r="N103" s="26" t="s">
        <v>593</v>
      </c>
      <c r="O103" s="57">
        <v>1</v>
      </c>
      <c r="P103" s="26">
        <v>1</v>
      </c>
      <c r="Q103" s="38">
        <f>P103/O103</f>
        <v>1</v>
      </c>
      <c r="R103" s="39">
        <v>42709999</v>
      </c>
      <c r="S103" s="39">
        <v>35673333</v>
      </c>
      <c r="T103" s="132">
        <f>S103/R103</f>
        <v>0.83524546558757817</v>
      </c>
      <c r="U103" s="33" t="s">
        <v>772</v>
      </c>
    </row>
    <row r="104" spans="1:21" ht="60" customHeight="1" x14ac:dyDescent="0.25">
      <c r="A104" s="298"/>
      <c r="B104" s="275"/>
      <c r="C104" s="266"/>
      <c r="D104" s="26">
        <v>93</v>
      </c>
      <c r="E104" s="28" t="s">
        <v>598</v>
      </c>
      <c r="F104" s="26" t="s">
        <v>599</v>
      </c>
      <c r="G104" s="26" t="s">
        <v>600</v>
      </c>
      <c r="H104" s="26" t="s">
        <v>601</v>
      </c>
      <c r="I104" s="55" t="s">
        <v>602</v>
      </c>
      <c r="J104" s="61" t="s">
        <v>389</v>
      </c>
      <c r="K104" s="28" t="s">
        <v>603</v>
      </c>
      <c r="L104" s="28">
        <v>228</v>
      </c>
      <c r="M104" s="62" t="s">
        <v>604</v>
      </c>
      <c r="N104" s="26" t="s">
        <v>599</v>
      </c>
      <c r="O104" s="57">
        <v>0</v>
      </c>
      <c r="P104" s="26">
        <v>0</v>
      </c>
      <c r="Q104" s="38">
        <v>0</v>
      </c>
      <c r="R104" s="39"/>
      <c r="S104" s="39"/>
      <c r="T104" s="38"/>
      <c r="U104" s="33"/>
    </row>
    <row r="105" spans="1:21" ht="60" customHeight="1" x14ac:dyDescent="0.25">
      <c r="A105" s="298"/>
      <c r="B105" s="275"/>
      <c r="C105" s="266"/>
      <c r="D105" s="26">
        <v>94</v>
      </c>
      <c r="E105" s="41" t="s">
        <v>605</v>
      </c>
      <c r="F105" s="26" t="s">
        <v>606</v>
      </c>
      <c r="G105" s="26" t="s">
        <v>607</v>
      </c>
      <c r="H105" s="26" t="s">
        <v>608</v>
      </c>
      <c r="I105" s="55" t="s">
        <v>609</v>
      </c>
      <c r="J105" s="57" t="s">
        <v>254</v>
      </c>
      <c r="K105" s="42" t="s">
        <v>262</v>
      </c>
      <c r="L105" s="26">
        <v>137</v>
      </c>
      <c r="M105" s="55" t="s">
        <v>263</v>
      </c>
      <c r="N105" s="26" t="s">
        <v>606</v>
      </c>
      <c r="O105" s="57" t="s">
        <v>773</v>
      </c>
      <c r="P105" s="115">
        <v>0.5</v>
      </c>
      <c r="Q105" s="38">
        <v>0.5</v>
      </c>
      <c r="R105" s="39">
        <v>75646965.310000002</v>
      </c>
      <c r="S105" s="39">
        <v>40525000</v>
      </c>
      <c r="T105" s="38">
        <f>S105/R105</f>
        <v>0.53571217079137579</v>
      </c>
      <c r="U105" s="33" t="s">
        <v>774</v>
      </c>
    </row>
    <row r="106" spans="1:21" ht="60" customHeight="1" x14ac:dyDescent="0.25">
      <c r="A106" s="298"/>
      <c r="B106" s="275"/>
      <c r="C106" s="266"/>
      <c r="D106" s="26">
        <v>95</v>
      </c>
      <c r="E106" s="26" t="s">
        <v>610</v>
      </c>
      <c r="F106" s="26" t="s">
        <v>611</v>
      </c>
      <c r="G106" s="26" t="s">
        <v>612</v>
      </c>
      <c r="H106" s="26" t="s">
        <v>87</v>
      </c>
      <c r="I106" s="55" t="s">
        <v>613</v>
      </c>
      <c r="J106" s="270" t="s">
        <v>215</v>
      </c>
      <c r="K106" s="273" t="s">
        <v>216</v>
      </c>
      <c r="L106" s="288">
        <v>197</v>
      </c>
      <c r="M106" s="274" t="s">
        <v>217</v>
      </c>
      <c r="N106" s="26" t="s">
        <v>611</v>
      </c>
      <c r="O106" s="57">
        <v>1</v>
      </c>
      <c r="P106" s="26">
        <v>1</v>
      </c>
      <c r="Q106" s="38">
        <f>P106/O106</f>
        <v>1</v>
      </c>
      <c r="R106" s="39">
        <v>42709999</v>
      </c>
      <c r="S106" s="39">
        <v>35673333</v>
      </c>
      <c r="T106" s="38">
        <f>S106/R106</f>
        <v>0.83524546558757817</v>
      </c>
      <c r="U106" s="33" t="s">
        <v>772</v>
      </c>
    </row>
    <row r="107" spans="1:21" ht="60" customHeight="1" x14ac:dyDescent="0.25">
      <c r="A107" s="298"/>
      <c r="B107" s="275"/>
      <c r="C107" s="266"/>
      <c r="D107" s="26">
        <v>96</v>
      </c>
      <c r="E107" s="26" t="s">
        <v>614</v>
      </c>
      <c r="F107" s="26" t="s">
        <v>615</v>
      </c>
      <c r="G107" s="26" t="s">
        <v>616</v>
      </c>
      <c r="H107" s="26" t="s">
        <v>59</v>
      </c>
      <c r="I107" s="55" t="s">
        <v>617</v>
      </c>
      <c r="J107" s="270"/>
      <c r="K107" s="273"/>
      <c r="L107" s="288"/>
      <c r="M107" s="274"/>
      <c r="N107" s="26" t="s">
        <v>615</v>
      </c>
      <c r="O107" s="57" t="s">
        <v>775</v>
      </c>
      <c r="P107" s="115">
        <v>0.02</v>
      </c>
      <c r="Q107" s="38">
        <v>0.4</v>
      </c>
      <c r="R107" s="39">
        <v>148240000</v>
      </c>
      <c r="S107" s="39">
        <v>21708252</v>
      </c>
      <c r="T107" s="38">
        <f>S107/R107</f>
        <v>0.14643990825688075</v>
      </c>
      <c r="U107" s="33" t="s">
        <v>776</v>
      </c>
    </row>
    <row r="108" spans="1:21" ht="60" customHeight="1" x14ac:dyDescent="0.25">
      <c r="A108" s="298"/>
      <c r="B108" s="275"/>
      <c r="C108" s="28" t="s">
        <v>618</v>
      </c>
      <c r="D108" s="26">
        <v>97</v>
      </c>
      <c r="E108" s="26" t="s">
        <v>619</v>
      </c>
      <c r="F108" s="26" t="s">
        <v>620</v>
      </c>
      <c r="G108" s="26" t="s">
        <v>621</v>
      </c>
      <c r="H108" s="26" t="s">
        <v>59</v>
      </c>
      <c r="I108" s="55" t="s">
        <v>622</v>
      </c>
      <c r="J108" s="57" t="s">
        <v>406</v>
      </c>
      <c r="K108" s="26" t="s">
        <v>407</v>
      </c>
      <c r="L108" s="42">
        <v>136</v>
      </c>
      <c r="M108" s="55" t="s">
        <v>455</v>
      </c>
      <c r="N108" s="26" t="s">
        <v>620</v>
      </c>
      <c r="O108" s="57">
        <v>0</v>
      </c>
      <c r="P108" s="26">
        <v>0</v>
      </c>
      <c r="Q108" s="38">
        <v>0</v>
      </c>
      <c r="R108" s="39"/>
      <c r="S108" s="39"/>
      <c r="T108" s="38"/>
      <c r="U108" s="33"/>
    </row>
    <row r="109" spans="1:21" ht="60" customHeight="1" x14ac:dyDescent="0.25">
      <c r="A109" s="307" t="s">
        <v>624</v>
      </c>
      <c r="B109" s="266" t="s">
        <v>625</v>
      </c>
      <c r="C109" s="309" t="s">
        <v>626</v>
      </c>
      <c r="D109" s="26">
        <v>98</v>
      </c>
      <c r="E109" s="32" t="s">
        <v>627</v>
      </c>
      <c r="F109" s="27" t="s">
        <v>628</v>
      </c>
      <c r="G109" s="27" t="s">
        <v>629</v>
      </c>
      <c r="H109" s="27" t="s">
        <v>630</v>
      </c>
      <c r="I109" s="33" t="s">
        <v>631</v>
      </c>
      <c r="J109" s="270" t="s">
        <v>233</v>
      </c>
      <c r="K109" s="273" t="s">
        <v>234</v>
      </c>
      <c r="L109" s="275">
        <v>197</v>
      </c>
      <c r="M109" s="276" t="s">
        <v>217</v>
      </c>
      <c r="N109" s="27" t="s">
        <v>628</v>
      </c>
      <c r="O109" s="57">
        <v>0</v>
      </c>
      <c r="P109" s="26">
        <v>0</v>
      </c>
      <c r="Q109" s="38">
        <v>0</v>
      </c>
      <c r="R109" s="39"/>
      <c r="S109" s="39"/>
      <c r="T109" s="38"/>
      <c r="U109" s="33"/>
    </row>
    <row r="110" spans="1:21" ht="60" customHeight="1" x14ac:dyDescent="0.25">
      <c r="A110" s="307"/>
      <c r="B110" s="266"/>
      <c r="C110" s="309"/>
      <c r="D110" s="26">
        <v>99</v>
      </c>
      <c r="E110" s="32" t="s">
        <v>632</v>
      </c>
      <c r="F110" s="32" t="s">
        <v>633</v>
      </c>
      <c r="G110" s="32" t="s">
        <v>634</v>
      </c>
      <c r="H110" s="32" t="s">
        <v>635</v>
      </c>
      <c r="I110" s="34" t="s">
        <v>631</v>
      </c>
      <c r="J110" s="270"/>
      <c r="K110" s="273"/>
      <c r="L110" s="275"/>
      <c r="M110" s="276"/>
      <c r="N110" s="32" t="s">
        <v>633</v>
      </c>
      <c r="O110" s="57">
        <v>0</v>
      </c>
      <c r="P110" s="26">
        <v>0</v>
      </c>
      <c r="Q110" s="38">
        <v>0</v>
      </c>
      <c r="R110" s="39"/>
      <c r="S110" s="39"/>
      <c r="T110" s="38"/>
      <c r="U110" s="33"/>
    </row>
    <row r="111" spans="1:21" ht="60" customHeight="1" x14ac:dyDescent="0.25">
      <c r="A111" s="307"/>
      <c r="B111" s="266"/>
      <c r="C111" s="275" t="s">
        <v>636</v>
      </c>
      <c r="D111" s="30">
        <v>100</v>
      </c>
      <c r="E111" s="32" t="s">
        <v>637</v>
      </c>
      <c r="F111" s="27" t="s">
        <v>638</v>
      </c>
      <c r="G111" s="27" t="s">
        <v>639</v>
      </c>
      <c r="H111" s="27" t="s">
        <v>640</v>
      </c>
      <c r="I111" s="33" t="s">
        <v>641</v>
      </c>
      <c r="J111" s="270"/>
      <c r="K111" s="273"/>
      <c r="L111" s="275"/>
      <c r="M111" s="276"/>
      <c r="N111" s="27" t="s">
        <v>638</v>
      </c>
      <c r="O111" s="57">
        <v>0</v>
      </c>
      <c r="P111" s="26">
        <v>0</v>
      </c>
      <c r="Q111" s="38">
        <v>0</v>
      </c>
      <c r="R111" s="39"/>
      <c r="S111" s="39"/>
      <c r="T111" s="38"/>
      <c r="U111" s="33"/>
    </row>
    <row r="112" spans="1:21" ht="60" customHeight="1" x14ac:dyDescent="0.25">
      <c r="A112" s="307"/>
      <c r="B112" s="266"/>
      <c r="C112" s="275"/>
      <c r="D112" s="26">
        <v>101</v>
      </c>
      <c r="E112" s="31" t="s">
        <v>642</v>
      </c>
      <c r="F112" s="27" t="s">
        <v>643</v>
      </c>
      <c r="G112" s="27" t="s">
        <v>644</v>
      </c>
      <c r="H112" s="27" t="s">
        <v>645</v>
      </c>
      <c r="I112" s="33" t="s">
        <v>641</v>
      </c>
      <c r="J112" s="270"/>
      <c r="K112" s="273"/>
      <c r="L112" s="275"/>
      <c r="M112" s="276"/>
      <c r="N112" s="27" t="s">
        <v>643</v>
      </c>
      <c r="O112" s="57">
        <v>0</v>
      </c>
      <c r="P112" s="26">
        <v>0</v>
      </c>
      <c r="Q112" s="38">
        <v>0</v>
      </c>
      <c r="R112" s="39"/>
      <c r="S112" s="39"/>
      <c r="T112" s="38"/>
      <c r="U112" s="33"/>
    </row>
    <row r="113" spans="1:21" ht="60" customHeight="1" x14ac:dyDescent="0.25">
      <c r="A113" s="307"/>
      <c r="B113" s="266"/>
      <c r="C113" s="275"/>
      <c r="D113" s="26">
        <v>102</v>
      </c>
      <c r="E113" s="32" t="s">
        <v>646</v>
      </c>
      <c r="F113" s="27" t="s">
        <v>647</v>
      </c>
      <c r="G113" s="27" t="s">
        <v>648</v>
      </c>
      <c r="H113" s="27" t="s">
        <v>649</v>
      </c>
      <c r="I113" s="33" t="s">
        <v>650</v>
      </c>
      <c r="J113" s="270"/>
      <c r="K113" s="273"/>
      <c r="L113" s="275"/>
      <c r="M113" s="276"/>
      <c r="N113" s="27" t="s">
        <v>647</v>
      </c>
      <c r="O113" s="57">
        <v>0</v>
      </c>
      <c r="P113" s="26">
        <v>0</v>
      </c>
      <c r="Q113" s="38">
        <v>0</v>
      </c>
      <c r="R113" s="39"/>
      <c r="S113" s="39"/>
      <c r="T113" s="38"/>
      <c r="U113" s="33"/>
    </row>
    <row r="114" spans="1:21" ht="60" customHeight="1" x14ac:dyDescent="0.25">
      <c r="A114" s="307"/>
      <c r="B114" s="266"/>
      <c r="C114" s="275"/>
      <c r="D114" s="26">
        <v>103</v>
      </c>
      <c r="E114" s="27" t="s">
        <v>651</v>
      </c>
      <c r="F114" s="27" t="s">
        <v>652</v>
      </c>
      <c r="G114" s="27" t="s">
        <v>653</v>
      </c>
      <c r="H114" s="27" t="s">
        <v>654</v>
      </c>
      <c r="I114" s="33" t="s">
        <v>655</v>
      </c>
      <c r="J114" s="270"/>
      <c r="K114" s="273"/>
      <c r="L114" s="275"/>
      <c r="M114" s="276"/>
      <c r="N114" s="27" t="s">
        <v>652</v>
      </c>
      <c r="O114" s="57">
        <v>0</v>
      </c>
      <c r="P114" s="26">
        <v>0</v>
      </c>
      <c r="Q114" s="38">
        <v>0</v>
      </c>
      <c r="R114" s="39"/>
      <c r="S114" s="39"/>
      <c r="T114" s="38"/>
      <c r="U114" s="33"/>
    </row>
    <row r="115" spans="1:21" ht="60" customHeight="1" x14ac:dyDescent="0.25">
      <c r="A115" s="307"/>
      <c r="B115" s="266"/>
      <c r="C115" s="275"/>
      <c r="D115" s="30">
        <v>104</v>
      </c>
      <c r="E115" s="27" t="s">
        <v>656</v>
      </c>
      <c r="F115" s="27" t="s">
        <v>657</v>
      </c>
      <c r="G115" s="27" t="s">
        <v>658</v>
      </c>
      <c r="H115" s="27" t="s">
        <v>659</v>
      </c>
      <c r="I115" s="33" t="s">
        <v>660</v>
      </c>
      <c r="J115" s="270"/>
      <c r="K115" s="273"/>
      <c r="L115" s="275"/>
      <c r="M115" s="276"/>
      <c r="N115" s="27" t="s">
        <v>657</v>
      </c>
      <c r="O115" s="57" t="s">
        <v>777</v>
      </c>
      <c r="P115" s="115">
        <v>0.03</v>
      </c>
      <c r="Q115" s="38">
        <v>1</v>
      </c>
      <c r="R115" s="39" t="s">
        <v>778</v>
      </c>
      <c r="S115" s="39" t="s">
        <v>778</v>
      </c>
      <c r="T115" s="38"/>
      <c r="U115" s="33" t="s">
        <v>779</v>
      </c>
    </row>
    <row r="116" spans="1:21" ht="60" customHeight="1" x14ac:dyDescent="0.25">
      <c r="A116" s="307"/>
      <c r="B116" s="266"/>
      <c r="C116" s="275"/>
      <c r="D116" s="26">
        <v>105</v>
      </c>
      <c r="E116" s="27" t="s">
        <v>661</v>
      </c>
      <c r="F116" s="27" t="s">
        <v>662</v>
      </c>
      <c r="G116" s="27" t="s">
        <v>663</v>
      </c>
      <c r="H116" s="27" t="s">
        <v>664</v>
      </c>
      <c r="I116" s="33" t="s">
        <v>665</v>
      </c>
      <c r="J116" s="270"/>
      <c r="K116" s="273"/>
      <c r="L116" s="275"/>
      <c r="M116" s="276"/>
      <c r="N116" s="27" t="s">
        <v>662</v>
      </c>
      <c r="O116" s="57">
        <v>0</v>
      </c>
      <c r="P116" s="26">
        <v>0</v>
      </c>
      <c r="Q116" s="38">
        <v>0</v>
      </c>
      <c r="R116" s="39"/>
      <c r="S116" s="39"/>
      <c r="T116" s="38"/>
      <c r="U116" s="33"/>
    </row>
    <row r="117" spans="1:21" ht="60" customHeight="1" x14ac:dyDescent="0.25">
      <c r="A117" s="307"/>
      <c r="B117" s="266"/>
      <c r="C117" s="275"/>
      <c r="D117" s="26">
        <v>106</v>
      </c>
      <c r="E117" s="27" t="s">
        <v>666</v>
      </c>
      <c r="F117" s="27" t="s">
        <v>667</v>
      </c>
      <c r="G117" s="27" t="s">
        <v>668</v>
      </c>
      <c r="H117" s="27" t="s">
        <v>669</v>
      </c>
      <c r="I117" s="33" t="s">
        <v>670</v>
      </c>
      <c r="J117" s="270"/>
      <c r="K117" s="273"/>
      <c r="L117" s="275"/>
      <c r="M117" s="276"/>
      <c r="N117" s="27" t="s">
        <v>667</v>
      </c>
      <c r="O117" s="57" t="s">
        <v>780</v>
      </c>
      <c r="P117" s="26">
        <v>0</v>
      </c>
      <c r="Q117" s="38">
        <v>0</v>
      </c>
      <c r="R117" s="39">
        <v>148240000</v>
      </c>
      <c r="S117" s="39">
        <v>21708252</v>
      </c>
      <c r="T117" s="38">
        <f>S117/R117</f>
        <v>0.14643990825688075</v>
      </c>
      <c r="U117" s="33" t="s">
        <v>781</v>
      </c>
    </row>
    <row r="118" spans="1:21" ht="60" customHeight="1" x14ac:dyDescent="0.25">
      <c r="A118" s="307"/>
      <c r="B118" s="266"/>
      <c r="C118" s="275"/>
      <c r="D118" s="26">
        <v>107</v>
      </c>
      <c r="E118" s="27" t="s">
        <v>671</v>
      </c>
      <c r="F118" s="27" t="s">
        <v>672</v>
      </c>
      <c r="G118" s="27" t="s">
        <v>673</v>
      </c>
      <c r="H118" s="27" t="s">
        <v>59</v>
      </c>
      <c r="I118" s="33" t="s">
        <v>674</v>
      </c>
      <c r="J118" s="270"/>
      <c r="K118" s="273"/>
      <c r="L118" s="275"/>
      <c r="M118" s="276"/>
      <c r="N118" s="27" t="s">
        <v>672</v>
      </c>
      <c r="O118" s="57">
        <v>0</v>
      </c>
      <c r="P118" s="26">
        <v>0</v>
      </c>
      <c r="Q118" s="38">
        <v>0</v>
      </c>
      <c r="R118" s="39"/>
      <c r="S118" s="39"/>
      <c r="T118" s="38"/>
      <c r="U118" s="33"/>
    </row>
    <row r="119" spans="1:21" ht="60" customHeight="1" x14ac:dyDescent="0.25">
      <c r="A119" s="307"/>
      <c r="B119" s="303" t="s">
        <v>675</v>
      </c>
      <c r="C119" s="266" t="s">
        <v>676</v>
      </c>
      <c r="D119" s="30">
        <v>108</v>
      </c>
      <c r="E119" s="27" t="s">
        <v>677</v>
      </c>
      <c r="F119" s="27" t="s">
        <v>678</v>
      </c>
      <c r="G119" s="27" t="s">
        <v>679</v>
      </c>
      <c r="H119" s="27" t="s">
        <v>680</v>
      </c>
      <c r="I119" s="33" t="s">
        <v>670</v>
      </c>
      <c r="J119" s="270"/>
      <c r="K119" s="273"/>
      <c r="L119" s="275"/>
      <c r="M119" s="276"/>
      <c r="N119" s="27" t="s">
        <v>678</v>
      </c>
      <c r="O119" s="57">
        <v>0</v>
      </c>
      <c r="P119" s="26">
        <v>0</v>
      </c>
      <c r="Q119" s="38">
        <v>0</v>
      </c>
      <c r="R119" s="39"/>
      <c r="S119" s="39"/>
      <c r="T119" s="38"/>
      <c r="U119" s="33"/>
    </row>
    <row r="120" spans="1:21" ht="60" customHeight="1" thickBot="1" x14ac:dyDescent="0.3">
      <c r="A120" s="308"/>
      <c r="B120" s="304"/>
      <c r="C120" s="333"/>
      <c r="D120" s="73">
        <v>109</v>
      </c>
      <c r="E120" s="35" t="s">
        <v>681</v>
      </c>
      <c r="F120" s="35" t="s">
        <v>682</v>
      </c>
      <c r="G120" s="35" t="s">
        <v>683</v>
      </c>
      <c r="H120" s="35" t="s">
        <v>684</v>
      </c>
      <c r="I120" s="36" t="s">
        <v>685</v>
      </c>
      <c r="J120" s="310"/>
      <c r="K120" s="311"/>
      <c r="L120" s="301"/>
      <c r="M120" s="302"/>
      <c r="N120" s="35" t="s">
        <v>682</v>
      </c>
      <c r="O120" s="72">
        <v>0</v>
      </c>
      <c r="P120" s="73">
        <v>0</v>
      </c>
      <c r="Q120" s="46">
        <v>0</v>
      </c>
      <c r="R120" s="47"/>
      <c r="S120" s="47"/>
      <c r="T120" s="46"/>
      <c r="U120" s="36"/>
    </row>
  </sheetData>
  <mergeCells count="147">
    <mergeCell ref="O32:O35"/>
    <mergeCell ref="P32:P35"/>
    <mergeCell ref="Q32:Q35"/>
    <mergeCell ref="R32:R35"/>
    <mergeCell ref="S32:S35"/>
    <mergeCell ref="T32:T35"/>
    <mergeCell ref="U32:U35"/>
    <mergeCell ref="O36:O41"/>
    <mergeCell ref="P36:P41"/>
    <mergeCell ref="Q36:Q41"/>
    <mergeCell ref="R36:R41"/>
    <mergeCell ref="S36:S41"/>
    <mergeCell ref="T36:T41"/>
    <mergeCell ref="U36:U41"/>
    <mergeCell ref="A1:I1"/>
    <mergeCell ref="A2:A3"/>
    <mergeCell ref="B2:B3"/>
    <mergeCell ref="C2:C3"/>
    <mergeCell ref="D2:D3"/>
    <mergeCell ref="E2:E3"/>
    <mergeCell ref="F2:F3"/>
    <mergeCell ref="G2:G3"/>
    <mergeCell ref="H2:H3"/>
    <mergeCell ref="I2:I3"/>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C36:C42"/>
    <mergeCell ref="M36:M37"/>
    <mergeCell ref="C43:C47"/>
    <mergeCell ref="C48:C51"/>
    <mergeCell ref="J48:J49"/>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K36:K37"/>
    <mergeCell ref="L36:L37"/>
    <mergeCell ref="A52:A67"/>
    <mergeCell ref="B52:B55"/>
    <mergeCell ref="C52:C55"/>
    <mergeCell ref="J53:J55"/>
    <mergeCell ref="K53:K55"/>
    <mergeCell ref="L53:L55"/>
    <mergeCell ref="C62:C65"/>
    <mergeCell ref="J63:J67"/>
    <mergeCell ref="K63:K67"/>
    <mergeCell ref="L63:L67"/>
    <mergeCell ref="M63:M67"/>
    <mergeCell ref="B66:B67"/>
    <mergeCell ref="C66:C67"/>
    <mergeCell ref="M53:M55"/>
    <mergeCell ref="B56:B61"/>
    <mergeCell ref="C57:C59"/>
    <mergeCell ref="J57:J60"/>
    <mergeCell ref="K57:K60"/>
    <mergeCell ref="L57:L60"/>
    <mergeCell ref="M57:M60"/>
    <mergeCell ref="C60:C61"/>
    <mergeCell ref="A68:A84"/>
    <mergeCell ref="B68:B76"/>
    <mergeCell ref="C68:C71"/>
    <mergeCell ref="J70:J71"/>
    <mergeCell ref="K70:K71"/>
    <mergeCell ref="L70:L71"/>
    <mergeCell ref="C72:C76"/>
    <mergeCell ref="B77:B84"/>
    <mergeCell ref="C77:C79"/>
    <mergeCell ref="J78:J81"/>
    <mergeCell ref="A109:A120"/>
    <mergeCell ref="B109:B118"/>
    <mergeCell ref="C109:C110"/>
    <mergeCell ref="J109:J120"/>
    <mergeCell ref="K109:K120"/>
    <mergeCell ref="L109:L120"/>
    <mergeCell ref="M109:M120"/>
    <mergeCell ref="B97:B99"/>
    <mergeCell ref="C97:C99"/>
    <mergeCell ref="J99:M99"/>
    <mergeCell ref="B100:B108"/>
    <mergeCell ref="C100:C107"/>
    <mergeCell ref="J100:J101"/>
    <mergeCell ref="K100:K101"/>
    <mergeCell ref="L100:L101"/>
    <mergeCell ref="M100:M101"/>
    <mergeCell ref="J106:J107"/>
    <mergeCell ref="J96:J98"/>
    <mergeCell ref="K96:K98"/>
    <mergeCell ref="L96:L98"/>
    <mergeCell ref="M96:M98"/>
    <mergeCell ref="A85:A108"/>
    <mergeCell ref="B85:B96"/>
    <mergeCell ref="C85:C89"/>
    <mergeCell ref="R2:S2"/>
    <mergeCell ref="T2:T3"/>
    <mergeCell ref="U2:U3"/>
    <mergeCell ref="N32:N35"/>
    <mergeCell ref="N36:N41"/>
    <mergeCell ref="C111:C118"/>
    <mergeCell ref="B119:B120"/>
    <mergeCell ref="C119:C120"/>
    <mergeCell ref="N2:N3"/>
    <mergeCell ref="O2:P2"/>
    <mergeCell ref="Q2:Q3"/>
    <mergeCell ref="K106:K107"/>
    <mergeCell ref="L106:L107"/>
    <mergeCell ref="M106:M107"/>
    <mergeCell ref="L93:L94"/>
    <mergeCell ref="M93:M94"/>
    <mergeCell ref="K78:K81"/>
    <mergeCell ref="L78:L81"/>
    <mergeCell ref="C80:C84"/>
    <mergeCell ref="C90:C96"/>
    <mergeCell ref="I93:I94"/>
    <mergeCell ref="J93:J94"/>
    <mergeCell ref="K93:K94"/>
    <mergeCell ref="B62:B65"/>
  </mergeCells>
  <conditionalFormatting sqref="L44">
    <cfRule type="duplicateValues" dxfId="569" priority="12"/>
  </conditionalFormatting>
  <conditionalFormatting sqref="L39">
    <cfRule type="duplicateValues" dxfId="568" priority="11"/>
  </conditionalFormatting>
  <conditionalFormatting sqref="L18">
    <cfRule type="duplicateValues" dxfId="567" priority="10"/>
  </conditionalFormatting>
  <conditionalFormatting sqref="L42">
    <cfRule type="duplicateValues" dxfId="566" priority="9"/>
  </conditionalFormatting>
  <conditionalFormatting sqref="L50">
    <cfRule type="duplicateValues" dxfId="565" priority="8"/>
  </conditionalFormatting>
  <conditionalFormatting sqref="K75">
    <cfRule type="duplicateValues" dxfId="564" priority="7"/>
  </conditionalFormatting>
  <conditionalFormatting sqref="L109">
    <cfRule type="duplicateValues" dxfId="563" priority="6"/>
  </conditionalFormatting>
  <conditionalFormatting sqref="Q36 Q4:Q32 Q42:Q120">
    <cfRule type="cellIs" dxfId="562" priority="1" operator="lessThan">
      <formula>0.4</formula>
    </cfRule>
    <cfRule type="cellIs" dxfId="561" priority="2" operator="between">
      <formula>0.4</formula>
      <formula>0.5999</formula>
    </cfRule>
    <cfRule type="cellIs" dxfId="560" priority="3" operator="between">
      <formula>0.6</formula>
      <formula>0.6999</formula>
    </cfRule>
    <cfRule type="cellIs" dxfId="559" priority="4" operator="between">
      <formula>0.7</formula>
      <formula>0.7999</formula>
    </cfRule>
    <cfRule type="cellIs" dxfId="558" priority="5" operator="greaterThan">
      <formula>0.7999</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20"/>
  <sheetViews>
    <sheetView zoomScale="80" zoomScaleNormal="80" workbookViewId="0">
      <pane xSplit="6" ySplit="3" topLeftCell="N130" activePane="bottomRight" state="frozen"/>
      <selection pane="topRight" activeCell="G1" sqref="G1"/>
      <selection pane="bottomLeft" activeCell="A4" sqref="A4"/>
      <selection pane="bottomRight" activeCell="T4" sqref="T4"/>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5" customWidth="1"/>
    <col min="19" max="19" width="9.7109375" style="4" customWidth="1"/>
    <col min="20" max="20" width="30.7109375" style="3" customWidth="1"/>
  </cols>
  <sheetData>
    <row r="1" spans="1:20" ht="21.75" thickBot="1" x14ac:dyDescent="0.3">
      <c r="A1" s="339" t="s">
        <v>698</v>
      </c>
      <c r="B1" s="340"/>
      <c r="C1" s="340"/>
      <c r="D1" s="340"/>
      <c r="E1" s="340"/>
      <c r="F1" s="340"/>
      <c r="G1" s="340"/>
      <c r="H1" s="340"/>
      <c r="I1" s="341"/>
      <c r="J1" s="21"/>
      <c r="K1" s="21"/>
      <c r="L1" s="21"/>
      <c r="M1" s="21"/>
      <c r="N1" s="22"/>
      <c r="O1" s="22"/>
      <c r="P1" s="23"/>
      <c r="Q1" s="25"/>
      <c r="R1" s="25"/>
      <c r="S1" s="23"/>
      <c r="T1" s="24"/>
    </row>
    <row r="2" spans="1:20" ht="28.5" customHeight="1" x14ac:dyDescent="0.25">
      <c r="A2" s="342" t="s">
        <v>0</v>
      </c>
      <c r="B2" s="342" t="s">
        <v>1</v>
      </c>
      <c r="C2" s="342" t="s">
        <v>2</v>
      </c>
      <c r="D2" s="342" t="s">
        <v>12</v>
      </c>
      <c r="E2" s="342" t="s">
        <v>3</v>
      </c>
      <c r="F2" s="342" t="s">
        <v>4</v>
      </c>
      <c r="G2" s="342" t="s">
        <v>5</v>
      </c>
      <c r="H2" s="342" t="s">
        <v>6</v>
      </c>
      <c r="I2" s="344" t="s">
        <v>7</v>
      </c>
      <c r="J2" s="336" t="s">
        <v>284</v>
      </c>
      <c r="K2" s="337"/>
      <c r="L2" s="337"/>
      <c r="M2" s="338"/>
      <c r="N2" s="282" t="s">
        <v>686</v>
      </c>
      <c r="O2" s="283"/>
      <c r="P2" s="271" t="s">
        <v>281</v>
      </c>
      <c r="Q2" s="283" t="s">
        <v>687</v>
      </c>
      <c r="R2" s="283"/>
      <c r="S2" s="271" t="s">
        <v>281</v>
      </c>
      <c r="T2" s="278" t="s">
        <v>688</v>
      </c>
    </row>
    <row r="3" spans="1:20" ht="26.25" thickBot="1" x14ac:dyDescent="0.3">
      <c r="A3" s="343"/>
      <c r="B3" s="343"/>
      <c r="C3" s="343"/>
      <c r="D3" s="343"/>
      <c r="E3" s="343"/>
      <c r="F3" s="343"/>
      <c r="G3" s="343"/>
      <c r="H3" s="343"/>
      <c r="I3" s="345"/>
      <c r="J3" s="81" t="s">
        <v>8</v>
      </c>
      <c r="K3" s="82" t="s">
        <v>9</v>
      </c>
      <c r="L3" s="82" t="s">
        <v>10</v>
      </c>
      <c r="M3" s="83" t="s">
        <v>11</v>
      </c>
      <c r="N3" s="84" t="s">
        <v>277</v>
      </c>
      <c r="O3" s="85" t="s">
        <v>278</v>
      </c>
      <c r="P3" s="272"/>
      <c r="Q3" s="85" t="s">
        <v>277</v>
      </c>
      <c r="R3" s="85" t="s">
        <v>278</v>
      </c>
      <c r="S3" s="272"/>
      <c r="T3" s="279"/>
    </row>
    <row r="4" spans="1:20" ht="60" customHeight="1" x14ac:dyDescent="0.25">
      <c r="A4" s="296" t="s">
        <v>13</v>
      </c>
      <c r="B4" s="297" t="s">
        <v>14</v>
      </c>
      <c r="C4" s="277" t="s">
        <v>15</v>
      </c>
      <c r="D4" s="87">
        <v>1</v>
      </c>
      <c r="E4" s="86" t="s">
        <v>16</v>
      </c>
      <c r="F4" s="86" t="s">
        <v>17</v>
      </c>
      <c r="G4" s="86" t="s">
        <v>18</v>
      </c>
      <c r="H4" s="86" t="s">
        <v>19</v>
      </c>
      <c r="I4" s="88" t="s">
        <v>20</v>
      </c>
      <c r="J4" s="48" t="s">
        <v>205</v>
      </c>
      <c r="K4" s="49" t="s">
        <v>206</v>
      </c>
      <c r="L4" s="49" t="s">
        <v>96</v>
      </c>
      <c r="M4" s="52" t="s">
        <v>207</v>
      </c>
      <c r="N4" s="79">
        <v>0.09</v>
      </c>
      <c r="O4" s="136">
        <v>0.09</v>
      </c>
      <c r="P4" s="50">
        <f>O4/N4</f>
        <v>1</v>
      </c>
      <c r="Q4" s="51">
        <v>10000000</v>
      </c>
      <c r="R4" s="51">
        <v>10000000</v>
      </c>
      <c r="S4" s="50">
        <f>R4/Q4</f>
        <v>1</v>
      </c>
      <c r="T4" s="52" t="s">
        <v>782</v>
      </c>
    </row>
    <row r="5" spans="1:20" ht="60" customHeight="1" x14ac:dyDescent="0.25">
      <c r="A5" s="270"/>
      <c r="B5" s="273"/>
      <c r="C5" s="266"/>
      <c r="D5" s="26">
        <v>2</v>
      </c>
      <c r="E5" s="27" t="s">
        <v>21</v>
      </c>
      <c r="F5" s="27" t="s">
        <v>22</v>
      </c>
      <c r="G5" s="27" t="s">
        <v>23</v>
      </c>
      <c r="H5" s="27" t="s">
        <v>24</v>
      </c>
      <c r="I5" s="33" t="s">
        <v>25</v>
      </c>
      <c r="J5" s="57" t="s">
        <v>208</v>
      </c>
      <c r="K5" s="27" t="s">
        <v>209</v>
      </c>
      <c r="L5" s="26">
        <v>52</v>
      </c>
      <c r="M5" s="33" t="s">
        <v>210</v>
      </c>
      <c r="N5" s="57">
        <v>3</v>
      </c>
      <c r="O5" s="26">
        <v>3</v>
      </c>
      <c r="P5" s="129">
        <f t="shared" ref="P5:P31" si="0">O5/N5</f>
        <v>1</v>
      </c>
      <c r="Q5" s="39">
        <v>106783334</v>
      </c>
      <c r="R5" s="39">
        <v>106783334</v>
      </c>
      <c r="S5" s="129">
        <f t="shared" ref="S5:S28" si="1">R5/Q5</f>
        <v>1</v>
      </c>
      <c r="T5" s="33" t="s">
        <v>783</v>
      </c>
    </row>
    <row r="6" spans="1:20" ht="60" customHeight="1" x14ac:dyDescent="0.25">
      <c r="A6" s="270"/>
      <c r="B6" s="273"/>
      <c r="C6" s="266"/>
      <c r="D6" s="26">
        <v>3</v>
      </c>
      <c r="E6" s="27" t="s">
        <v>26</v>
      </c>
      <c r="F6" s="27" t="s">
        <v>27</v>
      </c>
      <c r="G6" s="27" t="s">
        <v>28</v>
      </c>
      <c r="H6" s="27" t="s">
        <v>29</v>
      </c>
      <c r="I6" s="33" t="s">
        <v>30</v>
      </c>
      <c r="J6" s="57" t="s">
        <v>211</v>
      </c>
      <c r="K6" s="27" t="s">
        <v>212</v>
      </c>
      <c r="L6" s="26">
        <v>45</v>
      </c>
      <c r="M6" s="33" t="s">
        <v>213</v>
      </c>
      <c r="N6" s="57">
        <v>1</v>
      </c>
      <c r="O6" s="26">
        <v>1</v>
      </c>
      <c r="P6" s="129">
        <f t="shared" si="0"/>
        <v>1</v>
      </c>
      <c r="Q6" s="39">
        <v>106577500</v>
      </c>
      <c r="R6" s="39">
        <v>106577500</v>
      </c>
      <c r="S6" s="129">
        <f t="shared" si="1"/>
        <v>1</v>
      </c>
      <c r="T6" s="33" t="s">
        <v>784</v>
      </c>
    </row>
    <row r="7" spans="1:20" ht="60" customHeight="1" x14ac:dyDescent="0.25">
      <c r="A7" s="270"/>
      <c r="B7" s="273"/>
      <c r="C7" s="266"/>
      <c r="D7" s="26">
        <v>4</v>
      </c>
      <c r="E7" s="27" t="s">
        <v>31</v>
      </c>
      <c r="F7" s="27" t="s">
        <v>32</v>
      </c>
      <c r="G7" s="27" t="s">
        <v>33</v>
      </c>
      <c r="H7" s="27" t="s">
        <v>34</v>
      </c>
      <c r="I7" s="33" t="s">
        <v>35</v>
      </c>
      <c r="J7" s="57" t="s">
        <v>96</v>
      </c>
      <c r="K7" s="26" t="s">
        <v>96</v>
      </c>
      <c r="L7" s="26" t="s">
        <v>96</v>
      </c>
      <c r="M7" s="55" t="s">
        <v>96</v>
      </c>
      <c r="N7" s="57">
        <v>1</v>
      </c>
      <c r="O7" s="26">
        <v>0</v>
      </c>
      <c r="P7" s="129">
        <f t="shared" si="0"/>
        <v>0</v>
      </c>
      <c r="Q7" s="39">
        <v>0</v>
      </c>
      <c r="R7" s="39">
        <v>0</v>
      </c>
      <c r="S7" s="129">
        <v>0</v>
      </c>
      <c r="T7" s="33" t="s">
        <v>785</v>
      </c>
    </row>
    <row r="8" spans="1:20" ht="60" customHeight="1" x14ac:dyDescent="0.25">
      <c r="A8" s="270"/>
      <c r="B8" s="273"/>
      <c r="C8" s="266"/>
      <c r="D8" s="26">
        <v>5</v>
      </c>
      <c r="E8" s="27" t="s">
        <v>36</v>
      </c>
      <c r="F8" s="27" t="s">
        <v>37</v>
      </c>
      <c r="G8" s="27" t="s">
        <v>38</v>
      </c>
      <c r="H8" s="27" t="s">
        <v>39</v>
      </c>
      <c r="I8" s="33" t="s">
        <v>40</v>
      </c>
      <c r="J8" s="57" t="s">
        <v>211</v>
      </c>
      <c r="K8" s="27" t="s">
        <v>214</v>
      </c>
      <c r="L8" s="26">
        <v>45</v>
      </c>
      <c r="M8" s="33" t="s">
        <v>213</v>
      </c>
      <c r="N8" s="57">
        <v>1</v>
      </c>
      <c r="O8" s="26">
        <v>2</v>
      </c>
      <c r="P8" s="129">
        <f t="shared" si="0"/>
        <v>2</v>
      </c>
      <c r="Q8" s="39">
        <v>0</v>
      </c>
      <c r="R8" s="39">
        <v>0</v>
      </c>
      <c r="S8" s="129">
        <v>0</v>
      </c>
      <c r="T8" s="33" t="s">
        <v>786</v>
      </c>
    </row>
    <row r="9" spans="1:20" ht="60" customHeight="1" x14ac:dyDescent="0.25">
      <c r="A9" s="270"/>
      <c r="B9" s="273"/>
      <c r="C9" s="266"/>
      <c r="D9" s="26">
        <v>6</v>
      </c>
      <c r="E9" s="27" t="s">
        <v>41</v>
      </c>
      <c r="F9" s="27" t="s">
        <v>42</v>
      </c>
      <c r="G9" s="27" t="s">
        <v>43</v>
      </c>
      <c r="H9" s="26" t="s">
        <v>44</v>
      </c>
      <c r="I9" s="55" t="s">
        <v>45</v>
      </c>
      <c r="J9" s="91" t="s">
        <v>215</v>
      </c>
      <c r="K9" s="27" t="s">
        <v>216</v>
      </c>
      <c r="L9" s="10">
        <v>197</v>
      </c>
      <c r="M9" s="33" t="s">
        <v>217</v>
      </c>
      <c r="N9" s="134">
        <v>0.08</v>
      </c>
      <c r="O9" s="26">
        <v>0</v>
      </c>
      <c r="P9" s="129">
        <f t="shared" si="0"/>
        <v>0</v>
      </c>
      <c r="Q9" s="39">
        <v>0</v>
      </c>
      <c r="R9" s="39">
        <v>0</v>
      </c>
      <c r="S9" s="129">
        <v>0</v>
      </c>
      <c r="T9" s="33" t="s">
        <v>787</v>
      </c>
    </row>
    <row r="10" spans="1:20" ht="60" customHeight="1" x14ac:dyDescent="0.25">
      <c r="A10" s="270"/>
      <c r="B10" s="273"/>
      <c r="C10" s="266"/>
      <c r="D10" s="26">
        <v>7</v>
      </c>
      <c r="E10" s="27" t="s">
        <v>46</v>
      </c>
      <c r="F10" s="27" t="s">
        <v>47</v>
      </c>
      <c r="G10" s="27" t="s">
        <v>48</v>
      </c>
      <c r="H10" s="27" t="s">
        <v>19</v>
      </c>
      <c r="I10" s="33" t="s">
        <v>49</v>
      </c>
      <c r="J10" s="57" t="s">
        <v>96</v>
      </c>
      <c r="K10" s="26" t="s">
        <v>96</v>
      </c>
      <c r="L10" s="26" t="s">
        <v>96</v>
      </c>
      <c r="M10" s="55" t="s">
        <v>96</v>
      </c>
      <c r="N10" s="134">
        <v>0.1</v>
      </c>
      <c r="O10" s="115">
        <v>0.1</v>
      </c>
      <c r="P10" s="129">
        <f t="shared" si="0"/>
        <v>1</v>
      </c>
      <c r="Q10" s="39">
        <v>0</v>
      </c>
      <c r="R10" s="39">
        <v>0</v>
      </c>
      <c r="S10" s="129">
        <v>0</v>
      </c>
      <c r="T10" s="33" t="s">
        <v>788</v>
      </c>
    </row>
    <row r="11" spans="1:20" ht="60" customHeight="1" x14ac:dyDescent="0.25">
      <c r="A11" s="270"/>
      <c r="B11" s="273"/>
      <c r="C11" s="266" t="s">
        <v>50</v>
      </c>
      <c r="D11" s="26">
        <v>8</v>
      </c>
      <c r="E11" s="27" t="s">
        <v>51</v>
      </c>
      <c r="F11" s="27" t="s">
        <v>52</v>
      </c>
      <c r="G11" s="27" t="s">
        <v>53</v>
      </c>
      <c r="H11" s="27" t="s">
        <v>54</v>
      </c>
      <c r="I11" s="33" t="s">
        <v>55</v>
      </c>
      <c r="J11" s="7" t="s">
        <v>211</v>
      </c>
      <c r="K11" s="27" t="s">
        <v>218</v>
      </c>
      <c r="L11" s="26">
        <v>33</v>
      </c>
      <c r="M11" s="33" t="s">
        <v>219</v>
      </c>
      <c r="N11" s="57">
        <v>10</v>
      </c>
      <c r="O11" s="26">
        <v>10</v>
      </c>
      <c r="P11" s="129">
        <f t="shared" si="0"/>
        <v>1</v>
      </c>
      <c r="Q11" s="39">
        <v>0</v>
      </c>
      <c r="R11" s="39">
        <v>0</v>
      </c>
      <c r="S11" s="129">
        <v>0</v>
      </c>
      <c r="T11" s="33" t="s">
        <v>783</v>
      </c>
    </row>
    <row r="12" spans="1:20" ht="60" customHeight="1" x14ac:dyDescent="0.25">
      <c r="A12" s="270"/>
      <c r="B12" s="273"/>
      <c r="C12" s="266"/>
      <c r="D12" s="26">
        <v>9</v>
      </c>
      <c r="E12" s="27" t="s">
        <v>56</v>
      </c>
      <c r="F12" s="27" t="s">
        <v>57</v>
      </c>
      <c r="G12" s="27" t="s">
        <v>58</v>
      </c>
      <c r="H12" s="27" t="s">
        <v>59</v>
      </c>
      <c r="I12" s="33" t="s">
        <v>55</v>
      </c>
      <c r="J12" s="57" t="s">
        <v>211</v>
      </c>
      <c r="K12" s="26" t="s">
        <v>214</v>
      </c>
      <c r="L12" s="26">
        <v>28</v>
      </c>
      <c r="M12" s="33" t="s">
        <v>220</v>
      </c>
      <c r="N12" s="134">
        <v>0.09</v>
      </c>
      <c r="O12" s="115">
        <v>0.09</v>
      </c>
      <c r="P12" s="129">
        <f t="shared" si="0"/>
        <v>1</v>
      </c>
      <c r="Q12" s="39">
        <v>270000000</v>
      </c>
      <c r="R12" s="39">
        <v>270000000</v>
      </c>
      <c r="S12" s="129">
        <f t="shared" si="1"/>
        <v>1</v>
      </c>
      <c r="T12" s="33" t="s">
        <v>789</v>
      </c>
    </row>
    <row r="13" spans="1:20" ht="60" customHeight="1" x14ac:dyDescent="0.25">
      <c r="A13" s="270"/>
      <c r="B13" s="273"/>
      <c r="C13" s="266"/>
      <c r="D13" s="26">
        <v>10</v>
      </c>
      <c r="E13" s="27" t="s">
        <v>60</v>
      </c>
      <c r="F13" s="27" t="s">
        <v>61</v>
      </c>
      <c r="G13" s="27" t="s">
        <v>62</v>
      </c>
      <c r="H13" s="27" t="s">
        <v>63</v>
      </c>
      <c r="I13" s="33" t="s">
        <v>55</v>
      </c>
      <c r="J13" s="57" t="s">
        <v>221</v>
      </c>
      <c r="K13" s="26" t="s">
        <v>222</v>
      </c>
      <c r="L13" s="26">
        <v>122</v>
      </c>
      <c r="M13" s="33" t="s">
        <v>223</v>
      </c>
      <c r="N13" s="134">
        <v>0.09</v>
      </c>
      <c r="O13" s="115">
        <v>0.09</v>
      </c>
      <c r="P13" s="129">
        <f t="shared" si="0"/>
        <v>1</v>
      </c>
      <c r="Q13" s="39">
        <v>4894167</v>
      </c>
      <c r="R13" s="39">
        <v>4894167</v>
      </c>
      <c r="S13" s="129">
        <f t="shared" si="1"/>
        <v>1</v>
      </c>
      <c r="T13" s="33" t="s">
        <v>790</v>
      </c>
    </row>
    <row r="14" spans="1:20" ht="60" customHeight="1" x14ac:dyDescent="0.25">
      <c r="A14" s="270"/>
      <c r="B14" s="273"/>
      <c r="C14" s="266" t="s">
        <v>50</v>
      </c>
      <c r="D14" s="26">
        <v>11</v>
      </c>
      <c r="E14" s="27" t="s">
        <v>64</v>
      </c>
      <c r="F14" s="27" t="s">
        <v>65</v>
      </c>
      <c r="G14" s="27" t="s">
        <v>66</v>
      </c>
      <c r="H14" s="27" t="s">
        <v>67</v>
      </c>
      <c r="I14" s="33" t="s">
        <v>289</v>
      </c>
      <c r="J14" s="57" t="s">
        <v>224</v>
      </c>
      <c r="K14" s="26" t="s">
        <v>290</v>
      </c>
      <c r="L14" s="26" t="s">
        <v>225</v>
      </c>
      <c r="M14" s="33" t="s">
        <v>226</v>
      </c>
      <c r="N14" s="137">
        <v>9.5000000000000001E-2</v>
      </c>
      <c r="O14" s="116">
        <v>9.5000000000000001E-2</v>
      </c>
      <c r="P14" s="129">
        <f t="shared" si="0"/>
        <v>1</v>
      </c>
      <c r="Q14" s="39">
        <v>10000000</v>
      </c>
      <c r="R14" s="39">
        <v>10000000</v>
      </c>
      <c r="S14" s="129">
        <f t="shared" si="1"/>
        <v>1</v>
      </c>
      <c r="T14" s="33" t="s">
        <v>791</v>
      </c>
    </row>
    <row r="15" spans="1:20" ht="60" customHeight="1" x14ac:dyDescent="0.25">
      <c r="A15" s="270"/>
      <c r="B15" s="273"/>
      <c r="C15" s="266"/>
      <c r="D15" s="26">
        <v>12</v>
      </c>
      <c r="E15" s="27" t="s">
        <v>69</v>
      </c>
      <c r="F15" s="27" t="s">
        <v>70</v>
      </c>
      <c r="G15" s="27" t="s">
        <v>71</v>
      </c>
      <c r="H15" s="27" t="s">
        <v>72</v>
      </c>
      <c r="I15" s="33" t="s">
        <v>285</v>
      </c>
      <c r="J15" s="7" t="s">
        <v>211</v>
      </c>
      <c r="K15" s="9" t="s">
        <v>212</v>
      </c>
      <c r="L15" s="26">
        <v>46</v>
      </c>
      <c r="M15" s="33" t="s">
        <v>227</v>
      </c>
      <c r="N15" s="134">
        <v>0.05</v>
      </c>
      <c r="O15" s="115">
        <v>0.05</v>
      </c>
      <c r="P15" s="129">
        <f t="shared" si="0"/>
        <v>1</v>
      </c>
      <c r="Q15" s="39">
        <v>60000000</v>
      </c>
      <c r="R15" s="39">
        <v>60000000</v>
      </c>
      <c r="S15" s="129">
        <f t="shared" si="1"/>
        <v>1</v>
      </c>
      <c r="T15" s="33" t="s">
        <v>792</v>
      </c>
    </row>
    <row r="16" spans="1:20" ht="60" customHeight="1" x14ac:dyDescent="0.25">
      <c r="A16" s="270"/>
      <c r="B16" s="273"/>
      <c r="C16" s="266"/>
      <c r="D16" s="26">
        <v>13</v>
      </c>
      <c r="E16" s="27" t="s">
        <v>287</v>
      </c>
      <c r="F16" s="27" t="s">
        <v>288</v>
      </c>
      <c r="G16" s="27" t="s">
        <v>73</v>
      </c>
      <c r="H16" s="27" t="s">
        <v>74</v>
      </c>
      <c r="I16" s="33" t="s">
        <v>286</v>
      </c>
      <c r="J16" s="57" t="s">
        <v>228</v>
      </c>
      <c r="K16" s="28" t="s">
        <v>229</v>
      </c>
      <c r="L16" s="26" t="s">
        <v>230</v>
      </c>
      <c r="M16" s="56" t="s">
        <v>231</v>
      </c>
      <c r="N16" s="134">
        <v>0.05</v>
      </c>
      <c r="O16" s="115">
        <v>0.05</v>
      </c>
      <c r="P16" s="129">
        <f t="shared" si="0"/>
        <v>1</v>
      </c>
      <c r="Q16" s="39">
        <v>0</v>
      </c>
      <c r="R16" s="39">
        <v>0</v>
      </c>
      <c r="S16" s="129">
        <v>0</v>
      </c>
      <c r="T16" s="33" t="s">
        <v>793</v>
      </c>
    </row>
    <row r="17" spans="1:20" ht="60" customHeight="1" x14ac:dyDescent="0.25">
      <c r="A17" s="270"/>
      <c r="B17" s="273"/>
      <c r="C17" s="266"/>
      <c r="D17" s="26">
        <v>14</v>
      </c>
      <c r="E17" s="27" t="s">
        <v>75</v>
      </c>
      <c r="F17" s="27" t="s">
        <v>76</v>
      </c>
      <c r="G17" s="27" t="s">
        <v>77</v>
      </c>
      <c r="H17" s="27" t="s">
        <v>78</v>
      </c>
      <c r="I17" s="33" t="s">
        <v>68</v>
      </c>
      <c r="J17" s="57" t="s">
        <v>211</v>
      </c>
      <c r="K17" s="26" t="s">
        <v>218</v>
      </c>
      <c r="L17" s="26">
        <v>32</v>
      </c>
      <c r="M17" s="33" t="s">
        <v>232</v>
      </c>
      <c r="N17" s="134">
        <v>0.08</v>
      </c>
      <c r="O17" s="26">
        <v>0</v>
      </c>
      <c r="P17" s="129">
        <f t="shared" si="0"/>
        <v>0</v>
      </c>
      <c r="Q17" s="39">
        <v>0</v>
      </c>
      <c r="R17" s="39">
        <v>0</v>
      </c>
      <c r="S17" s="129">
        <v>0</v>
      </c>
      <c r="T17" s="33" t="s">
        <v>794</v>
      </c>
    </row>
    <row r="18" spans="1:20" ht="60" customHeight="1" x14ac:dyDescent="0.25">
      <c r="A18" s="270"/>
      <c r="B18" s="273"/>
      <c r="C18" s="266" t="s">
        <v>79</v>
      </c>
      <c r="D18" s="26">
        <v>15</v>
      </c>
      <c r="E18" s="27" t="s">
        <v>80</v>
      </c>
      <c r="F18" s="27" t="s">
        <v>81</v>
      </c>
      <c r="G18" s="27" t="s">
        <v>82</v>
      </c>
      <c r="H18" s="27" t="s">
        <v>83</v>
      </c>
      <c r="I18" s="33" t="s">
        <v>84</v>
      </c>
      <c r="J18" s="270" t="s">
        <v>233</v>
      </c>
      <c r="K18" s="273" t="s">
        <v>234</v>
      </c>
      <c r="L18" s="275">
        <v>197</v>
      </c>
      <c r="M18" s="276" t="s">
        <v>217</v>
      </c>
      <c r="N18" s="134">
        <v>0.1</v>
      </c>
      <c r="O18" s="115">
        <v>0.05</v>
      </c>
      <c r="P18" s="129">
        <f t="shared" si="0"/>
        <v>0.5</v>
      </c>
      <c r="Q18" s="39">
        <v>0</v>
      </c>
      <c r="R18" s="39">
        <v>0</v>
      </c>
      <c r="S18" s="129">
        <v>0</v>
      </c>
      <c r="T18" s="33" t="s">
        <v>788</v>
      </c>
    </row>
    <row r="19" spans="1:20" ht="60" customHeight="1" x14ac:dyDescent="0.25">
      <c r="A19" s="270"/>
      <c r="B19" s="273"/>
      <c r="C19" s="266"/>
      <c r="D19" s="26">
        <v>16</v>
      </c>
      <c r="E19" s="27" t="s">
        <v>85</v>
      </c>
      <c r="F19" s="27" t="s">
        <v>86</v>
      </c>
      <c r="G19" s="27" t="s">
        <v>291</v>
      </c>
      <c r="H19" s="27" t="s">
        <v>87</v>
      </c>
      <c r="I19" s="89" t="s">
        <v>88</v>
      </c>
      <c r="J19" s="270"/>
      <c r="K19" s="273"/>
      <c r="L19" s="275"/>
      <c r="M19" s="276"/>
      <c r="N19" s="57">
        <v>2</v>
      </c>
      <c r="O19" s="26">
        <v>1</v>
      </c>
      <c r="P19" s="129">
        <f t="shared" si="0"/>
        <v>0.5</v>
      </c>
      <c r="Q19" s="39">
        <v>0</v>
      </c>
      <c r="R19" s="39">
        <v>0</v>
      </c>
      <c r="S19" s="129">
        <v>0</v>
      </c>
      <c r="T19" s="33" t="s">
        <v>795</v>
      </c>
    </row>
    <row r="20" spans="1:20" ht="60" customHeight="1" x14ac:dyDescent="0.25">
      <c r="A20" s="270"/>
      <c r="B20" s="273"/>
      <c r="C20" s="266"/>
      <c r="D20" s="26">
        <v>17</v>
      </c>
      <c r="E20" s="27" t="s">
        <v>89</v>
      </c>
      <c r="F20" s="27" t="s">
        <v>90</v>
      </c>
      <c r="G20" s="27" t="s">
        <v>91</v>
      </c>
      <c r="H20" s="27" t="s">
        <v>87</v>
      </c>
      <c r="I20" s="89" t="s">
        <v>92</v>
      </c>
      <c r="J20" s="270"/>
      <c r="K20" s="273"/>
      <c r="L20" s="275"/>
      <c r="M20" s="276"/>
      <c r="N20" s="57">
        <v>1</v>
      </c>
      <c r="O20" s="26">
        <v>0.5</v>
      </c>
      <c r="P20" s="129">
        <f t="shared" si="0"/>
        <v>0.5</v>
      </c>
      <c r="Q20" s="39">
        <v>0</v>
      </c>
      <c r="R20" s="39">
        <v>0</v>
      </c>
      <c r="S20" s="129">
        <v>0</v>
      </c>
      <c r="T20" s="33" t="s">
        <v>796</v>
      </c>
    </row>
    <row r="21" spans="1:20" ht="60" customHeight="1" x14ac:dyDescent="0.25">
      <c r="A21" s="270"/>
      <c r="B21" s="273"/>
      <c r="C21" s="266"/>
      <c r="D21" s="26">
        <v>18</v>
      </c>
      <c r="E21" s="27" t="s">
        <v>93</v>
      </c>
      <c r="F21" s="27" t="s">
        <v>94</v>
      </c>
      <c r="G21" s="27" t="s">
        <v>95</v>
      </c>
      <c r="H21" s="26" t="s">
        <v>96</v>
      </c>
      <c r="I21" s="89" t="s">
        <v>97</v>
      </c>
      <c r="J21" s="57" t="s">
        <v>96</v>
      </c>
      <c r="K21" s="26" t="s">
        <v>96</v>
      </c>
      <c r="L21" s="26" t="s">
        <v>96</v>
      </c>
      <c r="M21" s="55" t="s">
        <v>96</v>
      </c>
      <c r="N21" s="134">
        <v>0.09</v>
      </c>
      <c r="O21" s="115">
        <v>0.09</v>
      </c>
      <c r="P21" s="129">
        <f t="shared" si="0"/>
        <v>1</v>
      </c>
      <c r="Q21" s="39">
        <v>0</v>
      </c>
      <c r="R21" s="39">
        <v>0</v>
      </c>
      <c r="S21" s="129">
        <v>0</v>
      </c>
      <c r="T21" s="33" t="s">
        <v>797</v>
      </c>
    </row>
    <row r="22" spans="1:20" ht="60" customHeight="1" x14ac:dyDescent="0.25">
      <c r="A22" s="270"/>
      <c r="B22" s="273"/>
      <c r="C22" s="266"/>
      <c r="D22" s="26">
        <v>19</v>
      </c>
      <c r="E22" s="27" t="s">
        <v>98</v>
      </c>
      <c r="F22" s="27" t="s">
        <v>99</v>
      </c>
      <c r="G22" s="27" t="s">
        <v>100</v>
      </c>
      <c r="H22" s="27" t="s">
        <v>101</v>
      </c>
      <c r="I22" s="89" t="s">
        <v>102</v>
      </c>
      <c r="J22" s="57" t="s">
        <v>233</v>
      </c>
      <c r="K22" s="26" t="s">
        <v>234</v>
      </c>
      <c r="L22" s="30">
        <v>192</v>
      </c>
      <c r="M22" s="58" t="s">
        <v>235</v>
      </c>
      <c r="N22" s="134">
        <v>0.1</v>
      </c>
      <c r="O22" s="115">
        <v>0.1</v>
      </c>
      <c r="P22" s="129">
        <f t="shared" si="0"/>
        <v>1</v>
      </c>
      <c r="Q22" s="39">
        <v>30756666</v>
      </c>
      <c r="R22" s="39">
        <v>30756666</v>
      </c>
      <c r="S22" s="129">
        <f t="shared" si="1"/>
        <v>1</v>
      </c>
      <c r="T22" s="33" t="s">
        <v>798</v>
      </c>
    </row>
    <row r="23" spans="1:20" ht="60" customHeight="1" x14ac:dyDescent="0.25">
      <c r="A23" s="270"/>
      <c r="B23" s="273"/>
      <c r="C23" s="266"/>
      <c r="D23" s="26">
        <v>20</v>
      </c>
      <c r="E23" s="27" t="s">
        <v>103</v>
      </c>
      <c r="F23" s="27" t="s">
        <v>104</v>
      </c>
      <c r="G23" s="27" t="s">
        <v>105</v>
      </c>
      <c r="H23" s="27" t="s">
        <v>106</v>
      </c>
      <c r="I23" s="33" t="s">
        <v>107</v>
      </c>
      <c r="J23" s="57" t="s">
        <v>96</v>
      </c>
      <c r="K23" s="26" t="s">
        <v>96</v>
      </c>
      <c r="L23" s="26" t="s">
        <v>96</v>
      </c>
      <c r="M23" s="55" t="s">
        <v>96</v>
      </c>
      <c r="N23" s="134">
        <v>0.1</v>
      </c>
      <c r="O23" s="26">
        <v>0</v>
      </c>
      <c r="P23" s="129">
        <f t="shared" si="0"/>
        <v>0</v>
      </c>
      <c r="Q23" s="39">
        <v>0</v>
      </c>
      <c r="R23" s="39">
        <v>0</v>
      </c>
      <c r="S23" s="129">
        <v>0</v>
      </c>
      <c r="T23" s="33" t="s">
        <v>799</v>
      </c>
    </row>
    <row r="24" spans="1:20" ht="60" customHeight="1" x14ac:dyDescent="0.25">
      <c r="A24" s="270"/>
      <c r="B24" s="292" t="s">
        <v>108</v>
      </c>
      <c r="C24" s="266" t="s">
        <v>109</v>
      </c>
      <c r="D24" s="26">
        <v>21</v>
      </c>
      <c r="E24" s="32" t="s">
        <v>110</v>
      </c>
      <c r="F24" s="27" t="s">
        <v>111</v>
      </c>
      <c r="G24" s="27" t="s">
        <v>112</v>
      </c>
      <c r="H24" s="27" t="s">
        <v>113</v>
      </c>
      <c r="I24" s="33" t="s">
        <v>114</v>
      </c>
      <c r="J24" s="57" t="s">
        <v>236</v>
      </c>
      <c r="K24" s="26" t="s">
        <v>237</v>
      </c>
      <c r="L24" s="26">
        <v>65</v>
      </c>
      <c r="M24" s="33" t="s">
        <v>238</v>
      </c>
      <c r="N24" s="134">
        <v>0.05</v>
      </c>
      <c r="O24" s="115">
        <v>0.05</v>
      </c>
      <c r="P24" s="129">
        <f t="shared" si="0"/>
        <v>1</v>
      </c>
      <c r="Q24" s="39">
        <v>40000000</v>
      </c>
      <c r="R24" s="39">
        <v>0</v>
      </c>
      <c r="S24" s="129">
        <f t="shared" si="1"/>
        <v>0</v>
      </c>
      <c r="T24" s="33" t="s">
        <v>800</v>
      </c>
    </row>
    <row r="25" spans="1:20" ht="60" customHeight="1" x14ac:dyDescent="0.25">
      <c r="A25" s="270"/>
      <c r="B25" s="292"/>
      <c r="C25" s="266"/>
      <c r="D25" s="26">
        <v>22</v>
      </c>
      <c r="E25" s="27" t="s">
        <v>115</v>
      </c>
      <c r="F25" s="27" t="s">
        <v>116</v>
      </c>
      <c r="G25" s="27" t="s">
        <v>117</v>
      </c>
      <c r="H25" s="27" t="s">
        <v>118</v>
      </c>
      <c r="I25" s="33" t="s">
        <v>119</v>
      </c>
      <c r="J25" s="94" t="s">
        <v>236</v>
      </c>
      <c r="K25" s="31" t="s">
        <v>239</v>
      </c>
      <c r="L25" s="26">
        <v>85</v>
      </c>
      <c r="M25" s="33" t="s">
        <v>240</v>
      </c>
      <c r="N25" s="134">
        <v>0.1</v>
      </c>
      <c r="O25" s="115">
        <v>0.1</v>
      </c>
      <c r="P25" s="129">
        <f t="shared" si="0"/>
        <v>1</v>
      </c>
      <c r="Q25" s="39">
        <v>40000000</v>
      </c>
      <c r="R25" s="39">
        <v>0</v>
      </c>
      <c r="S25" s="129">
        <v>0</v>
      </c>
      <c r="T25" s="33" t="s">
        <v>800</v>
      </c>
    </row>
    <row r="26" spans="1:20" ht="60" customHeight="1" x14ac:dyDescent="0.25">
      <c r="A26" s="270"/>
      <c r="B26" s="292"/>
      <c r="C26" s="266"/>
      <c r="D26" s="26">
        <v>23</v>
      </c>
      <c r="E26" s="27" t="s">
        <v>120</v>
      </c>
      <c r="F26" s="27" t="s">
        <v>121</v>
      </c>
      <c r="G26" s="27" t="s">
        <v>122</v>
      </c>
      <c r="H26" s="27" t="s">
        <v>118</v>
      </c>
      <c r="I26" s="33" t="s">
        <v>123</v>
      </c>
      <c r="J26" s="57" t="s">
        <v>96</v>
      </c>
      <c r="K26" s="26" t="s">
        <v>96</v>
      </c>
      <c r="L26" s="26" t="s">
        <v>96</v>
      </c>
      <c r="M26" s="60" t="s">
        <v>241</v>
      </c>
      <c r="N26" s="134">
        <v>0.1</v>
      </c>
      <c r="O26" s="26">
        <v>0</v>
      </c>
      <c r="P26" s="129">
        <f t="shared" si="0"/>
        <v>0</v>
      </c>
      <c r="Q26" s="39">
        <v>0</v>
      </c>
      <c r="R26" s="39">
        <v>0</v>
      </c>
      <c r="S26" s="129">
        <v>0</v>
      </c>
      <c r="T26" s="33" t="s">
        <v>799</v>
      </c>
    </row>
    <row r="27" spans="1:20" ht="60" customHeight="1" x14ac:dyDescent="0.25">
      <c r="A27" s="270"/>
      <c r="B27" s="292"/>
      <c r="C27" s="266" t="s">
        <v>124</v>
      </c>
      <c r="D27" s="26">
        <v>24</v>
      </c>
      <c r="E27" s="27" t="s">
        <v>125</v>
      </c>
      <c r="F27" s="27" t="s">
        <v>126</v>
      </c>
      <c r="G27" s="27" t="s">
        <v>127</v>
      </c>
      <c r="H27" s="27" t="s">
        <v>128</v>
      </c>
      <c r="I27" s="33" t="s">
        <v>129</v>
      </c>
      <c r="J27" s="57" t="s">
        <v>242</v>
      </c>
      <c r="K27" s="26" t="s">
        <v>243</v>
      </c>
      <c r="L27" s="26">
        <v>68</v>
      </c>
      <c r="M27" s="33" t="s">
        <v>244</v>
      </c>
      <c r="N27" s="57">
        <v>2</v>
      </c>
      <c r="O27" s="26">
        <v>1</v>
      </c>
      <c r="P27" s="129">
        <f t="shared" si="0"/>
        <v>0.5</v>
      </c>
      <c r="Q27" s="39">
        <v>10000000</v>
      </c>
      <c r="R27" s="39">
        <v>10000000</v>
      </c>
      <c r="S27" s="129">
        <f t="shared" si="1"/>
        <v>1</v>
      </c>
      <c r="T27" s="33" t="s">
        <v>801</v>
      </c>
    </row>
    <row r="28" spans="1:20" ht="60" customHeight="1" x14ac:dyDescent="0.25">
      <c r="A28" s="270"/>
      <c r="B28" s="292"/>
      <c r="C28" s="266"/>
      <c r="D28" s="26">
        <v>25</v>
      </c>
      <c r="E28" s="32" t="s">
        <v>130</v>
      </c>
      <c r="F28" s="27" t="s">
        <v>131</v>
      </c>
      <c r="G28" s="27" t="s">
        <v>132</v>
      </c>
      <c r="H28" s="27" t="s">
        <v>133</v>
      </c>
      <c r="I28" s="33" t="s">
        <v>134</v>
      </c>
      <c r="J28" s="57" t="s">
        <v>245</v>
      </c>
      <c r="K28" s="26" t="s">
        <v>246</v>
      </c>
      <c r="L28" s="26">
        <v>107</v>
      </c>
      <c r="M28" s="33" t="s">
        <v>247</v>
      </c>
      <c r="N28" s="134">
        <v>0.08</v>
      </c>
      <c r="O28" s="115">
        <v>0.08</v>
      </c>
      <c r="P28" s="129">
        <f t="shared" si="0"/>
        <v>1</v>
      </c>
      <c r="Q28" s="39">
        <v>9880000</v>
      </c>
      <c r="R28" s="39">
        <v>9880000</v>
      </c>
      <c r="S28" s="129">
        <f t="shared" si="1"/>
        <v>1</v>
      </c>
      <c r="T28" s="33" t="s">
        <v>802</v>
      </c>
    </row>
    <row r="29" spans="1:20" ht="60" customHeight="1" x14ac:dyDescent="0.25">
      <c r="A29" s="270"/>
      <c r="B29" s="292"/>
      <c r="C29" s="266" t="s">
        <v>135</v>
      </c>
      <c r="D29" s="26">
        <v>26</v>
      </c>
      <c r="E29" s="27" t="s">
        <v>136</v>
      </c>
      <c r="F29" s="27" t="s">
        <v>137</v>
      </c>
      <c r="G29" s="27" t="s">
        <v>138</v>
      </c>
      <c r="H29" s="27" t="s">
        <v>139</v>
      </c>
      <c r="I29" s="33" t="s">
        <v>140</v>
      </c>
      <c r="J29" s="57" t="s">
        <v>96</v>
      </c>
      <c r="K29" s="26" t="s">
        <v>96</v>
      </c>
      <c r="L29" s="26" t="s">
        <v>96</v>
      </c>
      <c r="M29" s="60" t="s">
        <v>241</v>
      </c>
      <c r="N29" s="57">
        <v>1</v>
      </c>
      <c r="O29" s="26">
        <v>1</v>
      </c>
      <c r="P29" s="129">
        <f t="shared" si="0"/>
        <v>1</v>
      </c>
      <c r="Q29" s="39">
        <v>0</v>
      </c>
      <c r="R29" s="39">
        <v>0</v>
      </c>
      <c r="S29" s="129">
        <v>0</v>
      </c>
      <c r="T29" s="33" t="s">
        <v>803</v>
      </c>
    </row>
    <row r="30" spans="1:20" ht="60" customHeight="1" x14ac:dyDescent="0.25">
      <c r="A30" s="270"/>
      <c r="B30" s="292"/>
      <c r="C30" s="266"/>
      <c r="D30" s="26">
        <v>27</v>
      </c>
      <c r="E30" s="28" t="s">
        <v>141</v>
      </c>
      <c r="F30" s="28" t="s">
        <v>142</v>
      </c>
      <c r="G30" s="28" t="s">
        <v>143</v>
      </c>
      <c r="H30" s="28" t="s">
        <v>144</v>
      </c>
      <c r="I30" s="62" t="s">
        <v>145</v>
      </c>
      <c r="J30" s="61" t="s">
        <v>215</v>
      </c>
      <c r="K30" s="28" t="s">
        <v>216</v>
      </c>
      <c r="L30" s="26">
        <v>197</v>
      </c>
      <c r="M30" s="62" t="s">
        <v>217</v>
      </c>
      <c r="N30" s="134">
        <v>0.1</v>
      </c>
      <c r="O30" s="115">
        <v>0.05</v>
      </c>
      <c r="P30" s="129">
        <f t="shared" si="0"/>
        <v>0.5</v>
      </c>
      <c r="Q30" s="39">
        <v>0</v>
      </c>
      <c r="R30" s="39">
        <v>0</v>
      </c>
      <c r="S30" s="129">
        <v>0</v>
      </c>
      <c r="T30" s="33" t="s">
        <v>804</v>
      </c>
    </row>
    <row r="31" spans="1:20" ht="60" customHeight="1" x14ac:dyDescent="0.25">
      <c r="A31" s="270"/>
      <c r="B31" s="275" t="s">
        <v>146</v>
      </c>
      <c r="C31" s="273" t="s">
        <v>147</v>
      </c>
      <c r="D31" s="26">
        <v>28</v>
      </c>
      <c r="E31" s="28" t="s">
        <v>148</v>
      </c>
      <c r="F31" s="28" t="s">
        <v>149</v>
      </c>
      <c r="G31" s="28" t="s">
        <v>150</v>
      </c>
      <c r="H31" s="28" t="s">
        <v>151</v>
      </c>
      <c r="I31" s="62" t="s">
        <v>152</v>
      </c>
      <c r="J31" s="61" t="s">
        <v>248</v>
      </c>
      <c r="K31" s="41" t="s">
        <v>249</v>
      </c>
      <c r="L31" s="26">
        <v>157</v>
      </c>
      <c r="M31" s="63" t="s">
        <v>250</v>
      </c>
      <c r="N31" s="134">
        <v>0.09</v>
      </c>
      <c r="O31" s="115">
        <v>0.09</v>
      </c>
      <c r="P31" s="129">
        <f t="shared" si="0"/>
        <v>1</v>
      </c>
      <c r="Q31" s="39">
        <v>0</v>
      </c>
      <c r="R31" s="39">
        <v>0</v>
      </c>
      <c r="S31" s="129">
        <v>0</v>
      </c>
      <c r="T31" s="33" t="s">
        <v>727</v>
      </c>
    </row>
    <row r="32" spans="1:20" ht="60" customHeight="1" x14ac:dyDescent="0.25">
      <c r="A32" s="270"/>
      <c r="B32" s="275"/>
      <c r="C32" s="273"/>
      <c r="D32" s="273">
        <v>29</v>
      </c>
      <c r="E32" s="273" t="s">
        <v>153</v>
      </c>
      <c r="F32" s="273" t="s">
        <v>154</v>
      </c>
      <c r="G32" s="273" t="s">
        <v>155</v>
      </c>
      <c r="H32" s="273" t="s">
        <v>151</v>
      </c>
      <c r="I32" s="274" t="s">
        <v>152</v>
      </c>
      <c r="J32" s="57" t="s">
        <v>251</v>
      </c>
      <c r="K32" s="9" t="s">
        <v>252</v>
      </c>
      <c r="L32" s="26">
        <v>129</v>
      </c>
      <c r="M32" s="33" t="s">
        <v>253</v>
      </c>
      <c r="N32" s="346">
        <v>0.09</v>
      </c>
      <c r="O32" s="347">
        <v>0.09</v>
      </c>
      <c r="P32" s="321">
        <f>O32/N32</f>
        <v>1</v>
      </c>
      <c r="Q32" s="324">
        <v>12650000</v>
      </c>
      <c r="R32" s="324">
        <v>12650000</v>
      </c>
      <c r="S32" s="321">
        <f>R32/Q32</f>
        <v>1</v>
      </c>
      <c r="T32" s="330" t="s">
        <v>805</v>
      </c>
    </row>
    <row r="33" spans="1:20" ht="60" customHeight="1" x14ac:dyDescent="0.25">
      <c r="A33" s="270"/>
      <c r="B33" s="275"/>
      <c r="C33" s="273"/>
      <c r="D33" s="273"/>
      <c r="E33" s="273"/>
      <c r="F33" s="273"/>
      <c r="G33" s="273"/>
      <c r="H33" s="273"/>
      <c r="I33" s="274"/>
      <c r="J33" s="57" t="s">
        <v>254</v>
      </c>
      <c r="K33" s="9" t="s">
        <v>255</v>
      </c>
      <c r="L33" s="26">
        <v>134</v>
      </c>
      <c r="M33" s="33" t="s">
        <v>256</v>
      </c>
      <c r="N33" s="319"/>
      <c r="O33" s="313"/>
      <c r="P33" s="322"/>
      <c r="Q33" s="325"/>
      <c r="R33" s="325"/>
      <c r="S33" s="322"/>
      <c r="T33" s="331"/>
    </row>
    <row r="34" spans="1:20" ht="60" customHeight="1" x14ac:dyDescent="0.25">
      <c r="A34" s="270"/>
      <c r="B34" s="275"/>
      <c r="C34" s="273"/>
      <c r="D34" s="273"/>
      <c r="E34" s="273"/>
      <c r="F34" s="273"/>
      <c r="G34" s="273"/>
      <c r="H34" s="273"/>
      <c r="I34" s="274"/>
      <c r="J34" s="57" t="s">
        <v>254</v>
      </c>
      <c r="K34" s="9" t="s">
        <v>255</v>
      </c>
      <c r="L34" s="26">
        <v>133</v>
      </c>
      <c r="M34" s="33" t="s">
        <v>257</v>
      </c>
      <c r="N34" s="319"/>
      <c r="O34" s="313"/>
      <c r="P34" s="322"/>
      <c r="Q34" s="325"/>
      <c r="R34" s="325"/>
      <c r="S34" s="322"/>
      <c r="T34" s="331"/>
    </row>
    <row r="35" spans="1:20" ht="60" customHeight="1" x14ac:dyDescent="0.25">
      <c r="A35" s="270"/>
      <c r="B35" s="275"/>
      <c r="C35" s="273"/>
      <c r="D35" s="273"/>
      <c r="E35" s="273"/>
      <c r="F35" s="273"/>
      <c r="G35" s="273"/>
      <c r="H35" s="273"/>
      <c r="I35" s="274"/>
      <c r="J35" s="7" t="s">
        <v>254</v>
      </c>
      <c r="K35" s="9" t="s">
        <v>249</v>
      </c>
      <c r="L35" s="26">
        <v>154</v>
      </c>
      <c r="M35" s="33" t="s">
        <v>258</v>
      </c>
      <c r="N35" s="320"/>
      <c r="O35" s="314"/>
      <c r="P35" s="323"/>
      <c r="Q35" s="326"/>
      <c r="R35" s="326"/>
      <c r="S35" s="323"/>
      <c r="T35" s="332"/>
    </row>
    <row r="36" spans="1:20" ht="60" customHeight="1" x14ac:dyDescent="0.25">
      <c r="A36" s="270"/>
      <c r="B36" s="275"/>
      <c r="C36" s="266" t="s">
        <v>156</v>
      </c>
      <c r="D36" s="273">
        <v>30</v>
      </c>
      <c r="E36" s="273" t="s">
        <v>157</v>
      </c>
      <c r="F36" s="273" t="s">
        <v>158</v>
      </c>
      <c r="G36" s="273" t="s">
        <v>159</v>
      </c>
      <c r="H36" s="273" t="s">
        <v>151</v>
      </c>
      <c r="I36" s="274" t="s">
        <v>272</v>
      </c>
      <c r="J36" s="270" t="s">
        <v>254</v>
      </c>
      <c r="K36" s="273" t="s">
        <v>259</v>
      </c>
      <c r="L36" s="273">
        <v>143</v>
      </c>
      <c r="M36" s="274" t="s">
        <v>260</v>
      </c>
      <c r="N36" s="346">
        <v>0.09</v>
      </c>
      <c r="O36" s="347">
        <v>0.09</v>
      </c>
      <c r="P36" s="321">
        <f>O36/N36</f>
        <v>1</v>
      </c>
      <c r="Q36" s="324">
        <v>12650000</v>
      </c>
      <c r="R36" s="324">
        <v>12650000</v>
      </c>
      <c r="S36" s="321">
        <f>R36/Q36</f>
        <v>1</v>
      </c>
      <c r="T36" s="330" t="s">
        <v>806</v>
      </c>
    </row>
    <row r="37" spans="1:20" ht="60" customHeight="1" x14ac:dyDescent="0.25">
      <c r="A37" s="270"/>
      <c r="B37" s="275"/>
      <c r="C37" s="266"/>
      <c r="D37" s="273"/>
      <c r="E37" s="273"/>
      <c r="F37" s="273"/>
      <c r="G37" s="273"/>
      <c r="H37" s="273"/>
      <c r="I37" s="274"/>
      <c r="J37" s="270"/>
      <c r="K37" s="273"/>
      <c r="L37" s="273"/>
      <c r="M37" s="274"/>
      <c r="N37" s="319"/>
      <c r="O37" s="313"/>
      <c r="P37" s="322"/>
      <c r="Q37" s="325"/>
      <c r="R37" s="325"/>
      <c r="S37" s="322"/>
      <c r="T37" s="331"/>
    </row>
    <row r="38" spans="1:20" ht="60" customHeight="1" x14ac:dyDescent="0.25">
      <c r="A38" s="270"/>
      <c r="B38" s="275"/>
      <c r="C38" s="266"/>
      <c r="D38" s="273"/>
      <c r="E38" s="273"/>
      <c r="F38" s="273"/>
      <c r="G38" s="273"/>
      <c r="H38" s="273"/>
      <c r="I38" s="62" t="s">
        <v>273</v>
      </c>
      <c r="J38" s="61" t="s">
        <v>251</v>
      </c>
      <c r="K38" s="41" t="s">
        <v>252</v>
      </c>
      <c r="L38" s="28">
        <v>128</v>
      </c>
      <c r="M38" s="62" t="s">
        <v>261</v>
      </c>
      <c r="N38" s="319"/>
      <c r="O38" s="313"/>
      <c r="P38" s="322"/>
      <c r="Q38" s="325"/>
      <c r="R38" s="325"/>
      <c r="S38" s="322"/>
      <c r="T38" s="331"/>
    </row>
    <row r="39" spans="1:20" ht="60" customHeight="1" x14ac:dyDescent="0.25">
      <c r="A39" s="270"/>
      <c r="B39" s="275"/>
      <c r="C39" s="266"/>
      <c r="D39" s="273"/>
      <c r="E39" s="273"/>
      <c r="F39" s="273"/>
      <c r="G39" s="273"/>
      <c r="H39" s="273"/>
      <c r="I39" s="33" t="s">
        <v>274</v>
      </c>
      <c r="J39" s="7" t="s">
        <v>254</v>
      </c>
      <c r="K39" s="26" t="s">
        <v>262</v>
      </c>
      <c r="L39" s="30">
        <v>134</v>
      </c>
      <c r="M39" s="64" t="s">
        <v>256</v>
      </c>
      <c r="N39" s="319"/>
      <c r="O39" s="313"/>
      <c r="P39" s="322"/>
      <c r="Q39" s="325"/>
      <c r="R39" s="325"/>
      <c r="S39" s="322"/>
      <c r="T39" s="331"/>
    </row>
    <row r="40" spans="1:20" ht="60" customHeight="1" x14ac:dyDescent="0.25">
      <c r="A40" s="270"/>
      <c r="B40" s="275"/>
      <c r="C40" s="266"/>
      <c r="D40" s="273"/>
      <c r="E40" s="273"/>
      <c r="F40" s="273"/>
      <c r="G40" s="273"/>
      <c r="H40" s="273"/>
      <c r="I40" s="33" t="s">
        <v>275</v>
      </c>
      <c r="J40" s="7" t="s">
        <v>254</v>
      </c>
      <c r="K40" s="26" t="s">
        <v>262</v>
      </c>
      <c r="L40" s="26">
        <v>137</v>
      </c>
      <c r="M40" s="33" t="s">
        <v>263</v>
      </c>
      <c r="N40" s="319"/>
      <c r="O40" s="313"/>
      <c r="P40" s="322"/>
      <c r="Q40" s="325"/>
      <c r="R40" s="325"/>
      <c r="S40" s="322"/>
      <c r="T40" s="331"/>
    </row>
    <row r="41" spans="1:20" ht="60" customHeight="1" x14ac:dyDescent="0.25">
      <c r="A41" s="270"/>
      <c r="B41" s="275"/>
      <c r="C41" s="266"/>
      <c r="D41" s="273"/>
      <c r="E41" s="273"/>
      <c r="F41" s="273"/>
      <c r="G41" s="273"/>
      <c r="H41" s="273"/>
      <c r="I41" s="33" t="s">
        <v>276</v>
      </c>
      <c r="J41" s="57" t="s">
        <v>254</v>
      </c>
      <c r="K41" s="26" t="s">
        <v>259</v>
      </c>
      <c r="L41" s="26">
        <v>142</v>
      </c>
      <c r="M41" s="55" t="s">
        <v>264</v>
      </c>
      <c r="N41" s="320"/>
      <c r="O41" s="314"/>
      <c r="P41" s="323"/>
      <c r="Q41" s="326"/>
      <c r="R41" s="326"/>
      <c r="S41" s="323"/>
      <c r="T41" s="332"/>
    </row>
    <row r="42" spans="1:20" ht="60" customHeight="1" x14ac:dyDescent="0.25">
      <c r="A42" s="270"/>
      <c r="B42" s="275"/>
      <c r="C42" s="266"/>
      <c r="D42" s="26">
        <v>31</v>
      </c>
      <c r="E42" s="27" t="s">
        <v>160</v>
      </c>
      <c r="F42" s="27" t="s">
        <v>161</v>
      </c>
      <c r="G42" s="27" t="s">
        <v>162</v>
      </c>
      <c r="H42" s="27" t="s">
        <v>118</v>
      </c>
      <c r="I42" s="33" t="s">
        <v>163</v>
      </c>
      <c r="J42" s="57" t="s">
        <v>254</v>
      </c>
      <c r="K42" s="26" t="s">
        <v>255</v>
      </c>
      <c r="L42" s="30">
        <v>133</v>
      </c>
      <c r="M42" s="64" t="s">
        <v>257</v>
      </c>
      <c r="N42" s="134">
        <v>0.1</v>
      </c>
      <c r="O42" s="115">
        <v>0.1</v>
      </c>
      <c r="P42" s="38">
        <f>O42/N42</f>
        <v>1</v>
      </c>
      <c r="Q42" s="39">
        <v>0</v>
      </c>
      <c r="R42" s="39">
        <v>0</v>
      </c>
      <c r="S42" s="38">
        <v>0</v>
      </c>
      <c r="T42" s="33" t="s">
        <v>807</v>
      </c>
    </row>
    <row r="43" spans="1:20" ht="60" customHeight="1" x14ac:dyDescent="0.25">
      <c r="A43" s="270"/>
      <c r="B43" s="275"/>
      <c r="C43" s="266" t="s">
        <v>164</v>
      </c>
      <c r="D43" s="26">
        <v>32</v>
      </c>
      <c r="E43" s="26" t="s">
        <v>165</v>
      </c>
      <c r="F43" s="26" t="s">
        <v>166</v>
      </c>
      <c r="G43" s="26" t="s">
        <v>167</v>
      </c>
      <c r="H43" s="26" t="s">
        <v>168</v>
      </c>
      <c r="I43" s="55" t="s">
        <v>169</v>
      </c>
      <c r="J43" s="57" t="s">
        <v>254</v>
      </c>
      <c r="K43" s="26" t="s">
        <v>255</v>
      </c>
      <c r="L43" s="26">
        <v>134</v>
      </c>
      <c r="M43" s="55" t="s">
        <v>256</v>
      </c>
      <c r="N43" s="134">
        <v>0.09</v>
      </c>
      <c r="O43" s="115">
        <v>0.09</v>
      </c>
      <c r="P43" s="132">
        <f t="shared" ref="P43:P106" si="2">O43/N43</f>
        <v>1</v>
      </c>
      <c r="Q43" s="39">
        <v>14667000</v>
      </c>
      <c r="R43" s="39">
        <v>14667000</v>
      </c>
      <c r="S43" s="132">
        <f t="shared" ref="S43:S92" si="3">R43/Q43</f>
        <v>1</v>
      </c>
      <c r="T43" s="33" t="s">
        <v>808</v>
      </c>
    </row>
    <row r="44" spans="1:20" ht="60" customHeight="1" x14ac:dyDescent="0.25">
      <c r="A44" s="270"/>
      <c r="B44" s="275"/>
      <c r="C44" s="266"/>
      <c r="D44" s="26">
        <v>33</v>
      </c>
      <c r="E44" s="27" t="s">
        <v>170</v>
      </c>
      <c r="F44" s="27" t="s">
        <v>171</v>
      </c>
      <c r="G44" s="27" t="s">
        <v>172</v>
      </c>
      <c r="H44" s="27" t="s">
        <v>173</v>
      </c>
      <c r="I44" s="33" t="s">
        <v>174</v>
      </c>
      <c r="J44" s="7" t="s">
        <v>265</v>
      </c>
      <c r="K44" s="9" t="s">
        <v>266</v>
      </c>
      <c r="L44" s="30">
        <v>185</v>
      </c>
      <c r="M44" s="64" t="s">
        <v>267</v>
      </c>
      <c r="N44" s="134">
        <v>0.1</v>
      </c>
      <c r="O44" s="115">
        <v>0.1</v>
      </c>
      <c r="P44" s="132">
        <f t="shared" si="2"/>
        <v>1</v>
      </c>
      <c r="Q44" s="39">
        <v>4673224</v>
      </c>
      <c r="R44" s="39">
        <v>4673224</v>
      </c>
      <c r="S44" s="132">
        <f t="shared" si="3"/>
        <v>1</v>
      </c>
      <c r="T44" s="33" t="s">
        <v>809</v>
      </c>
    </row>
    <row r="45" spans="1:20" ht="60" customHeight="1" x14ac:dyDescent="0.25">
      <c r="A45" s="270"/>
      <c r="B45" s="275"/>
      <c r="C45" s="266"/>
      <c r="D45" s="26">
        <v>34</v>
      </c>
      <c r="E45" s="27" t="s">
        <v>175</v>
      </c>
      <c r="F45" s="27" t="s">
        <v>176</v>
      </c>
      <c r="G45" s="27" t="s">
        <v>177</v>
      </c>
      <c r="H45" s="27" t="s">
        <v>178</v>
      </c>
      <c r="I45" s="33" t="s">
        <v>179</v>
      </c>
      <c r="J45" s="57" t="s">
        <v>254</v>
      </c>
      <c r="K45" s="10" t="s">
        <v>262</v>
      </c>
      <c r="L45" s="26">
        <v>137</v>
      </c>
      <c r="M45" s="55" t="s">
        <v>263</v>
      </c>
      <c r="N45" s="134">
        <v>0.1</v>
      </c>
      <c r="O45" s="115">
        <v>0.1</v>
      </c>
      <c r="P45" s="132">
        <f t="shared" si="2"/>
        <v>1</v>
      </c>
      <c r="Q45" s="39">
        <v>17600000</v>
      </c>
      <c r="R45" s="39">
        <v>17600000</v>
      </c>
      <c r="S45" s="132">
        <f t="shared" si="3"/>
        <v>1</v>
      </c>
      <c r="T45" s="33" t="s">
        <v>810</v>
      </c>
    </row>
    <row r="46" spans="1:20" ht="60" customHeight="1" x14ac:dyDescent="0.25">
      <c r="A46" s="270"/>
      <c r="B46" s="275"/>
      <c r="C46" s="266"/>
      <c r="D46" s="26">
        <v>35</v>
      </c>
      <c r="E46" s="27" t="s">
        <v>180</v>
      </c>
      <c r="F46" s="27" t="s">
        <v>181</v>
      </c>
      <c r="G46" s="27" t="s">
        <v>182</v>
      </c>
      <c r="H46" s="27" t="s">
        <v>183</v>
      </c>
      <c r="I46" s="33" t="s">
        <v>184</v>
      </c>
      <c r="J46" s="7" t="s">
        <v>254</v>
      </c>
      <c r="K46" s="40" t="s">
        <v>268</v>
      </c>
      <c r="L46" s="26">
        <v>139</v>
      </c>
      <c r="M46" s="60" t="s">
        <v>269</v>
      </c>
      <c r="N46" s="134">
        <v>0.09</v>
      </c>
      <c r="O46" s="26">
        <v>0</v>
      </c>
      <c r="P46" s="132">
        <v>0</v>
      </c>
      <c r="Q46" s="39">
        <v>0</v>
      </c>
      <c r="R46" s="39">
        <v>0</v>
      </c>
      <c r="S46" s="132">
        <v>0</v>
      </c>
      <c r="T46" s="33" t="s">
        <v>811</v>
      </c>
    </row>
    <row r="47" spans="1:20" ht="60" customHeight="1" x14ac:dyDescent="0.25">
      <c r="A47" s="270"/>
      <c r="B47" s="275"/>
      <c r="C47" s="266"/>
      <c r="D47" s="26">
        <v>36</v>
      </c>
      <c r="E47" s="27" t="s">
        <v>185</v>
      </c>
      <c r="F47" s="27" t="s">
        <v>186</v>
      </c>
      <c r="G47" s="27" t="s">
        <v>187</v>
      </c>
      <c r="H47" s="27" t="s">
        <v>188</v>
      </c>
      <c r="I47" s="33" t="s">
        <v>189</v>
      </c>
      <c r="J47" s="7" t="s">
        <v>254</v>
      </c>
      <c r="K47" s="26" t="s">
        <v>270</v>
      </c>
      <c r="L47" s="26">
        <v>162</v>
      </c>
      <c r="M47" s="33" t="s">
        <v>271</v>
      </c>
      <c r="N47" s="134">
        <v>0.1</v>
      </c>
      <c r="O47" s="115">
        <v>0.1</v>
      </c>
      <c r="P47" s="132">
        <f t="shared" si="2"/>
        <v>1</v>
      </c>
      <c r="Q47" s="39">
        <v>49846333</v>
      </c>
      <c r="R47" s="39">
        <v>49846333</v>
      </c>
      <c r="S47" s="132">
        <f t="shared" si="3"/>
        <v>1</v>
      </c>
      <c r="T47" s="33" t="s">
        <v>812</v>
      </c>
    </row>
    <row r="48" spans="1:20" ht="60" customHeight="1" x14ac:dyDescent="0.25">
      <c r="A48" s="270"/>
      <c r="B48" s="275"/>
      <c r="C48" s="266" t="s">
        <v>190</v>
      </c>
      <c r="D48" s="26">
        <v>37</v>
      </c>
      <c r="E48" s="27" t="s">
        <v>191</v>
      </c>
      <c r="F48" s="27" t="s">
        <v>192</v>
      </c>
      <c r="G48" s="27" t="s">
        <v>193</v>
      </c>
      <c r="H48" s="27" t="s">
        <v>194</v>
      </c>
      <c r="I48" s="33" t="s">
        <v>179</v>
      </c>
      <c r="J48" s="270" t="s">
        <v>254</v>
      </c>
      <c r="K48" s="273" t="s">
        <v>262</v>
      </c>
      <c r="L48" s="273">
        <v>137</v>
      </c>
      <c r="M48" s="274" t="s">
        <v>263</v>
      </c>
      <c r="N48" s="134">
        <v>0.1</v>
      </c>
      <c r="O48" s="115">
        <v>0.1</v>
      </c>
      <c r="P48" s="132">
        <f t="shared" si="2"/>
        <v>1</v>
      </c>
      <c r="Q48" s="39">
        <v>0</v>
      </c>
      <c r="R48" s="39">
        <v>0</v>
      </c>
      <c r="S48" s="132">
        <v>0</v>
      </c>
      <c r="T48" s="33" t="s">
        <v>813</v>
      </c>
    </row>
    <row r="49" spans="1:20" ht="60" customHeight="1" x14ac:dyDescent="0.25">
      <c r="A49" s="270"/>
      <c r="B49" s="275"/>
      <c r="C49" s="266"/>
      <c r="D49" s="26">
        <v>38</v>
      </c>
      <c r="E49" s="27" t="s">
        <v>195</v>
      </c>
      <c r="F49" s="27" t="s">
        <v>192</v>
      </c>
      <c r="G49" s="27" t="s">
        <v>193</v>
      </c>
      <c r="H49" s="27" t="s">
        <v>194</v>
      </c>
      <c r="I49" s="33" t="s">
        <v>179</v>
      </c>
      <c r="J49" s="270"/>
      <c r="K49" s="273"/>
      <c r="L49" s="273"/>
      <c r="M49" s="274"/>
      <c r="N49" s="134">
        <v>0.1</v>
      </c>
      <c r="O49" s="115">
        <v>0.1</v>
      </c>
      <c r="P49" s="132">
        <f t="shared" si="2"/>
        <v>1</v>
      </c>
      <c r="Q49" s="39">
        <v>0</v>
      </c>
      <c r="R49" s="39">
        <v>0</v>
      </c>
      <c r="S49" s="132">
        <v>0</v>
      </c>
      <c r="T49" s="33" t="s">
        <v>814</v>
      </c>
    </row>
    <row r="50" spans="1:20" ht="60" customHeight="1" x14ac:dyDescent="0.25">
      <c r="A50" s="270"/>
      <c r="B50" s="275"/>
      <c r="C50" s="266"/>
      <c r="D50" s="26">
        <v>39</v>
      </c>
      <c r="E50" s="27" t="s">
        <v>196</v>
      </c>
      <c r="F50" s="27" t="s">
        <v>197</v>
      </c>
      <c r="G50" s="27" t="s">
        <v>198</v>
      </c>
      <c r="H50" s="27" t="s">
        <v>199</v>
      </c>
      <c r="I50" s="33" t="s">
        <v>179</v>
      </c>
      <c r="J50" s="270" t="s">
        <v>254</v>
      </c>
      <c r="K50" s="273" t="s">
        <v>255</v>
      </c>
      <c r="L50" s="275">
        <v>133</v>
      </c>
      <c r="M50" s="276" t="s">
        <v>257</v>
      </c>
      <c r="N50" s="134">
        <v>0.1</v>
      </c>
      <c r="O50" s="115">
        <v>0.1</v>
      </c>
      <c r="P50" s="132">
        <f t="shared" si="2"/>
        <v>1</v>
      </c>
      <c r="Q50" s="39">
        <v>0</v>
      </c>
      <c r="R50" s="39">
        <v>0</v>
      </c>
      <c r="S50" s="132">
        <v>0</v>
      </c>
      <c r="T50" s="33" t="s">
        <v>815</v>
      </c>
    </row>
    <row r="51" spans="1:20" ht="60" customHeight="1" x14ac:dyDescent="0.25">
      <c r="A51" s="270"/>
      <c r="B51" s="275"/>
      <c r="C51" s="266"/>
      <c r="D51" s="26">
        <v>40</v>
      </c>
      <c r="E51" s="27" t="s">
        <v>200</v>
      </c>
      <c r="F51" s="27" t="s">
        <v>201</v>
      </c>
      <c r="G51" s="27" t="s">
        <v>202</v>
      </c>
      <c r="H51" s="27" t="s">
        <v>203</v>
      </c>
      <c r="I51" s="33" t="s">
        <v>204</v>
      </c>
      <c r="J51" s="270"/>
      <c r="K51" s="273"/>
      <c r="L51" s="275"/>
      <c r="M51" s="276"/>
      <c r="N51" s="134">
        <v>0.1</v>
      </c>
      <c r="O51" s="115">
        <v>0.1</v>
      </c>
      <c r="P51" s="132">
        <f t="shared" si="2"/>
        <v>1</v>
      </c>
      <c r="Q51" s="39">
        <v>0</v>
      </c>
      <c r="R51" s="39">
        <v>0</v>
      </c>
      <c r="S51" s="132">
        <v>0</v>
      </c>
      <c r="T51" s="33" t="s">
        <v>816</v>
      </c>
    </row>
    <row r="52" spans="1:20" ht="60" customHeight="1" x14ac:dyDescent="0.25">
      <c r="A52" s="270" t="s">
        <v>292</v>
      </c>
      <c r="B52" s="266" t="s">
        <v>293</v>
      </c>
      <c r="C52" s="266" t="s">
        <v>294</v>
      </c>
      <c r="D52" s="26">
        <v>41</v>
      </c>
      <c r="E52" s="32" t="s">
        <v>295</v>
      </c>
      <c r="F52" s="32" t="s">
        <v>296</v>
      </c>
      <c r="G52" s="32" t="s">
        <v>297</v>
      </c>
      <c r="H52" s="32" t="s">
        <v>298</v>
      </c>
      <c r="I52" s="34" t="s">
        <v>299</v>
      </c>
      <c r="J52" s="65" t="s">
        <v>382</v>
      </c>
      <c r="K52" s="9" t="s">
        <v>383</v>
      </c>
      <c r="L52" s="11">
        <v>250</v>
      </c>
      <c r="M52" s="60" t="s">
        <v>384</v>
      </c>
      <c r="N52" s="134">
        <v>0.09</v>
      </c>
      <c r="O52" s="115">
        <v>0.05</v>
      </c>
      <c r="P52" s="132">
        <f t="shared" si="2"/>
        <v>0.55555555555555558</v>
      </c>
      <c r="Q52" s="39">
        <v>0</v>
      </c>
      <c r="R52" s="39">
        <v>0</v>
      </c>
      <c r="S52" s="132">
        <v>0</v>
      </c>
      <c r="T52" s="33" t="s">
        <v>817</v>
      </c>
    </row>
    <row r="53" spans="1:20" ht="60" customHeight="1" x14ac:dyDescent="0.25">
      <c r="A53" s="270"/>
      <c r="B53" s="266"/>
      <c r="C53" s="266"/>
      <c r="D53" s="26">
        <v>42</v>
      </c>
      <c r="E53" s="32" t="s">
        <v>300</v>
      </c>
      <c r="F53" s="32" t="s">
        <v>301</v>
      </c>
      <c r="G53" s="32" t="s">
        <v>302</v>
      </c>
      <c r="H53" s="32" t="s">
        <v>303</v>
      </c>
      <c r="I53" s="34" t="s">
        <v>304</v>
      </c>
      <c r="J53" s="270" t="s">
        <v>215</v>
      </c>
      <c r="K53" s="273" t="s">
        <v>216</v>
      </c>
      <c r="L53" s="273">
        <v>197</v>
      </c>
      <c r="M53" s="274" t="s">
        <v>217</v>
      </c>
      <c r="N53" s="134">
        <v>0.1</v>
      </c>
      <c r="O53" s="115">
        <v>0.05</v>
      </c>
      <c r="P53" s="132">
        <f t="shared" si="2"/>
        <v>0.5</v>
      </c>
      <c r="Q53" s="39">
        <v>0</v>
      </c>
      <c r="R53" s="39">
        <v>0</v>
      </c>
      <c r="S53" s="132">
        <v>0</v>
      </c>
      <c r="T53" s="33" t="s">
        <v>817</v>
      </c>
    </row>
    <row r="54" spans="1:20" ht="60" customHeight="1" x14ac:dyDescent="0.25">
      <c r="A54" s="270"/>
      <c r="B54" s="266"/>
      <c r="C54" s="266"/>
      <c r="D54" s="26">
        <v>43</v>
      </c>
      <c r="E54" s="32" t="s">
        <v>305</v>
      </c>
      <c r="F54" s="32" t="s">
        <v>306</v>
      </c>
      <c r="G54" s="32" t="s">
        <v>307</v>
      </c>
      <c r="H54" s="32" t="s">
        <v>308</v>
      </c>
      <c r="I54" s="34" t="s">
        <v>309</v>
      </c>
      <c r="J54" s="270"/>
      <c r="K54" s="273"/>
      <c r="L54" s="273"/>
      <c r="M54" s="274"/>
      <c r="N54" s="134">
        <v>0.1</v>
      </c>
      <c r="O54" s="115">
        <v>0.05</v>
      </c>
      <c r="P54" s="132">
        <f t="shared" si="2"/>
        <v>0.5</v>
      </c>
      <c r="Q54" s="39">
        <v>0</v>
      </c>
      <c r="R54" s="39">
        <v>0</v>
      </c>
      <c r="S54" s="132">
        <v>0</v>
      </c>
      <c r="T54" s="33" t="s">
        <v>817</v>
      </c>
    </row>
    <row r="55" spans="1:20" ht="60" customHeight="1" x14ac:dyDescent="0.25">
      <c r="A55" s="270"/>
      <c r="B55" s="266"/>
      <c r="C55" s="266"/>
      <c r="D55" s="26">
        <v>44</v>
      </c>
      <c r="E55" s="32" t="s">
        <v>310</v>
      </c>
      <c r="F55" s="32" t="s">
        <v>311</v>
      </c>
      <c r="G55" s="32" t="s">
        <v>312</v>
      </c>
      <c r="H55" s="32" t="s">
        <v>313</v>
      </c>
      <c r="I55" s="34" t="s">
        <v>314</v>
      </c>
      <c r="J55" s="270"/>
      <c r="K55" s="273"/>
      <c r="L55" s="273"/>
      <c r="M55" s="274"/>
      <c r="N55" s="134">
        <v>0.1</v>
      </c>
      <c r="O55" s="115">
        <v>0.1</v>
      </c>
      <c r="P55" s="132">
        <f t="shared" si="2"/>
        <v>1</v>
      </c>
      <c r="Q55" s="39">
        <v>0</v>
      </c>
      <c r="R55" s="39">
        <v>0</v>
      </c>
      <c r="S55" s="132">
        <v>0</v>
      </c>
      <c r="T55" s="33" t="s">
        <v>817</v>
      </c>
    </row>
    <row r="56" spans="1:20" ht="60" customHeight="1" x14ac:dyDescent="0.25">
      <c r="A56" s="270"/>
      <c r="B56" s="266" t="s">
        <v>380</v>
      </c>
      <c r="C56" s="32" t="s">
        <v>315</v>
      </c>
      <c r="D56" s="26">
        <v>45</v>
      </c>
      <c r="E56" s="32" t="s">
        <v>316</v>
      </c>
      <c r="F56" s="32" t="s">
        <v>317</v>
      </c>
      <c r="G56" s="32" t="s">
        <v>318</v>
      </c>
      <c r="H56" s="32" t="s">
        <v>319</v>
      </c>
      <c r="I56" s="34" t="s">
        <v>320</v>
      </c>
      <c r="J56" s="8" t="s">
        <v>385</v>
      </c>
      <c r="K56" s="31" t="s">
        <v>386</v>
      </c>
      <c r="L56" s="10" t="s">
        <v>387</v>
      </c>
      <c r="M56" s="60" t="s">
        <v>388</v>
      </c>
      <c r="N56" s="134">
        <v>0.1</v>
      </c>
      <c r="O56" s="115">
        <v>0.1</v>
      </c>
      <c r="P56" s="132">
        <f t="shared" si="2"/>
        <v>1</v>
      </c>
      <c r="Q56" s="39">
        <v>47228333</v>
      </c>
      <c r="R56" s="39">
        <v>47228333</v>
      </c>
      <c r="S56" s="132">
        <f t="shared" si="3"/>
        <v>1</v>
      </c>
      <c r="T56" s="33" t="s">
        <v>818</v>
      </c>
    </row>
    <row r="57" spans="1:20" ht="60" customHeight="1" x14ac:dyDescent="0.25">
      <c r="A57" s="270"/>
      <c r="B57" s="266"/>
      <c r="C57" s="266" t="s">
        <v>321</v>
      </c>
      <c r="D57" s="26">
        <v>46</v>
      </c>
      <c r="E57" s="32" t="s">
        <v>322</v>
      </c>
      <c r="F57" s="32" t="s">
        <v>323</v>
      </c>
      <c r="G57" s="32" t="s">
        <v>324</v>
      </c>
      <c r="H57" s="32" t="s">
        <v>325</v>
      </c>
      <c r="I57" s="90" t="s">
        <v>326</v>
      </c>
      <c r="J57" s="270" t="s">
        <v>215</v>
      </c>
      <c r="K57" s="273" t="s">
        <v>216</v>
      </c>
      <c r="L57" s="288">
        <v>197</v>
      </c>
      <c r="M57" s="274" t="s">
        <v>217</v>
      </c>
      <c r="N57" s="134">
        <v>0.09</v>
      </c>
      <c r="O57" s="115">
        <v>0.09</v>
      </c>
      <c r="P57" s="132">
        <f t="shared" si="2"/>
        <v>1</v>
      </c>
      <c r="Q57" s="39">
        <v>0</v>
      </c>
      <c r="R57" s="39">
        <v>0</v>
      </c>
      <c r="S57" s="132">
        <v>0</v>
      </c>
      <c r="T57" s="33" t="s">
        <v>819</v>
      </c>
    </row>
    <row r="58" spans="1:20" ht="60" customHeight="1" x14ac:dyDescent="0.25">
      <c r="A58" s="270"/>
      <c r="B58" s="266"/>
      <c r="C58" s="266"/>
      <c r="D58" s="26">
        <v>47</v>
      </c>
      <c r="E58" s="32" t="s">
        <v>327</v>
      </c>
      <c r="F58" s="32" t="s">
        <v>328</v>
      </c>
      <c r="G58" s="32" t="s">
        <v>329</v>
      </c>
      <c r="H58" s="32" t="s">
        <v>330</v>
      </c>
      <c r="I58" s="34" t="s">
        <v>331</v>
      </c>
      <c r="J58" s="270"/>
      <c r="K58" s="273"/>
      <c r="L58" s="288"/>
      <c r="M58" s="274"/>
      <c r="N58" s="134">
        <v>0.1</v>
      </c>
      <c r="O58" s="115">
        <v>0.1</v>
      </c>
      <c r="P58" s="132">
        <f t="shared" si="2"/>
        <v>1</v>
      </c>
      <c r="Q58" s="39">
        <v>10000000</v>
      </c>
      <c r="R58" s="39">
        <v>10000000</v>
      </c>
      <c r="S58" s="132">
        <f t="shared" si="3"/>
        <v>1</v>
      </c>
      <c r="T58" s="33" t="s">
        <v>820</v>
      </c>
    </row>
    <row r="59" spans="1:20" ht="60" customHeight="1" x14ac:dyDescent="0.25">
      <c r="A59" s="270"/>
      <c r="B59" s="266"/>
      <c r="C59" s="266"/>
      <c r="D59" s="26">
        <v>48</v>
      </c>
      <c r="E59" s="32" t="s">
        <v>332</v>
      </c>
      <c r="F59" s="32" t="s">
        <v>333</v>
      </c>
      <c r="G59" s="32" t="s">
        <v>334</v>
      </c>
      <c r="H59" s="32" t="s">
        <v>335</v>
      </c>
      <c r="I59" s="90" t="s">
        <v>336</v>
      </c>
      <c r="J59" s="270"/>
      <c r="K59" s="273"/>
      <c r="L59" s="288"/>
      <c r="M59" s="274"/>
      <c r="N59" s="134">
        <v>0.1</v>
      </c>
      <c r="O59" s="115">
        <v>0.1</v>
      </c>
      <c r="P59" s="132">
        <f t="shared" si="2"/>
        <v>1</v>
      </c>
      <c r="Q59" s="39">
        <v>0</v>
      </c>
      <c r="R59" s="39">
        <v>0</v>
      </c>
      <c r="S59" s="132">
        <v>0</v>
      </c>
      <c r="T59" s="33" t="s">
        <v>821</v>
      </c>
    </row>
    <row r="60" spans="1:20" ht="60" customHeight="1" x14ac:dyDescent="0.25">
      <c r="A60" s="270"/>
      <c r="B60" s="266"/>
      <c r="C60" s="266" t="s">
        <v>337</v>
      </c>
      <c r="D60" s="26">
        <v>49</v>
      </c>
      <c r="E60" s="27" t="s">
        <v>338</v>
      </c>
      <c r="F60" s="27" t="s">
        <v>339</v>
      </c>
      <c r="G60" s="27" t="s">
        <v>340</v>
      </c>
      <c r="H60" s="27" t="s">
        <v>341</v>
      </c>
      <c r="I60" s="89" t="s">
        <v>342</v>
      </c>
      <c r="J60" s="270"/>
      <c r="K60" s="273"/>
      <c r="L60" s="288"/>
      <c r="M60" s="274"/>
      <c r="N60" s="134">
        <v>0.1</v>
      </c>
      <c r="O60" s="115">
        <v>0.1</v>
      </c>
      <c r="P60" s="132">
        <f t="shared" si="2"/>
        <v>1</v>
      </c>
      <c r="Q60" s="39">
        <v>47157475</v>
      </c>
      <c r="R60" s="39">
        <v>47157475</v>
      </c>
      <c r="S60" s="132">
        <f t="shared" si="3"/>
        <v>1</v>
      </c>
      <c r="T60" s="33" t="s">
        <v>822</v>
      </c>
    </row>
    <row r="61" spans="1:20" ht="60" customHeight="1" x14ac:dyDescent="0.25">
      <c r="A61" s="270"/>
      <c r="B61" s="266"/>
      <c r="C61" s="266"/>
      <c r="D61" s="26">
        <v>50</v>
      </c>
      <c r="E61" s="32" t="s">
        <v>343</v>
      </c>
      <c r="F61" s="32" t="s">
        <v>344</v>
      </c>
      <c r="G61" s="32" t="s">
        <v>345</v>
      </c>
      <c r="H61" s="32" t="s">
        <v>346</v>
      </c>
      <c r="I61" s="34" t="s">
        <v>347</v>
      </c>
      <c r="J61" s="65" t="s">
        <v>389</v>
      </c>
      <c r="K61" s="9" t="s">
        <v>390</v>
      </c>
      <c r="L61" s="11">
        <v>231</v>
      </c>
      <c r="M61" s="60" t="s">
        <v>391</v>
      </c>
      <c r="N61" s="134">
        <v>0.1</v>
      </c>
      <c r="O61" s="115">
        <v>0.1</v>
      </c>
      <c r="P61" s="132">
        <f t="shared" si="2"/>
        <v>1</v>
      </c>
      <c r="Q61" s="39">
        <v>0</v>
      </c>
      <c r="R61" s="39">
        <v>0</v>
      </c>
      <c r="S61" s="132">
        <v>0</v>
      </c>
      <c r="T61" s="33" t="s">
        <v>817</v>
      </c>
    </row>
    <row r="62" spans="1:20" ht="60" customHeight="1" x14ac:dyDescent="0.25">
      <c r="A62" s="270"/>
      <c r="B62" s="266" t="s">
        <v>381</v>
      </c>
      <c r="C62" s="292" t="s">
        <v>348</v>
      </c>
      <c r="D62" s="26">
        <v>51</v>
      </c>
      <c r="E62" s="37" t="s">
        <v>349</v>
      </c>
      <c r="F62" s="32" t="s">
        <v>350</v>
      </c>
      <c r="G62" s="32" t="s">
        <v>351</v>
      </c>
      <c r="H62" s="32" t="s">
        <v>352</v>
      </c>
      <c r="I62" s="34" t="s">
        <v>353</v>
      </c>
      <c r="J62" s="65" t="s">
        <v>385</v>
      </c>
      <c r="K62" s="9" t="s">
        <v>386</v>
      </c>
      <c r="L62" s="11">
        <v>222</v>
      </c>
      <c r="M62" s="60" t="s">
        <v>392</v>
      </c>
      <c r="N62" s="134">
        <v>0.1</v>
      </c>
      <c r="O62" s="115">
        <v>0.1</v>
      </c>
      <c r="P62" s="132">
        <f t="shared" si="2"/>
        <v>1</v>
      </c>
      <c r="Q62" s="39">
        <v>0</v>
      </c>
      <c r="R62" s="39">
        <v>0</v>
      </c>
      <c r="S62" s="132">
        <v>0</v>
      </c>
      <c r="T62" s="33" t="s">
        <v>823</v>
      </c>
    </row>
    <row r="63" spans="1:20" ht="60" customHeight="1" x14ac:dyDescent="0.25">
      <c r="A63" s="270"/>
      <c r="B63" s="266"/>
      <c r="C63" s="292"/>
      <c r="D63" s="26">
        <v>52</v>
      </c>
      <c r="E63" s="37" t="s">
        <v>354</v>
      </c>
      <c r="F63" s="32" t="s">
        <v>355</v>
      </c>
      <c r="G63" s="32" t="s">
        <v>356</v>
      </c>
      <c r="H63" s="32" t="s">
        <v>357</v>
      </c>
      <c r="I63" s="34" t="s">
        <v>353</v>
      </c>
      <c r="J63" s="270" t="s">
        <v>215</v>
      </c>
      <c r="K63" s="273" t="s">
        <v>216</v>
      </c>
      <c r="L63" s="288">
        <v>197</v>
      </c>
      <c r="M63" s="274" t="s">
        <v>217</v>
      </c>
      <c r="N63" s="134">
        <v>0.1</v>
      </c>
      <c r="O63" s="115">
        <v>0.1</v>
      </c>
      <c r="P63" s="132">
        <f t="shared" si="2"/>
        <v>1</v>
      </c>
      <c r="Q63" s="39">
        <v>0</v>
      </c>
      <c r="R63" s="39">
        <v>0</v>
      </c>
      <c r="S63" s="132">
        <v>0</v>
      </c>
      <c r="T63" s="33" t="s">
        <v>824</v>
      </c>
    </row>
    <row r="64" spans="1:20" ht="60" customHeight="1" x14ac:dyDescent="0.25">
      <c r="A64" s="270"/>
      <c r="B64" s="266"/>
      <c r="C64" s="292"/>
      <c r="D64" s="26">
        <v>53</v>
      </c>
      <c r="E64" s="37" t="s">
        <v>358</v>
      </c>
      <c r="F64" s="32" t="s">
        <v>359</v>
      </c>
      <c r="G64" s="32" t="s">
        <v>360</v>
      </c>
      <c r="H64" s="32" t="s">
        <v>361</v>
      </c>
      <c r="I64" s="34" t="s">
        <v>362</v>
      </c>
      <c r="J64" s="270"/>
      <c r="K64" s="273"/>
      <c r="L64" s="288"/>
      <c r="M64" s="274"/>
      <c r="N64" s="134">
        <v>0.1</v>
      </c>
      <c r="O64" s="115">
        <v>0.1</v>
      </c>
      <c r="P64" s="132">
        <f t="shared" si="2"/>
        <v>1</v>
      </c>
      <c r="Q64" s="39">
        <v>0</v>
      </c>
      <c r="R64" s="39">
        <v>0</v>
      </c>
      <c r="S64" s="132">
        <v>0</v>
      </c>
      <c r="T64" s="33" t="s">
        <v>825</v>
      </c>
    </row>
    <row r="65" spans="1:20" ht="60" customHeight="1" x14ac:dyDescent="0.25">
      <c r="A65" s="270"/>
      <c r="B65" s="266"/>
      <c r="C65" s="292"/>
      <c r="D65" s="26">
        <v>54</v>
      </c>
      <c r="E65" s="37" t="s">
        <v>363</v>
      </c>
      <c r="F65" s="32" t="s">
        <v>364</v>
      </c>
      <c r="G65" s="32" t="s">
        <v>365</v>
      </c>
      <c r="H65" s="32" t="s">
        <v>366</v>
      </c>
      <c r="I65" s="90" t="s">
        <v>367</v>
      </c>
      <c r="J65" s="270"/>
      <c r="K65" s="273"/>
      <c r="L65" s="288"/>
      <c r="M65" s="274"/>
      <c r="N65" s="134">
        <v>0.1</v>
      </c>
      <c r="O65" s="115">
        <v>0.1</v>
      </c>
      <c r="P65" s="132">
        <f t="shared" si="2"/>
        <v>1</v>
      </c>
      <c r="Q65" s="39">
        <v>0</v>
      </c>
      <c r="R65" s="39">
        <v>0</v>
      </c>
      <c r="S65" s="132">
        <v>0</v>
      </c>
      <c r="T65" s="33" t="s">
        <v>826</v>
      </c>
    </row>
    <row r="66" spans="1:20" ht="60" customHeight="1" x14ac:dyDescent="0.25">
      <c r="A66" s="270"/>
      <c r="B66" s="266" t="s">
        <v>368</v>
      </c>
      <c r="C66" s="266" t="s">
        <v>369</v>
      </c>
      <c r="D66" s="26">
        <v>55</v>
      </c>
      <c r="E66" s="32" t="s">
        <v>370</v>
      </c>
      <c r="F66" s="32" t="s">
        <v>371</v>
      </c>
      <c r="G66" s="32" t="s">
        <v>372</v>
      </c>
      <c r="H66" s="32" t="s">
        <v>373</v>
      </c>
      <c r="I66" s="34" t="s">
        <v>374</v>
      </c>
      <c r="J66" s="270"/>
      <c r="K66" s="273"/>
      <c r="L66" s="288"/>
      <c r="M66" s="274"/>
      <c r="N66" s="134">
        <v>0.1</v>
      </c>
      <c r="O66" s="115">
        <v>0.1</v>
      </c>
      <c r="P66" s="132">
        <f t="shared" si="2"/>
        <v>1</v>
      </c>
      <c r="Q66" s="39">
        <v>4450000</v>
      </c>
      <c r="R66" s="39">
        <v>4450000</v>
      </c>
      <c r="S66" s="132">
        <f t="shared" si="3"/>
        <v>1</v>
      </c>
      <c r="T66" s="33" t="s">
        <v>827</v>
      </c>
    </row>
    <row r="67" spans="1:20" ht="60" customHeight="1" x14ac:dyDescent="0.25">
      <c r="A67" s="270"/>
      <c r="B67" s="266"/>
      <c r="C67" s="266"/>
      <c r="D67" s="26">
        <v>56</v>
      </c>
      <c r="E67" s="32" t="s">
        <v>375</v>
      </c>
      <c r="F67" s="32" t="s">
        <v>376</v>
      </c>
      <c r="G67" s="32" t="s">
        <v>377</v>
      </c>
      <c r="H67" s="32" t="s">
        <v>378</v>
      </c>
      <c r="I67" s="34" t="s">
        <v>379</v>
      </c>
      <c r="J67" s="270"/>
      <c r="K67" s="273"/>
      <c r="L67" s="288"/>
      <c r="M67" s="274"/>
      <c r="N67" s="134">
        <v>0.12</v>
      </c>
      <c r="O67" s="115">
        <v>0.12</v>
      </c>
      <c r="P67" s="132">
        <f t="shared" si="2"/>
        <v>1</v>
      </c>
      <c r="Q67" s="39">
        <v>0</v>
      </c>
      <c r="R67" s="39">
        <v>0</v>
      </c>
      <c r="S67" s="132">
        <v>0</v>
      </c>
      <c r="T67" s="33" t="s">
        <v>828</v>
      </c>
    </row>
    <row r="68" spans="1:20" ht="60" customHeight="1" x14ac:dyDescent="0.25">
      <c r="A68" s="298" t="s">
        <v>393</v>
      </c>
      <c r="B68" s="273" t="s">
        <v>394</v>
      </c>
      <c r="C68" s="273" t="s">
        <v>395</v>
      </c>
      <c r="D68" s="26">
        <v>57</v>
      </c>
      <c r="E68" s="32" t="s">
        <v>396</v>
      </c>
      <c r="F68" s="32" t="s">
        <v>397</v>
      </c>
      <c r="G68" s="32" t="s">
        <v>398</v>
      </c>
      <c r="H68" s="32" t="s">
        <v>399</v>
      </c>
      <c r="I68" s="34" t="s">
        <v>400</v>
      </c>
      <c r="J68" s="57" t="s">
        <v>233</v>
      </c>
      <c r="K68" s="26" t="s">
        <v>234</v>
      </c>
      <c r="L68" s="30">
        <v>197</v>
      </c>
      <c r="M68" s="58" t="s">
        <v>217</v>
      </c>
      <c r="N68" s="134">
        <v>0.1</v>
      </c>
      <c r="O68" s="115">
        <v>0.1</v>
      </c>
      <c r="P68" s="132">
        <f t="shared" si="2"/>
        <v>1</v>
      </c>
      <c r="Q68" s="39">
        <v>0</v>
      </c>
      <c r="R68" s="39">
        <v>0</v>
      </c>
      <c r="S68" s="132">
        <v>0</v>
      </c>
      <c r="T68" s="33" t="s">
        <v>871</v>
      </c>
    </row>
    <row r="69" spans="1:20" ht="60" customHeight="1" x14ac:dyDescent="0.25">
      <c r="A69" s="298"/>
      <c r="B69" s="273"/>
      <c r="C69" s="273"/>
      <c r="D69" s="26">
        <v>58</v>
      </c>
      <c r="E69" s="32" t="s">
        <v>401</v>
      </c>
      <c r="F69" s="32" t="s">
        <v>402</v>
      </c>
      <c r="G69" s="32" t="s">
        <v>403</v>
      </c>
      <c r="H69" s="32" t="s">
        <v>404</v>
      </c>
      <c r="I69" s="34" t="s">
        <v>405</v>
      </c>
      <c r="J69" s="91" t="s">
        <v>406</v>
      </c>
      <c r="K69" s="30" t="s">
        <v>407</v>
      </c>
      <c r="L69" s="42">
        <v>207</v>
      </c>
      <c r="M69" s="66" t="s">
        <v>408</v>
      </c>
      <c r="N69" s="134">
        <v>0.1</v>
      </c>
      <c r="O69" s="115">
        <v>0.1</v>
      </c>
      <c r="P69" s="132">
        <f t="shared" si="2"/>
        <v>1</v>
      </c>
      <c r="Q69" s="39">
        <v>14433333</v>
      </c>
      <c r="R69" s="39">
        <v>14433333</v>
      </c>
      <c r="S69" s="132">
        <f t="shared" si="3"/>
        <v>1</v>
      </c>
      <c r="T69" s="33" t="s">
        <v>829</v>
      </c>
    </row>
    <row r="70" spans="1:20" ht="60" customHeight="1" x14ac:dyDescent="0.25">
      <c r="A70" s="298"/>
      <c r="B70" s="273"/>
      <c r="C70" s="273"/>
      <c r="D70" s="26">
        <v>59</v>
      </c>
      <c r="E70" s="26" t="s">
        <v>409</v>
      </c>
      <c r="F70" s="26" t="s">
        <v>410</v>
      </c>
      <c r="G70" s="26" t="s">
        <v>411</v>
      </c>
      <c r="H70" s="26" t="s">
        <v>412</v>
      </c>
      <c r="I70" s="55" t="s">
        <v>413</v>
      </c>
      <c r="J70" s="270" t="s">
        <v>233</v>
      </c>
      <c r="K70" s="273" t="s">
        <v>234</v>
      </c>
      <c r="L70" s="275">
        <v>197</v>
      </c>
      <c r="M70" s="58" t="s">
        <v>217</v>
      </c>
      <c r="N70" s="134">
        <v>0.09</v>
      </c>
      <c r="O70" s="115">
        <v>0.04</v>
      </c>
      <c r="P70" s="132">
        <f t="shared" si="2"/>
        <v>0.44444444444444448</v>
      </c>
      <c r="Q70" s="39">
        <v>0</v>
      </c>
      <c r="R70" s="39">
        <v>0</v>
      </c>
      <c r="S70" s="132">
        <v>0</v>
      </c>
      <c r="T70" s="33" t="s">
        <v>830</v>
      </c>
    </row>
    <row r="71" spans="1:20" ht="60" customHeight="1" x14ac:dyDescent="0.25">
      <c r="A71" s="298"/>
      <c r="B71" s="273"/>
      <c r="C71" s="273"/>
      <c r="D71" s="26">
        <v>60</v>
      </c>
      <c r="E71" s="16" t="s">
        <v>414</v>
      </c>
      <c r="F71" s="16" t="s">
        <v>415</v>
      </c>
      <c r="G71" s="16" t="s">
        <v>416</v>
      </c>
      <c r="H71" s="16" t="s">
        <v>417</v>
      </c>
      <c r="I71" s="92" t="s">
        <v>413</v>
      </c>
      <c r="J71" s="270"/>
      <c r="K71" s="273"/>
      <c r="L71" s="275"/>
      <c r="M71" s="67" t="s">
        <v>217</v>
      </c>
      <c r="N71" s="57">
        <v>1</v>
      </c>
      <c r="O71" s="26">
        <v>0.5</v>
      </c>
      <c r="P71" s="132">
        <f t="shared" si="2"/>
        <v>0.5</v>
      </c>
      <c r="Q71" s="39">
        <v>0</v>
      </c>
      <c r="R71" s="39">
        <v>0</v>
      </c>
      <c r="S71" s="132">
        <v>0</v>
      </c>
      <c r="T71" s="33"/>
    </row>
    <row r="72" spans="1:20" ht="60" customHeight="1" x14ac:dyDescent="0.25">
      <c r="A72" s="298"/>
      <c r="B72" s="273"/>
      <c r="C72" s="273" t="s">
        <v>418</v>
      </c>
      <c r="D72" s="26">
        <v>61</v>
      </c>
      <c r="E72" s="32" t="s">
        <v>419</v>
      </c>
      <c r="F72" s="32" t="s">
        <v>420</v>
      </c>
      <c r="G72" s="32" t="s">
        <v>421</v>
      </c>
      <c r="H72" s="32" t="s">
        <v>422</v>
      </c>
      <c r="I72" s="34" t="s">
        <v>423</v>
      </c>
      <c r="J72" s="57" t="s">
        <v>389</v>
      </c>
      <c r="K72" s="26" t="s">
        <v>424</v>
      </c>
      <c r="L72" s="30">
        <v>234</v>
      </c>
      <c r="M72" s="64" t="s">
        <v>425</v>
      </c>
      <c r="N72" s="57">
        <v>1</v>
      </c>
      <c r="O72" s="26">
        <v>0.5</v>
      </c>
      <c r="P72" s="132">
        <f t="shared" si="2"/>
        <v>0.5</v>
      </c>
      <c r="Q72" s="39">
        <v>6000000</v>
      </c>
      <c r="R72" s="39">
        <v>6000000</v>
      </c>
      <c r="S72" s="132">
        <f t="shared" si="3"/>
        <v>1</v>
      </c>
      <c r="T72" s="33" t="s">
        <v>831</v>
      </c>
    </row>
    <row r="73" spans="1:20" ht="60" customHeight="1" x14ac:dyDescent="0.25">
      <c r="A73" s="298"/>
      <c r="B73" s="273"/>
      <c r="C73" s="273"/>
      <c r="D73" s="26">
        <v>62</v>
      </c>
      <c r="E73" s="32" t="s">
        <v>426</v>
      </c>
      <c r="F73" s="32" t="s">
        <v>427</v>
      </c>
      <c r="G73" s="32" t="s">
        <v>428</v>
      </c>
      <c r="H73" s="32" t="s">
        <v>429</v>
      </c>
      <c r="I73" s="34" t="s">
        <v>430</v>
      </c>
      <c r="J73" s="57" t="s">
        <v>233</v>
      </c>
      <c r="K73" s="26" t="s">
        <v>234</v>
      </c>
      <c r="L73" s="30">
        <v>197</v>
      </c>
      <c r="M73" s="58" t="s">
        <v>217</v>
      </c>
      <c r="N73" s="134">
        <v>0.09</v>
      </c>
      <c r="O73" s="115">
        <v>0.03</v>
      </c>
      <c r="P73" s="132">
        <f t="shared" si="2"/>
        <v>0.33333333333333331</v>
      </c>
      <c r="Q73" s="39">
        <v>0</v>
      </c>
      <c r="R73" s="39">
        <v>0</v>
      </c>
      <c r="S73" s="132">
        <v>0</v>
      </c>
      <c r="T73" s="33" t="s">
        <v>832</v>
      </c>
    </row>
    <row r="74" spans="1:20" ht="60" customHeight="1" x14ac:dyDescent="0.25">
      <c r="A74" s="298"/>
      <c r="B74" s="273"/>
      <c r="C74" s="273"/>
      <c r="D74" s="26">
        <v>63</v>
      </c>
      <c r="E74" s="32" t="s">
        <v>431</v>
      </c>
      <c r="F74" s="32" t="s">
        <v>432</v>
      </c>
      <c r="G74" s="32" t="s">
        <v>433</v>
      </c>
      <c r="H74" s="32" t="s">
        <v>434</v>
      </c>
      <c r="I74" s="34" t="s">
        <v>435</v>
      </c>
      <c r="J74" s="68" t="s">
        <v>96</v>
      </c>
      <c r="K74" s="41" t="s">
        <v>96</v>
      </c>
      <c r="L74" s="41" t="s">
        <v>96</v>
      </c>
      <c r="M74" s="63" t="s">
        <v>96</v>
      </c>
      <c r="N74" s="137">
        <v>3.0000000000000001E-3</v>
      </c>
      <c r="O74" s="26">
        <v>0</v>
      </c>
      <c r="P74" s="132">
        <v>0</v>
      </c>
      <c r="Q74" s="39">
        <v>0</v>
      </c>
      <c r="R74" s="39">
        <v>0</v>
      </c>
      <c r="S74" s="132">
        <v>0</v>
      </c>
      <c r="T74" s="33" t="s">
        <v>833</v>
      </c>
    </row>
    <row r="75" spans="1:20" ht="60" customHeight="1" x14ac:dyDescent="0.25">
      <c r="A75" s="298"/>
      <c r="B75" s="273"/>
      <c r="C75" s="273"/>
      <c r="D75" s="26">
        <v>64</v>
      </c>
      <c r="E75" s="16" t="s">
        <v>436</v>
      </c>
      <c r="F75" s="16" t="s">
        <v>437</v>
      </c>
      <c r="G75" s="16" t="s">
        <v>438</v>
      </c>
      <c r="H75" s="16" t="s">
        <v>439</v>
      </c>
      <c r="I75" s="92" t="s">
        <v>440</v>
      </c>
      <c r="J75" s="94" t="s">
        <v>389</v>
      </c>
      <c r="K75" s="18" t="s">
        <v>390</v>
      </c>
      <c r="L75" s="41" t="s">
        <v>441</v>
      </c>
      <c r="M75" s="69" t="s">
        <v>442</v>
      </c>
      <c r="N75" s="134">
        <v>0.05</v>
      </c>
      <c r="O75" s="115">
        <v>0.05</v>
      </c>
      <c r="P75" s="132">
        <f t="shared" si="2"/>
        <v>1</v>
      </c>
      <c r="Q75" s="39">
        <v>0</v>
      </c>
      <c r="R75" s="39">
        <v>0</v>
      </c>
      <c r="S75" s="132">
        <v>0</v>
      </c>
      <c r="T75" s="33" t="s">
        <v>834</v>
      </c>
    </row>
    <row r="76" spans="1:20" ht="60" customHeight="1" x14ac:dyDescent="0.25">
      <c r="A76" s="298"/>
      <c r="B76" s="273"/>
      <c r="C76" s="273"/>
      <c r="D76" s="26">
        <v>65</v>
      </c>
      <c r="E76" s="32" t="s">
        <v>443</v>
      </c>
      <c r="F76" s="32" t="s">
        <v>444</v>
      </c>
      <c r="G76" s="32" t="s">
        <v>445</v>
      </c>
      <c r="H76" s="32" t="s">
        <v>446</v>
      </c>
      <c r="I76" s="34" t="s">
        <v>447</v>
      </c>
      <c r="J76" s="71" t="s">
        <v>233</v>
      </c>
      <c r="K76" s="42" t="s">
        <v>234</v>
      </c>
      <c r="L76" s="30">
        <v>197</v>
      </c>
      <c r="M76" s="58" t="s">
        <v>217</v>
      </c>
      <c r="N76" s="134">
        <v>0.09</v>
      </c>
      <c r="O76" s="115">
        <v>0.09</v>
      </c>
      <c r="P76" s="132">
        <f t="shared" si="2"/>
        <v>1</v>
      </c>
      <c r="Q76" s="39">
        <v>4450000</v>
      </c>
      <c r="R76" s="39">
        <v>4450000</v>
      </c>
      <c r="S76" s="132">
        <f t="shared" si="3"/>
        <v>1</v>
      </c>
      <c r="T76" s="33" t="s">
        <v>835</v>
      </c>
    </row>
    <row r="77" spans="1:20" ht="60" customHeight="1" x14ac:dyDescent="0.25">
      <c r="A77" s="298"/>
      <c r="B77" s="273" t="s">
        <v>448</v>
      </c>
      <c r="C77" s="273" t="s">
        <v>449</v>
      </c>
      <c r="D77" s="26">
        <v>66</v>
      </c>
      <c r="E77" s="26" t="s">
        <v>450</v>
      </c>
      <c r="F77" s="26" t="s">
        <v>451</v>
      </c>
      <c r="G77" s="26" t="s">
        <v>452</v>
      </c>
      <c r="H77" s="26" t="s">
        <v>453</v>
      </c>
      <c r="I77" s="55" t="s">
        <v>454</v>
      </c>
      <c r="J77" s="57" t="s">
        <v>254</v>
      </c>
      <c r="K77" s="26" t="s">
        <v>262</v>
      </c>
      <c r="L77" s="43">
        <v>136</v>
      </c>
      <c r="M77" s="58" t="s">
        <v>455</v>
      </c>
      <c r="N77" s="134">
        <v>0.1</v>
      </c>
      <c r="O77" s="115">
        <v>0.1</v>
      </c>
      <c r="P77" s="132">
        <f t="shared" si="2"/>
        <v>1</v>
      </c>
      <c r="Q77" s="39">
        <v>0</v>
      </c>
      <c r="R77" s="39">
        <v>0</v>
      </c>
      <c r="S77" s="132">
        <v>0</v>
      </c>
      <c r="T77" s="33" t="s">
        <v>836</v>
      </c>
    </row>
    <row r="78" spans="1:20" ht="60" customHeight="1" x14ac:dyDescent="0.25">
      <c r="A78" s="298"/>
      <c r="B78" s="273"/>
      <c r="C78" s="273"/>
      <c r="D78" s="26">
        <v>67</v>
      </c>
      <c r="E78" s="32" t="s">
        <v>456</v>
      </c>
      <c r="F78" s="32" t="s">
        <v>457</v>
      </c>
      <c r="G78" s="32" t="s">
        <v>458</v>
      </c>
      <c r="H78" s="32" t="s">
        <v>459</v>
      </c>
      <c r="I78" s="34" t="s">
        <v>460</v>
      </c>
      <c r="J78" s="270" t="s">
        <v>233</v>
      </c>
      <c r="K78" s="273" t="s">
        <v>234</v>
      </c>
      <c r="L78" s="275">
        <v>197</v>
      </c>
      <c r="M78" s="58" t="s">
        <v>217</v>
      </c>
      <c r="N78" s="137">
        <v>6.0000000000000001E-3</v>
      </c>
      <c r="O78" s="26">
        <v>0</v>
      </c>
      <c r="P78" s="132">
        <v>0</v>
      </c>
      <c r="Q78" s="39">
        <v>0</v>
      </c>
      <c r="R78" s="39">
        <v>0</v>
      </c>
      <c r="S78" s="132">
        <v>0</v>
      </c>
      <c r="T78" s="33" t="s">
        <v>833</v>
      </c>
    </row>
    <row r="79" spans="1:20" ht="60" customHeight="1" x14ac:dyDescent="0.25">
      <c r="A79" s="298"/>
      <c r="B79" s="273"/>
      <c r="C79" s="273"/>
      <c r="D79" s="26">
        <v>68</v>
      </c>
      <c r="E79" s="32" t="s">
        <v>461</v>
      </c>
      <c r="F79" s="32" t="s">
        <v>462</v>
      </c>
      <c r="G79" s="32" t="s">
        <v>463</v>
      </c>
      <c r="H79" s="32" t="s">
        <v>464</v>
      </c>
      <c r="I79" s="34" t="s">
        <v>465</v>
      </c>
      <c r="J79" s="270"/>
      <c r="K79" s="273"/>
      <c r="L79" s="275"/>
      <c r="M79" s="58" t="s">
        <v>217</v>
      </c>
      <c r="N79" s="134">
        <v>0.1</v>
      </c>
      <c r="O79" s="26">
        <v>0</v>
      </c>
      <c r="P79" s="132">
        <f t="shared" si="2"/>
        <v>0</v>
      </c>
      <c r="Q79" s="39">
        <v>0</v>
      </c>
      <c r="R79" s="39">
        <v>0</v>
      </c>
      <c r="S79" s="132">
        <v>0</v>
      </c>
      <c r="T79" s="33" t="s">
        <v>837</v>
      </c>
    </row>
    <row r="80" spans="1:20" ht="60" customHeight="1" x14ac:dyDescent="0.25">
      <c r="A80" s="298"/>
      <c r="B80" s="273"/>
      <c r="C80" s="273" t="s">
        <v>466</v>
      </c>
      <c r="D80" s="26">
        <v>69</v>
      </c>
      <c r="E80" s="32" t="s">
        <v>467</v>
      </c>
      <c r="F80" s="32" t="s">
        <v>468</v>
      </c>
      <c r="G80" s="32" t="s">
        <v>469</v>
      </c>
      <c r="H80" s="32" t="s">
        <v>470</v>
      </c>
      <c r="I80" s="34" t="s">
        <v>471</v>
      </c>
      <c r="J80" s="270"/>
      <c r="K80" s="273"/>
      <c r="L80" s="275"/>
      <c r="M80" s="58" t="s">
        <v>217</v>
      </c>
      <c r="N80" s="137">
        <v>5.0000000000000001E-3</v>
      </c>
      <c r="O80" s="116">
        <v>5.0000000000000001E-3</v>
      </c>
      <c r="P80" s="132">
        <f t="shared" si="2"/>
        <v>1</v>
      </c>
      <c r="Q80" s="39">
        <v>0</v>
      </c>
      <c r="R80" s="39">
        <v>0</v>
      </c>
      <c r="S80" s="132">
        <v>0</v>
      </c>
      <c r="T80" s="33" t="s">
        <v>838</v>
      </c>
    </row>
    <row r="81" spans="1:20" ht="60" customHeight="1" x14ac:dyDescent="0.25">
      <c r="A81" s="298"/>
      <c r="B81" s="273"/>
      <c r="C81" s="273"/>
      <c r="D81" s="26">
        <v>70</v>
      </c>
      <c r="E81" s="26" t="s">
        <v>472</v>
      </c>
      <c r="F81" s="26" t="s">
        <v>473</v>
      </c>
      <c r="G81" s="26" t="s">
        <v>474</v>
      </c>
      <c r="H81" s="26" t="s">
        <v>475</v>
      </c>
      <c r="I81" s="55" t="s">
        <v>476</v>
      </c>
      <c r="J81" s="270"/>
      <c r="K81" s="273"/>
      <c r="L81" s="275"/>
      <c r="M81" s="58" t="s">
        <v>217</v>
      </c>
      <c r="N81" s="134">
        <v>0.08</v>
      </c>
      <c r="O81" s="115">
        <v>0.08</v>
      </c>
      <c r="P81" s="132">
        <f t="shared" si="2"/>
        <v>1</v>
      </c>
      <c r="Q81" s="39">
        <v>19000000</v>
      </c>
      <c r="R81" s="39">
        <v>19000000</v>
      </c>
      <c r="S81" s="132">
        <f t="shared" si="3"/>
        <v>1</v>
      </c>
      <c r="T81" s="33" t="s">
        <v>839</v>
      </c>
    </row>
    <row r="82" spans="1:20" ht="60" customHeight="1" x14ac:dyDescent="0.25">
      <c r="A82" s="298"/>
      <c r="B82" s="273"/>
      <c r="C82" s="273"/>
      <c r="D82" s="26">
        <v>71</v>
      </c>
      <c r="E82" s="26" t="s">
        <v>477</v>
      </c>
      <c r="F82" s="26" t="s">
        <v>478</v>
      </c>
      <c r="G82" s="26" t="s">
        <v>479</v>
      </c>
      <c r="H82" s="26" t="s">
        <v>480</v>
      </c>
      <c r="I82" s="55" t="s">
        <v>481</v>
      </c>
      <c r="J82" s="57" t="s">
        <v>385</v>
      </c>
      <c r="K82" s="26" t="s">
        <v>386</v>
      </c>
      <c r="L82" s="42">
        <v>219</v>
      </c>
      <c r="M82" s="58" t="s">
        <v>482</v>
      </c>
      <c r="N82" s="134">
        <v>0.08</v>
      </c>
      <c r="O82" s="115">
        <v>0.08</v>
      </c>
      <c r="P82" s="132">
        <f t="shared" si="2"/>
        <v>1</v>
      </c>
      <c r="Q82" s="39">
        <v>0</v>
      </c>
      <c r="R82" s="39">
        <v>0</v>
      </c>
      <c r="S82" s="132">
        <v>0</v>
      </c>
      <c r="T82" s="33" t="s">
        <v>840</v>
      </c>
    </row>
    <row r="83" spans="1:20" ht="60" customHeight="1" x14ac:dyDescent="0.25">
      <c r="A83" s="298"/>
      <c r="B83" s="273"/>
      <c r="C83" s="273"/>
      <c r="D83" s="26">
        <v>72</v>
      </c>
      <c r="E83" s="26" t="s">
        <v>483</v>
      </c>
      <c r="F83" s="26" t="s">
        <v>484</v>
      </c>
      <c r="G83" s="26" t="s">
        <v>485</v>
      </c>
      <c r="H83" s="26" t="s">
        <v>486</v>
      </c>
      <c r="I83" s="55" t="s">
        <v>487</v>
      </c>
      <c r="J83" s="57" t="s">
        <v>233</v>
      </c>
      <c r="K83" s="26" t="s">
        <v>234</v>
      </c>
      <c r="L83" s="30">
        <v>197</v>
      </c>
      <c r="M83" s="58" t="s">
        <v>217</v>
      </c>
      <c r="N83" s="137">
        <v>9.5000000000000001E-2</v>
      </c>
      <c r="O83" s="26">
        <v>0</v>
      </c>
      <c r="P83" s="132">
        <f t="shared" si="2"/>
        <v>0</v>
      </c>
      <c r="Q83" s="39">
        <v>0</v>
      </c>
      <c r="R83" s="39">
        <v>0</v>
      </c>
      <c r="S83" s="132">
        <v>0</v>
      </c>
      <c r="T83" s="33" t="s">
        <v>841</v>
      </c>
    </row>
    <row r="84" spans="1:20" ht="60" customHeight="1" x14ac:dyDescent="0.25">
      <c r="A84" s="298"/>
      <c r="B84" s="273"/>
      <c r="C84" s="273"/>
      <c r="D84" s="26">
        <v>73</v>
      </c>
      <c r="E84" s="32" t="s">
        <v>488</v>
      </c>
      <c r="F84" s="32" t="s">
        <v>489</v>
      </c>
      <c r="G84" s="32" t="s">
        <v>490</v>
      </c>
      <c r="H84" s="32" t="s">
        <v>491</v>
      </c>
      <c r="I84" s="34" t="s">
        <v>492</v>
      </c>
      <c r="J84" s="68" t="s">
        <v>236</v>
      </c>
      <c r="K84" s="41" t="s">
        <v>493</v>
      </c>
      <c r="L84" s="42">
        <v>86</v>
      </c>
      <c r="M84" s="33" t="s">
        <v>494</v>
      </c>
      <c r="N84" s="134">
        <v>0.09</v>
      </c>
      <c r="O84" s="26">
        <v>0</v>
      </c>
      <c r="P84" s="132">
        <f t="shared" si="2"/>
        <v>0</v>
      </c>
      <c r="Q84" s="39">
        <v>0</v>
      </c>
      <c r="R84" s="39">
        <v>0</v>
      </c>
      <c r="S84" s="132">
        <v>0</v>
      </c>
      <c r="T84" s="33" t="s">
        <v>841</v>
      </c>
    </row>
    <row r="85" spans="1:20" ht="60" customHeight="1" x14ac:dyDescent="0.25">
      <c r="A85" s="298" t="s">
        <v>495</v>
      </c>
      <c r="B85" s="275" t="s">
        <v>496</v>
      </c>
      <c r="C85" s="273" t="s">
        <v>497</v>
      </c>
      <c r="D85" s="26">
        <v>74</v>
      </c>
      <c r="E85" s="26" t="s">
        <v>498</v>
      </c>
      <c r="F85" s="26" t="s">
        <v>499</v>
      </c>
      <c r="G85" s="26" t="s">
        <v>500</v>
      </c>
      <c r="H85" s="26" t="s">
        <v>501</v>
      </c>
      <c r="I85" s="55" t="s">
        <v>502</v>
      </c>
      <c r="J85" s="57" t="s">
        <v>382</v>
      </c>
      <c r="K85" s="26" t="s">
        <v>383</v>
      </c>
      <c r="L85" s="42">
        <v>250</v>
      </c>
      <c r="M85" s="55" t="s">
        <v>384</v>
      </c>
      <c r="N85" s="134">
        <v>0.09</v>
      </c>
      <c r="O85" s="115">
        <v>0.09</v>
      </c>
      <c r="P85" s="132">
        <f t="shared" si="2"/>
        <v>1</v>
      </c>
      <c r="Q85" s="39">
        <v>0</v>
      </c>
      <c r="R85" s="39">
        <v>0</v>
      </c>
      <c r="S85" s="132">
        <v>0</v>
      </c>
      <c r="T85" s="33" t="s">
        <v>842</v>
      </c>
    </row>
    <row r="86" spans="1:20" ht="60" customHeight="1" x14ac:dyDescent="0.25">
      <c r="A86" s="298"/>
      <c r="B86" s="275"/>
      <c r="C86" s="273"/>
      <c r="D86" s="26">
        <v>75</v>
      </c>
      <c r="E86" s="26" t="s">
        <v>503</v>
      </c>
      <c r="F86" s="26" t="s">
        <v>504</v>
      </c>
      <c r="G86" s="26" t="s">
        <v>505</v>
      </c>
      <c r="H86" s="26" t="s">
        <v>506</v>
      </c>
      <c r="I86" s="55" t="s">
        <v>507</v>
      </c>
      <c r="J86" s="57" t="s">
        <v>406</v>
      </c>
      <c r="K86" s="26" t="s">
        <v>407</v>
      </c>
      <c r="L86" s="42">
        <v>231</v>
      </c>
      <c r="M86" s="55" t="s">
        <v>391</v>
      </c>
      <c r="N86" s="134">
        <v>0.1</v>
      </c>
      <c r="O86" s="115">
        <v>0.1</v>
      </c>
      <c r="P86" s="132">
        <f t="shared" si="2"/>
        <v>1</v>
      </c>
      <c r="Q86" s="39">
        <v>0</v>
      </c>
      <c r="R86" s="39">
        <v>0</v>
      </c>
      <c r="S86" s="132">
        <v>0</v>
      </c>
      <c r="T86" s="33" t="s">
        <v>762</v>
      </c>
    </row>
    <row r="87" spans="1:20" ht="60" customHeight="1" x14ac:dyDescent="0.25">
      <c r="A87" s="298"/>
      <c r="B87" s="275"/>
      <c r="C87" s="273"/>
      <c r="D87" s="26">
        <v>76</v>
      </c>
      <c r="E87" s="26" t="s">
        <v>508</v>
      </c>
      <c r="F87" s="26" t="s">
        <v>509</v>
      </c>
      <c r="G87" s="26" t="s">
        <v>510</v>
      </c>
      <c r="H87" s="26" t="s">
        <v>511</v>
      </c>
      <c r="I87" s="93" t="s">
        <v>512</v>
      </c>
      <c r="J87" s="57" t="s">
        <v>389</v>
      </c>
      <c r="K87" s="26" t="s">
        <v>390</v>
      </c>
      <c r="L87" s="42">
        <v>232</v>
      </c>
      <c r="M87" s="55" t="s">
        <v>391</v>
      </c>
      <c r="N87" s="134">
        <v>0.1</v>
      </c>
      <c r="O87" s="26">
        <v>0</v>
      </c>
      <c r="P87" s="132">
        <v>0</v>
      </c>
      <c r="Q87" s="39">
        <v>0</v>
      </c>
      <c r="R87" s="39">
        <v>0</v>
      </c>
      <c r="S87" s="132">
        <v>0</v>
      </c>
      <c r="T87" s="33" t="s">
        <v>843</v>
      </c>
    </row>
    <row r="88" spans="1:20" ht="60" customHeight="1" x14ac:dyDescent="0.25">
      <c r="A88" s="298"/>
      <c r="B88" s="275"/>
      <c r="C88" s="273"/>
      <c r="D88" s="26">
        <v>77</v>
      </c>
      <c r="E88" s="26" t="s">
        <v>513</v>
      </c>
      <c r="F88" s="26" t="s">
        <v>514</v>
      </c>
      <c r="G88" s="26" t="s">
        <v>515</v>
      </c>
      <c r="H88" s="26" t="s">
        <v>516</v>
      </c>
      <c r="I88" s="55" t="s">
        <v>517</v>
      </c>
      <c r="J88" s="61" t="s">
        <v>215</v>
      </c>
      <c r="K88" s="28" t="s">
        <v>216</v>
      </c>
      <c r="L88" s="29">
        <v>197</v>
      </c>
      <c r="M88" s="62" t="s">
        <v>217</v>
      </c>
      <c r="N88" s="134">
        <v>0.09</v>
      </c>
      <c r="O88" s="115">
        <v>0.09</v>
      </c>
      <c r="P88" s="132">
        <f t="shared" si="2"/>
        <v>1</v>
      </c>
      <c r="Q88" s="39">
        <v>5000000</v>
      </c>
      <c r="R88" s="39">
        <v>5000000</v>
      </c>
      <c r="S88" s="132">
        <f t="shared" si="3"/>
        <v>1</v>
      </c>
      <c r="T88" s="33" t="s">
        <v>844</v>
      </c>
    </row>
    <row r="89" spans="1:20" ht="60" customHeight="1" x14ac:dyDescent="0.25">
      <c r="A89" s="298"/>
      <c r="B89" s="275"/>
      <c r="C89" s="273"/>
      <c r="D89" s="26">
        <v>78</v>
      </c>
      <c r="E89" s="26" t="s">
        <v>518</v>
      </c>
      <c r="F89" s="26" t="s">
        <v>519</v>
      </c>
      <c r="G89" s="26" t="s">
        <v>520</v>
      </c>
      <c r="H89" s="26" t="s">
        <v>516</v>
      </c>
      <c r="I89" s="55" t="s">
        <v>521</v>
      </c>
      <c r="J89" s="61" t="s">
        <v>215</v>
      </c>
      <c r="K89" s="28" t="s">
        <v>216</v>
      </c>
      <c r="L89" s="29">
        <v>197</v>
      </c>
      <c r="M89" s="62" t="s">
        <v>217</v>
      </c>
      <c r="N89" s="134">
        <v>0.09</v>
      </c>
      <c r="O89" s="115">
        <v>0.09</v>
      </c>
      <c r="P89" s="132">
        <f t="shared" si="2"/>
        <v>1</v>
      </c>
      <c r="Q89" s="39">
        <v>0</v>
      </c>
      <c r="R89" s="39">
        <v>0</v>
      </c>
      <c r="S89" s="132">
        <v>0</v>
      </c>
      <c r="T89" s="33" t="s">
        <v>845</v>
      </c>
    </row>
    <row r="90" spans="1:20" ht="60" customHeight="1" x14ac:dyDescent="0.25">
      <c r="A90" s="298"/>
      <c r="B90" s="275"/>
      <c r="C90" s="266" t="s">
        <v>522</v>
      </c>
      <c r="D90" s="26">
        <v>79</v>
      </c>
      <c r="E90" s="26" t="s">
        <v>523</v>
      </c>
      <c r="F90" s="26" t="s">
        <v>524</v>
      </c>
      <c r="G90" s="26" t="s">
        <v>525</v>
      </c>
      <c r="H90" s="26" t="s">
        <v>59</v>
      </c>
      <c r="I90" s="55" t="s">
        <v>521</v>
      </c>
      <c r="J90" s="94" t="s">
        <v>265</v>
      </c>
      <c r="K90" s="18" t="s">
        <v>266</v>
      </c>
      <c r="L90" s="28">
        <v>186</v>
      </c>
      <c r="M90" s="64" t="s">
        <v>526</v>
      </c>
      <c r="N90" s="134">
        <v>0.09</v>
      </c>
      <c r="O90" s="115">
        <v>0.09</v>
      </c>
      <c r="P90" s="132">
        <f t="shared" si="2"/>
        <v>1</v>
      </c>
      <c r="Q90" s="39">
        <v>0</v>
      </c>
      <c r="R90" s="39">
        <v>0</v>
      </c>
      <c r="S90" s="132">
        <v>0</v>
      </c>
      <c r="T90" s="33" t="s">
        <v>846</v>
      </c>
    </row>
    <row r="91" spans="1:20" ht="60" customHeight="1" x14ac:dyDescent="0.25">
      <c r="A91" s="298"/>
      <c r="B91" s="275"/>
      <c r="C91" s="266"/>
      <c r="D91" s="26">
        <v>80</v>
      </c>
      <c r="E91" s="26" t="s">
        <v>527</v>
      </c>
      <c r="F91" s="26" t="s">
        <v>528</v>
      </c>
      <c r="G91" s="26" t="s">
        <v>529</v>
      </c>
      <c r="H91" s="26" t="s">
        <v>530</v>
      </c>
      <c r="I91" s="93" t="s">
        <v>531</v>
      </c>
      <c r="J91" s="57" t="s">
        <v>532</v>
      </c>
      <c r="K91" s="26" t="s">
        <v>533</v>
      </c>
      <c r="L91" s="26" t="s">
        <v>534</v>
      </c>
      <c r="M91" s="55" t="s">
        <v>535</v>
      </c>
      <c r="N91" s="134">
        <v>0.09</v>
      </c>
      <c r="O91" s="115">
        <v>0.09</v>
      </c>
      <c r="P91" s="132">
        <f t="shared" si="2"/>
        <v>1</v>
      </c>
      <c r="Q91" s="39">
        <v>0</v>
      </c>
      <c r="R91" s="39">
        <v>0</v>
      </c>
      <c r="S91" s="132">
        <v>0</v>
      </c>
      <c r="T91" s="33" t="s">
        <v>847</v>
      </c>
    </row>
    <row r="92" spans="1:20" ht="60" customHeight="1" x14ac:dyDescent="0.25">
      <c r="A92" s="298"/>
      <c r="B92" s="275"/>
      <c r="C92" s="266"/>
      <c r="D92" s="26">
        <v>81</v>
      </c>
      <c r="E92" s="26" t="s">
        <v>536</v>
      </c>
      <c r="F92" s="26" t="s">
        <v>537</v>
      </c>
      <c r="G92" s="26" t="s">
        <v>538</v>
      </c>
      <c r="H92" s="26" t="s">
        <v>539</v>
      </c>
      <c r="I92" s="55" t="s">
        <v>540</v>
      </c>
      <c r="J92" s="57" t="s">
        <v>385</v>
      </c>
      <c r="K92" s="26" t="s">
        <v>386</v>
      </c>
      <c r="L92" s="42">
        <v>219</v>
      </c>
      <c r="M92" s="33" t="s">
        <v>482</v>
      </c>
      <c r="N92" s="134">
        <v>0.09</v>
      </c>
      <c r="O92" s="115">
        <v>0.09</v>
      </c>
      <c r="P92" s="132">
        <f t="shared" si="2"/>
        <v>1</v>
      </c>
      <c r="Q92" s="39">
        <v>5000000</v>
      </c>
      <c r="R92" s="39">
        <v>5000000</v>
      </c>
      <c r="S92" s="132">
        <f t="shared" si="3"/>
        <v>1</v>
      </c>
      <c r="T92" s="33" t="s">
        <v>844</v>
      </c>
    </row>
    <row r="93" spans="1:20" ht="60" customHeight="1" x14ac:dyDescent="0.25">
      <c r="A93" s="298"/>
      <c r="B93" s="275"/>
      <c r="C93" s="266"/>
      <c r="D93" s="26">
        <v>82</v>
      </c>
      <c r="E93" s="26" t="s">
        <v>541</v>
      </c>
      <c r="F93" s="26" t="s">
        <v>542</v>
      </c>
      <c r="G93" s="26" t="s">
        <v>543</v>
      </c>
      <c r="H93" s="26" t="s">
        <v>59</v>
      </c>
      <c r="I93" s="274" t="s">
        <v>544</v>
      </c>
      <c r="J93" s="270" t="s">
        <v>215</v>
      </c>
      <c r="K93" s="273" t="s">
        <v>216</v>
      </c>
      <c r="L93" s="288">
        <v>197</v>
      </c>
      <c r="M93" s="274" t="s">
        <v>217</v>
      </c>
      <c r="N93" s="134">
        <v>0.09</v>
      </c>
      <c r="O93" s="115">
        <v>0.09</v>
      </c>
      <c r="P93" s="132">
        <f t="shared" si="2"/>
        <v>1</v>
      </c>
      <c r="Q93" s="39">
        <v>0</v>
      </c>
      <c r="R93" s="39">
        <v>0</v>
      </c>
      <c r="S93" s="132">
        <v>0</v>
      </c>
      <c r="T93" s="33" t="s">
        <v>848</v>
      </c>
    </row>
    <row r="94" spans="1:20" ht="60" customHeight="1" x14ac:dyDescent="0.25">
      <c r="A94" s="298"/>
      <c r="B94" s="275"/>
      <c r="C94" s="266"/>
      <c r="D94" s="26">
        <v>83</v>
      </c>
      <c r="E94" s="26" t="s">
        <v>545</v>
      </c>
      <c r="F94" s="26" t="s">
        <v>546</v>
      </c>
      <c r="G94" s="26" t="s">
        <v>547</v>
      </c>
      <c r="H94" s="26" t="s">
        <v>548</v>
      </c>
      <c r="I94" s="274"/>
      <c r="J94" s="270"/>
      <c r="K94" s="273"/>
      <c r="L94" s="288"/>
      <c r="M94" s="274"/>
      <c r="N94" s="134">
        <v>0.08</v>
      </c>
      <c r="O94" s="115">
        <v>0.08</v>
      </c>
      <c r="P94" s="132">
        <f t="shared" si="2"/>
        <v>1</v>
      </c>
      <c r="Q94" s="39">
        <v>0</v>
      </c>
      <c r="R94" s="39">
        <v>0</v>
      </c>
      <c r="S94" s="132">
        <v>0</v>
      </c>
      <c r="T94" s="33" t="s">
        <v>849</v>
      </c>
    </row>
    <row r="95" spans="1:20" ht="60" customHeight="1" x14ac:dyDescent="0.25">
      <c r="A95" s="298"/>
      <c r="B95" s="275"/>
      <c r="C95" s="266"/>
      <c r="D95" s="26">
        <v>84</v>
      </c>
      <c r="E95" s="26" t="s">
        <v>549</v>
      </c>
      <c r="F95" s="26" t="s">
        <v>550</v>
      </c>
      <c r="G95" s="26" t="s">
        <v>551</v>
      </c>
      <c r="H95" s="26" t="s">
        <v>59</v>
      </c>
      <c r="I95" s="55" t="s">
        <v>552</v>
      </c>
      <c r="J95" s="57" t="s">
        <v>389</v>
      </c>
      <c r="K95" s="26" t="s">
        <v>424</v>
      </c>
      <c r="L95" s="42">
        <v>234</v>
      </c>
      <c r="M95" s="33" t="s">
        <v>425</v>
      </c>
      <c r="N95" s="134">
        <v>0.09</v>
      </c>
      <c r="O95" s="26">
        <v>0</v>
      </c>
      <c r="P95" s="132">
        <f t="shared" si="2"/>
        <v>0</v>
      </c>
      <c r="Q95" s="39">
        <v>0</v>
      </c>
      <c r="R95" s="39">
        <v>0</v>
      </c>
      <c r="S95" s="132">
        <v>0</v>
      </c>
      <c r="T95" s="33" t="s">
        <v>850</v>
      </c>
    </row>
    <row r="96" spans="1:20" ht="60" customHeight="1" x14ac:dyDescent="0.25">
      <c r="A96" s="298"/>
      <c r="B96" s="275"/>
      <c r="C96" s="266"/>
      <c r="D96" s="26">
        <v>85</v>
      </c>
      <c r="E96" s="26" t="s">
        <v>553</v>
      </c>
      <c r="F96" s="26" t="s">
        <v>554</v>
      </c>
      <c r="G96" s="26" t="s">
        <v>555</v>
      </c>
      <c r="H96" s="26" t="s">
        <v>556</v>
      </c>
      <c r="I96" s="55" t="s">
        <v>557</v>
      </c>
      <c r="J96" s="270" t="s">
        <v>215</v>
      </c>
      <c r="K96" s="273" t="s">
        <v>216</v>
      </c>
      <c r="L96" s="288">
        <v>197</v>
      </c>
      <c r="M96" s="274" t="s">
        <v>217</v>
      </c>
      <c r="N96" s="134">
        <v>0.08</v>
      </c>
      <c r="O96" s="26">
        <v>0</v>
      </c>
      <c r="P96" s="132">
        <f t="shared" si="2"/>
        <v>0</v>
      </c>
      <c r="Q96" s="39">
        <v>0</v>
      </c>
      <c r="R96" s="39">
        <v>0</v>
      </c>
      <c r="S96" s="132">
        <v>0</v>
      </c>
      <c r="T96" s="33" t="s">
        <v>851</v>
      </c>
    </row>
    <row r="97" spans="1:20" ht="60" customHeight="1" x14ac:dyDescent="0.25">
      <c r="A97" s="298"/>
      <c r="B97" s="292" t="s">
        <v>558</v>
      </c>
      <c r="C97" s="266" t="s">
        <v>559</v>
      </c>
      <c r="D97" s="26">
        <v>86</v>
      </c>
      <c r="E97" s="26" t="s">
        <v>560</v>
      </c>
      <c r="F97" s="26" t="s">
        <v>561</v>
      </c>
      <c r="G97" s="26" t="s">
        <v>562</v>
      </c>
      <c r="H97" s="26" t="s">
        <v>563</v>
      </c>
      <c r="I97" s="93" t="s">
        <v>564</v>
      </c>
      <c r="J97" s="270"/>
      <c r="K97" s="273"/>
      <c r="L97" s="288"/>
      <c r="M97" s="274"/>
      <c r="N97" s="134">
        <v>0.1</v>
      </c>
      <c r="O97" s="26">
        <v>0</v>
      </c>
      <c r="P97" s="132">
        <f t="shared" si="2"/>
        <v>0</v>
      </c>
      <c r="Q97" s="39">
        <v>0</v>
      </c>
      <c r="R97" s="39">
        <v>0</v>
      </c>
      <c r="S97" s="132">
        <v>0</v>
      </c>
      <c r="T97" s="33" t="s">
        <v>852</v>
      </c>
    </row>
    <row r="98" spans="1:20" ht="60" customHeight="1" x14ac:dyDescent="0.25">
      <c r="A98" s="298"/>
      <c r="B98" s="292"/>
      <c r="C98" s="266"/>
      <c r="D98" s="26">
        <v>87</v>
      </c>
      <c r="E98" s="26" t="s">
        <v>565</v>
      </c>
      <c r="F98" s="26" t="s">
        <v>566</v>
      </c>
      <c r="G98" s="26" t="s">
        <v>567</v>
      </c>
      <c r="H98" s="26" t="s">
        <v>568</v>
      </c>
      <c r="I98" s="55" t="s">
        <v>569</v>
      </c>
      <c r="J98" s="270"/>
      <c r="K98" s="273"/>
      <c r="L98" s="288"/>
      <c r="M98" s="274"/>
      <c r="N98" s="134">
        <v>0.09</v>
      </c>
      <c r="O98" s="115">
        <v>0.09</v>
      </c>
      <c r="P98" s="132">
        <f t="shared" si="2"/>
        <v>1</v>
      </c>
      <c r="Q98" s="39">
        <v>0</v>
      </c>
      <c r="R98" s="39">
        <v>0</v>
      </c>
      <c r="S98" s="132">
        <v>0</v>
      </c>
      <c r="T98" s="33" t="s">
        <v>853</v>
      </c>
    </row>
    <row r="99" spans="1:20" ht="60" customHeight="1" x14ac:dyDescent="0.25">
      <c r="A99" s="298"/>
      <c r="B99" s="292"/>
      <c r="C99" s="266"/>
      <c r="D99" s="26">
        <v>88</v>
      </c>
      <c r="E99" s="26" t="s">
        <v>570</v>
      </c>
      <c r="F99" s="26" t="s">
        <v>571</v>
      </c>
      <c r="G99" s="26" t="s">
        <v>572</v>
      </c>
      <c r="H99" s="26" t="s">
        <v>59</v>
      </c>
      <c r="I99" s="55" t="s">
        <v>573</v>
      </c>
      <c r="J99" s="299" t="s">
        <v>574</v>
      </c>
      <c r="K99" s="288"/>
      <c r="L99" s="288"/>
      <c r="M99" s="300"/>
      <c r="N99" s="134">
        <v>0.09</v>
      </c>
      <c r="O99" s="115">
        <v>0.09</v>
      </c>
      <c r="P99" s="132">
        <f t="shared" si="2"/>
        <v>1</v>
      </c>
      <c r="Q99" s="39">
        <v>0</v>
      </c>
      <c r="R99" s="39">
        <v>0</v>
      </c>
      <c r="S99" s="132">
        <v>0</v>
      </c>
      <c r="T99" s="33" t="s">
        <v>854</v>
      </c>
    </row>
    <row r="100" spans="1:20" ht="60" customHeight="1" x14ac:dyDescent="0.25">
      <c r="A100" s="298"/>
      <c r="B100" s="275" t="s">
        <v>558</v>
      </c>
      <c r="C100" s="266" t="s">
        <v>559</v>
      </c>
      <c r="D100" s="26">
        <v>89</v>
      </c>
      <c r="E100" s="26" t="s">
        <v>575</v>
      </c>
      <c r="F100" s="26" t="s">
        <v>576</v>
      </c>
      <c r="G100" s="26" t="s">
        <v>577</v>
      </c>
      <c r="H100" s="26" t="s">
        <v>59</v>
      </c>
      <c r="I100" s="55" t="s">
        <v>578</v>
      </c>
      <c r="J100" s="270" t="s">
        <v>215</v>
      </c>
      <c r="K100" s="273" t="s">
        <v>216</v>
      </c>
      <c r="L100" s="288">
        <v>197</v>
      </c>
      <c r="M100" s="274" t="s">
        <v>217</v>
      </c>
      <c r="N100" s="134">
        <v>0.09</v>
      </c>
      <c r="O100" s="115">
        <v>0.09</v>
      </c>
      <c r="P100" s="132">
        <f t="shared" si="2"/>
        <v>1</v>
      </c>
      <c r="Q100" s="39">
        <v>0</v>
      </c>
      <c r="R100" s="39">
        <v>0</v>
      </c>
      <c r="S100" s="132">
        <v>0</v>
      </c>
      <c r="T100" s="33" t="s">
        <v>855</v>
      </c>
    </row>
    <row r="101" spans="1:20" ht="60" customHeight="1" x14ac:dyDescent="0.25">
      <c r="A101" s="298"/>
      <c r="B101" s="275"/>
      <c r="C101" s="266"/>
      <c r="D101" s="26">
        <v>90</v>
      </c>
      <c r="E101" s="26" t="s">
        <v>579</v>
      </c>
      <c r="F101" s="26" t="s">
        <v>580</v>
      </c>
      <c r="G101" s="26" t="s">
        <v>581</v>
      </c>
      <c r="H101" s="26" t="s">
        <v>563</v>
      </c>
      <c r="I101" s="55" t="s">
        <v>582</v>
      </c>
      <c r="J101" s="270"/>
      <c r="K101" s="273"/>
      <c r="L101" s="288"/>
      <c r="M101" s="274"/>
      <c r="N101" s="134">
        <v>0.1</v>
      </c>
      <c r="O101" s="115">
        <v>0.1</v>
      </c>
      <c r="P101" s="132">
        <f t="shared" si="2"/>
        <v>1</v>
      </c>
      <c r="Q101" s="39">
        <v>0</v>
      </c>
      <c r="R101" s="39">
        <v>0</v>
      </c>
      <c r="S101" s="132">
        <v>0</v>
      </c>
      <c r="T101" s="33" t="s">
        <v>856</v>
      </c>
    </row>
    <row r="102" spans="1:20" ht="60" customHeight="1" x14ac:dyDescent="0.25">
      <c r="A102" s="298"/>
      <c r="B102" s="275"/>
      <c r="C102" s="266"/>
      <c r="D102" s="26">
        <v>91</v>
      </c>
      <c r="E102" s="26" t="s">
        <v>583</v>
      </c>
      <c r="F102" s="26" t="s">
        <v>584</v>
      </c>
      <c r="G102" s="26" t="s">
        <v>585</v>
      </c>
      <c r="H102" s="26" t="s">
        <v>586</v>
      </c>
      <c r="I102" s="55" t="s">
        <v>587</v>
      </c>
      <c r="J102" s="57" t="s">
        <v>588</v>
      </c>
      <c r="K102" s="26" t="s">
        <v>589</v>
      </c>
      <c r="L102" s="26" t="s">
        <v>590</v>
      </c>
      <c r="M102" s="55" t="s">
        <v>591</v>
      </c>
      <c r="N102" s="134">
        <v>0.09</v>
      </c>
      <c r="O102" s="115">
        <v>0.09</v>
      </c>
      <c r="P102" s="132">
        <f t="shared" si="2"/>
        <v>1</v>
      </c>
      <c r="Q102" s="39">
        <v>0</v>
      </c>
      <c r="R102" s="39">
        <v>0</v>
      </c>
      <c r="S102" s="132">
        <v>0</v>
      </c>
      <c r="T102" s="33" t="s">
        <v>857</v>
      </c>
    </row>
    <row r="103" spans="1:20" ht="60" customHeight="1" x14ac:dyDescent="0.25">
      <c r="A103" s="298"/>
      <c r="B103" s="275"/>
      <c r="C103" s="266"/>
      <c r="D103" s="26">
        <v>92</v>
      </c>
      <c r="E103" s="26" t="s">
        <v>592</v>
      </c>
      <c r="F103" s="26" t="s">
        <v>593</v>
      </c>
      <c r="G103" s="26" t="s">
        <v>594</v>
      </c>
      <c r="H103" s="26" t="s">
        <v>595</v>
      </c>
      <c r="I103" s="55" t="s">
        <v>596</v>
      </c>
      <c r="J103" s="57" t="s">
        <v>597</v>
      </c>
      <c r="K103" s="26" t="s">
        <v>386</v>
      </c>
      <c r="L103" s="42">
        <v>219</v>
      </c>
      <c r="M103" s="33" t="s">
        <v>482</v>
      </c>
      <c r="N103" s="134">
        <v>0.1</v>
      </c>
      <c r="O103" s="115">
        <v>0.1</v>
      </c>
      <c r="P103" s="132">
        <f t="shared" si="2"/>
        <v>1</v>
      </c>
      <c r="Q103" s="39">
        <v>0</v>
      </c>
      <c r="R103" s="39">
        <v>0</v>
      </c>
      <c r="S103" s="132">
        <v>0</v>
      </c>
      <c r="T103" s="33" t="s">
        <v>858</v>
      </c>
    </row>
    <row r="104" spans="1:20" ht="60" customHeight="1" x14ac:dyDescent="0.25">
      <c r="A104" s="298"/>
      <c r="B104" s="275"/>
      <c r="C104" s="266"/>
      <c r="D104" s="26">
        <v>93</v>
      </c>
      <c r="E104" s="26" t="s">
        <v>598</v>
      </c>
      <c r="F104" s="26" t="s">
        <v>599</v>
      </c>
      <c r="G104" s="26" t="s">
        <v>600</v>
      </c>
      <c r="H104" s="26" t="s">
        <v>601</v>
      </c>
      <c r="I104" s="55" t="s">
        <v>602</v>
      </c>
      <c r="J104" s="61" t="s">
        <v>389</v>
      </c>
      <c r="K104" s="28" t="s">
        <v>603</v>
      </c>
      <c r="L104" s="28">
        <v>228</v>
      </c>
      <c r="M104" s="62" t="s">
        <v>604</v>
      </c>
      <c r="N104" s="134">
        <v>0.1</v>
      </c>
      <c r="O104" s="26">
        <v>0</v>
      </c>
      <c r="P104" s="132">
        <f t="shared" si="2"/>
        <v>0</v>
      </c>
      <c r="Q104" s="39">
        <v>0</v>
      </c>
      <c r="R104" s="39">
        <v>0</v>
      </c>
      <c r="S104" s="132">
        <v>0</v>
      </c>
      <c r="T104" s="33" t="s">
        <v>799</v>
      </c>
    </row>
    <row r="105" spans="1:20" ht="60" customHeight="1" x14ac:dyDescent="0.25">
      <c r="A105" s="298"/>
      <c r="B105" s="275"/>
      <c r="C105" s="266"/>
      <c r="D105" s="26">
        <v>94</v>
      </c>
      <c r="E105" s="26" t="s">
        <v>605</v>
      </c>
      <c r="F105" s="26" t="s">
        <v>606</v>
      </c>
      <c r="G105" s="26" t="s">
        <v>607</v>
      </c>
      <c r="H105" s="26" t="s">
        <v>608</v>
      </c>
      <c r="I105" s="55" t="s">
        <v>609</v>
      </c>
      <c r="J105" s="57" t="s">
        <v>254</v>
      </c>
      <c r="K105" s="42" t="s">
        <v>262</v>
      </c>
      <c r="L105" s="26">
        <v>137</v>
      </c>
      <c r="M105" s="55" t="s">
        <v>263</v>
      </c>
      <c r="N105" s="134">
        <v>0.1</v>
      </c>
      <c r="O105" s="26">
        <v>0</v>
      </c>
      <c r="P105" s="132">
        <f t="shared" si="2"/>
        <v>0</v>
      </c>
      <c r="Q105" s="39">
        <v>0</v>
      </c>
      <c r="R105" s="39">
        <v>0</v>
      </c>
      <c r="S105" s="132">
        <v>0</v>
      </c>
      <c r="T105" s="33" t="s">
        <v>774</v>
      </c>
    </row>
    <row r="106" spans="1:20" ht="60" customHeight="1" x14ac:dyDescent="0.25">
      <c r="A106" s="298"/>
      <c r="B106" s="275"/>
      <c r="C106" s="266"/>
      <c r="D106" s="26">
        <v>95</v>
      </c>
      <c r="E106" s="26" t="s">
        <v>610</v>
      </c>
      <c r="F106" s="26" t="s">
        <v>611</v>
      </c>
      <c r="G106" s="26" t="s">
        <v>612</v>
      </c>
      <c r="H106" s="26" t="s">
        <v>87</v>
      </c>
      <c r="I106" s="55" t="s">
        <v>613</v>
      </c>
      <c r="J106" s="270" t="s">
        <v>215</v>
      </c>
      <c r="K106" s="273" t="s">
        <v>216</v>
      </c>
      <c r="L106" s="288">
        <v>197</v>
      </c>
      <c r="M106" s="274" t="s">
        <v>217</v>
      </c>
      <c r="N106" s="134">
        <v>0.1</v>
      </c>
      <c r="O106" s="115">
        <v>0.1</v>
      </c>
      <c r="P106" s="132">
        <f t="shared" si="2"/>
        <v>1</v>
      </c>
      <c r="Q106" s="39">
        <v>0</v>
      </c>
      <c r="R106" s="39">
        <v>0</v>
      </c>
      <c r="S106" s="132">
        <v>0</v>
      </c>
      <c r="T106" s="33" t="s">
        <v>772</v>
      </c>
    </row>
    <row r="107" spans="1:20" ht="60" customHeight="1" x14ac:dyDescent="0.25">
      <c r="A107" s="298"/>
      <c r="B107" s="275"/>
      <c r="C107" s="266"/>
      <c r="D107" s="26">
        <v>96</v>
      </c>
      <c r="E107" s="26" t="s">
        <v>614</v>
      </c>
      <c r="F107" s="26" t="s">
        <v>615</v>
      </c>
      <c r="G107" s="26" t="s">
        <v>616</v>
      </c>
      <c r="H107" s="26" t="s">
        <v>59</v>
      </c>
      <c r="I107" s="55" t="s">
        <v>617</v>
      </c>
      <c r="J107" s="270"/>
      <c r="K107" s="273"/>
      <c r="L107" s="288"/>
      <c r="M107" s="274"/>
      <c r="N107" s="134">
        <v>0.09</v>
      </c>
      <c r="O107" s="115">
        <v>0.09</v>
      </c>
      <c r="P107" s="132">
        <f t="shared" ref="P107:P120" si="4">O107/N107</f>
        <v>1</v>
      </c>
      <c r="Q107" s="39">
        <v>0</v>
      </c>
      <c r="R107" s="39">
        <v>0</v>
      </c>
      <c r="S107" s="132">
        <v>0</v>
      </c>
      <c r="T107" s="33" t="s">
        <v>859</v>
      </c>
    </row>
    <row r="108" spans="1:20" ht="60" customHeight="1" x14ac:dyDescent="0.25">
      <c r="A108" s="298"/>
      <c r="B108" s="275"/>
      <c r="C108" s="28" t="s">
        <v>618</v>
      </c>
      <c r="D108" s="26">
        <v>97</v>
      </c>
      <c r="E108" s="26" t="s">
        <v>619</v>
      </c>
      <c r="F108" s="26" t="s">
        <v>620</v>
      </c>
      <c r="G108" s="26" t="s">
        <v>621</v>
      </c>
      <c r="H108" s="26" t="s">
        <v>59</v>
      </c>
      <c r="I108" s="55" t="s">
        <v>622</v>
      </c>
      <c r="J108" s="57" t="s">
        <v>406</v>
      </c>
      <c r="K108" s="26" t="s">
        <v>407</v>
      </c>
      <c r="L108" s="42">
        <v>136</v>
      </c>
      <c r="M108" s="55" t="s">
        <v>455</v>
      </c>
      <c r="N108" s="134">
        <v>0.09</v>
      </c>
      <c r="O108" s="115">
        <v>0.09</v>
      </c>
      <c r="P108" s="132">
        <f t="shared" si="4"/>
        <v>1</v>
      </c>
      <c r="Q108" s="39">
        <v>0</v>
      </c>
      <c r="R108" s="39">
        <v>0</v>
      </c>
      <c r="S108" s="132">
        <v>0</v>
      </c>
      <c r="T108" s="33" t="s">
        <v>836</v>
      </c>
    </row>
    <row r="109" spans="1:20" ht="60" customHeight="1" x14ac:dyDescent="0.25">
      <c r="A109" s="307" t="s">
        <v>624</v>
      </c>
      <c r="B109" s="266" t="s">
        <v>625</v>
      </c>
      <c r="C109" s="309" t="s">
        <v>626</v>
      </c>
      <c r="D109" s="26">
        <v>98</v>
      </c>
      <c r="E109" s="32" t="s">
        <v>627</v>
      </c>
      <c r="F109" s="27" t="s">
        <v>628</v>
      </c>
      <c r="G109" s="27" t="s">
        <v>629</v>
      </c>
      <c r="H109" s="27" t="s">
        <v>630</v>
      </c>
      <c r="I109" s="33" t="s">
        <v>631</v>
      </c>
      <c r="J109" s="270" t="s">
        <v>233</v>
      </c>
      <c r="K109" s="273" t="s">
        <v>234</v>
      </c>
      <c r="L109" s="275">
        <v>197</v>
      </c>
      <c r="M109" s="276" t="s">
        <v>217</v>
      </c>
      <c r="N109" s="134">
        <v>0.1</v>
      </c>
      <c r="O109" s="26">
        <v>0</v>
      </c>
      <c r="P109" s="132">
        <f t="shared" si="4"/>
        <v>0</v>
      </c>
      <c r="Q109" s="39">
        <v>0</v>
      </c>
      <c r="R109" s="39">
        <v>0</v>
      </c>
      <c r="S109" s="132">
        <v>0</v>
      </c>
      <c r="T109" s="33" t="s">
        <v>860</v>
      </c>
    </row>
    <row r="110" spans="1:20" ht="60" customHeight="1" x14ac:dyDescent="0.25">
      <c r="A110" s="307"/>
      <c r="B110" s="266"/>
      <c r="C110" s="309"/>
      <c r="D110" s="26">
        <v>99</v>
      </c>
      <c r="E110" s="32" t="s">
        <v>632</v>
      </c>
      <c r="F110" s="32" t="s">
        <v>633</v>
      </c>
      <c r="G110" s="32" t="s">
        <v>634</v>
      </c>
      <c r="H110" s="32" t="s">
        <v>635</v>
      </c>
      <c r="I110" s="34" t="s">
        <v>631</v>
      </c>
      <c r="J110" s="270"/>
      <c r="K110" s="273"/>
      <c r="L110" s="275"/>
      <c r="M110" s="276"/>
      <c r="N110" s="134">
        <v>0.08</v>
      </c>
      <c r="O110" s="26">
        <v>0</v>
      </c>
      <c r="P110" s="132">
        <f t="shared" si="4"/>
        <v>0</v>
      </c>
      <c r="Q110" s="39">
        <v>0</v>
      </c>
      <c r="R110" s="39">
        <v>0</v>
      </c>
      <c r="S110" s="132">
        <v>0</v>
      </c>
      <c r="T110" s="33" t="s">
        <v>861</v>
      </c>
    </row>
    <row r="111" spans="1:20" ht="60" customHeight="1" x14ac:dyDescent="0.25">
      <c r="A111" s="307"/>
      <c r="B111" s="266"/>
      <c r="C111" s="275" t="s">
        <v>636</v>
      </c>
      <c r="D111" s="30">
        <v>100</v>
      </c>
      <c r="E111" s="32" t="s">
        <v>637</v>
      </c>
      <c r="F111" s="27" t="s">
        <v>638</v>
      </c>
      <c r="G111" s="27" t="s">
        <v>639</v>
      </c>
      <c r="H111" s="27" t="s">
        <v>640</v>
      </c>
      <c r="I111" s="33" t="s">
        <v>641</v>
      </c>
      <c r="J111" s="270"/>
      <c r="K111" s="273"/>
      <c r="L111" s="275"/>
      <c r="M111" s="276"/>
      <c r="N111" s="134">
        <v>0.09</v>
      </c>
      <c r="O111" s="115">
        <v>0.09</v>
      </c>
      <c r="P111" s="132">
        <f t="shared" si="4"/>
        <v>1</v>
      </c>
      <c r="Q111" s="39">
        <v>0</v>
      </c>
      <c r="R111" s="39">
        <v>0</v>
      </c>
      <c r="S111" s="132">
        <v>0</v>
      </c>
      <c r="T111" s="33" t="s">
        <v>862</v>
      </c>
    </row>
    <row r="112" spans="1:20" ht="60" customHeight="1" x14ac:dyDescent="0.25">
      <c r="A112" s="307"/>
      <c r="B112" s="266"/>
      <c r="C112" s="275"/>
      <c r="D112" s="26">
        <v>101</v>
      </c>
      <c r="E112" s="31" t="s">
        <v>642</v>
      </c>
      <c r="F112" s="27" t="s">
        <v>643</v>
      </c>
      <c r="G112" s="27" t="s">
        <v>644</v>
      </c>
      <c r="H112" s="27" t="s">
        <v>645</v>
      </c>
      <c r="I112" s="33" t="s">
        <v>641</v>
      </c>
      <c r="J112" s="270"/>
      <c r="K112" s="273"/>
      <c r="L112" s="275"/>
      <c r="M112" s="276"/>
      <c r="N112" s="134">
        <v>0.09</v>
      </c>
      <c r="O112" s="115">
        <v>0.09</v>
      </c>
      <c r="P112" s="132">
        <f t="shared" si="4"/>
        <v>1</v>
      </c>
      <c r="Q112" s="39">
        <v>0</v>
      </c>
      <c r="R112" s="39">
        <v>0</v>
      </c>
      <c r="S112" s="132">
        <v>0</v>
      </c>
      <c r="T112" s="33" t="s">
        <v>863</v>
      </c>
    </row>
    <row r="113" spans="1:20" ht="60" customHeight="1" x14ac:dyDescent="0.25">
      <c r="A113" s="307"/>
      <c r="B113" s="266"/>
      <c r="C113" s="275"/>
      <c r="D113" s="26">
        <v>102</v>
      </c>
      <c r="E113" s="32" t="s">
        <v>646</v>
      </c>
      <c r="F113" s="27" t="s">
        <v>647</v>
      </c>
      <c r="G113" s="27" t="s">
        <v>648</v>
      </c>
      <c r="H113" s="27" t="s">
        <v>649</v>
      </c>
      <c r="I113" s="33" t="s">
        <v>650</v>
      </c>
      <c r="J113" s="270"/>
      <c r="K113" s="273"/>
      <c r="L113" s="275"/>
      <c r="M113" s="276"/>
      <c r="N113" s="134">
        <v>0.09</v>
      </c>
      <c r="O113" s="115">
        <v>0.09</v>
      </c>
      <c r="P113" s="132">
        <f t="shared" si="4"/>
        <v>1</v>
      </c>
      <c r="Q113" s="39">
        <v>0</v>
      </c>
      <c r="R113" s="39">
        <v>0</v>
      </c>
      <c r="S113" s="132">
        <v>0</v>
      </c>
      <c r="T113" s="33" t="s">
        <v>864</v>
      </c>
    </row>
    <row r="114" spans="1:20" ht="60" customHeight="1" x14ac:dyDescent="0.25">
      <c r="A114" s="307"/>
      <c r="B114" s="266"/>
      <c r="C114" s="275"/>
      <c r="D114" s="26">
        <v>103</v>
      </c>
      <c r="E114" s="27" t="s">
        <v>651</v>
      </c>
      <c r="F114" s="27" t="s">
        <v>652</v>
      </c>
      <c r="G114" s="27" t="s">
        <v>653</v>
      </c>
      <c r="H114" s="27" t="s">
        <v>654</v>
      </c>
      <c r="I114" s="33" t="s">
        <v>655</v>
      </c>
      <c r="J114" s="270"/>
      <c r="K114" s="273"/>
      <c r="L114" s="275"/>
      <c r="M114" s="276"/>
      <c r="N114" s="134">
        <v>0.09</v>
      </c>
      <c r="O114" s="115">
        <v>0.09</v>
      </c>
      <c r="P114" s="132">
        <f t="shared" si="4"/>
        <v>1</v>
      </c>
      <c r="Q114" s="39">
        <v>0</v>
      </c>
      <c r="R114" s="39">
        <v>0</v>
      </c>
      <c r="S114" s="132">
        <v>0</v>
      </c>
      <c r="T114" s="33" t="s">
        <v>864</v>
      </c>
    </row>
    <row r="115" spans="1:20" ht="60" customHeight="1" x14ac:dyDescent="0.25">
      <c r="A115" s="307"/>
      <c r="B115" s="266"/>
      <c r="C115" s="275"/>
      <c r="D115" s="30">
        <v>104</v>
      </c>
      <c r="E115" s="27" t="s">
        <v>656</v>
      </c>
      <c r="F115" s="27" t="s">
        <v>657</v>
      </c>
      <c r="G115" s="27" t="s">
        <v>658</v>
      </c>
      <c r="H115" s="27" t="s">
        <v>659</v>
      </c>
      <c r="I115" s="33" t="s">
        <v>660</v>
      </c>
      <c r="J115" s="270"/>
      <c r="K115" s="273"/>
      <c r="L115" s="275"/>
      <c r="M115" s="276"/>
      <c r="N115" s="134">
        <v>0.09</v>
      </c>
      <c r="O115" s="115">
        <v>0.09</v>
      </c>
      <c r="P115" s="132">
        <f t="shared" si="4"/>
        <v>1</v>
      </c>
      <c r="Q115" s="39">
        <v>0</v>
      </c>
      <c r="R115" s="39">
        <v>0</v>
      </c>
      <c r="S115" s="132">
        <v>0</v>
      </c>
      <c r="T115" s="33" t="s">
        <v>865</v>
      </c>
    </row>
    <row r="116" spans="1:20" ht="60" customHeight="1" x14ac:dyDescent="0.25">
      <c r="A116" s="307"/>
      <c r="B116" s="266"/>
      <c r="C116" s="275"/>
      <c r="D116" s="26">
        <v>105</v>
      </c>
      <c r="E116" s="27" t="s">
        <v>661</v>
      </c>
      <c r="F116" s="27" t="s">
        <v>662</v>
      </c>
      <c r="G116" s="27" t="s">
        <v>663</v>
      </c>
      <c r="H116" s="27" t="s">
        <v>664</v>
      </c>
      <c r="I116" s="33" t="s">
        <v>665</v>
      </c>
      <c r="J116" s="270"/>
      <c r="K116" s="273"/>
      <c r="L116" s="275"/>
      <c r="M116" s="276"/>
      <c r="N116" s="137">
        <v>1.2E-2</v>
      </c>
      <c r="O116" s="116">
        <v>5.0000000000000001E-3</v>
      </c>
      <c r="P116" s="132">
        <f t="shared" si="4"/>
        <v>0.41666666666666669</v>
      </c>
      <c r="Q116" s="39">
        <v>13000000</v>
      </c>
      <c r="R116" s="39">
        <v>13000000</v>
      </c>
      <c r="S116" s="132">
        <f t="shared" ref="S116" si="5">R116/Q116</f>
        <v>1</v>
      </c>
      <c r="T116" s="33" t="s">
        <v>866</v>
      </c>
    </row>
    <row r="117" spans="1:20" ht="60" customHeight="1" x14ac:dyDescent="0.25">
      <c r="A117" s="307"/>
      <c r="B117" s="266"/>
      <c r="C117" s="275"/>
      <c r="D117" s="26">
        <v>106</v>
      </c>
      <c r="E117" s="27" t="s">
        <v>666</v>
      </c>
      <c r="F117" s="27" t="s">
        <v>667</v>
      </c>
      <c r="G117" s="27" t="s">
        <v>668</v>
      </c>
      <c r="H117" s="27" t="s">
        <v>669</v>
      </c>
      <c r="I117" s="33" t="s">
        <v>670</v>
      </c>
      <c r="J117" s="270"/>
      <c r="K117" s="273"/>
      <c r="L117" s="275"/>
      <c r="M117" s="276"/>
      <c r="N117" s="134">
        <v>0.09</v>
      </c>
      <c r="O117" s="115">
        <v>0.09</v>
      </c>
      <c r="P117" s="132">
        <f t="shared" si="4"/>
        <v>1</v>
      </c>
      <c r="Q117" s="39">
        <v>0</v>
      </c>
      <c r="R117" s="39">
        <v>0</v>
      </c>
      <c r="S117" s="132">
        <v>0</v>
      </c>
      <c r="T117" s="33" t="s">
        <v>867</v>
      </c>
    </row>
    <row r="118" spans="1:20" ht="60" customHeight="1" x14ac:dyDescent="0.25">
      <c r="A118" s="307"/>
      <c r="B118" s="266"/>
      <c r="C118" s="275"/>
      <c r="D118" s="26">
        <v>107</v>
      </c>
      <c r="E118" s="27" t="s">
        <v>671</v>
      </c>
      <c r="F118" s="27" t="s">
        <v>672</v>
      </c>
      <c r="G118" s="27" t="s">
        <v>673</v>
      </c>
      <c r="H118" s="27" t="s">
        <v>59</v>
      </c>
      <c r="I118" s="33" t="s">
        <v>674</v>
      </c>
      <c r="J118" s="270"/>
      <c r="K118" s="273"/>
      <c r="L118" s="275"/>
      <c r="M118" s="276"/>
      <c r="N118" s="134">
        <v>0.09</v>
      </c>
      <c r="O118" s="115">
        <v>0.09</v>
      </c>
      <c r="P118" s="132">
        <f t="shared" si="4"/>
        <v>1</v>
      </c>
      <c r="Q118" s="39">
        <v>0</v>
      </c>
      <c r="R118" s="39">
        <v>0</v>
      </c>
      <c r="S118" s="132">
        <v>0</v>
      </c>
      <c r="T118" s="33" t="s">
        <v>868</v>
      </c>
    </row>
    <row r="119" spans="1:20" ht="60" customHeight="1" x14ac:dyDescent="0.25">
      <c r="A119" s="307"/>
      <c r="B119" s="303" t="s">
        <v>675</v>
      </c>
      <c r="C119" s="266" t="s">
        <v>676</v>
      </c>
      <c r="D119" s="30">
        <v>108</v>
      </c>
      <c r="E119" s="27" t="s">
        <v>677</v>
      </c>
      <c r="F119" s="27" t="s">
        <v>678</v>
      </c>
      <c r="G119" s="27" t="s">
        <v>679</v>
      </c>
      <c r="H119" s="27" t="s">
        <v>680</v>
      </c>
      <c r="I119" s="33" t="s">
        <v>670</v>
      </c>
      <c r="J119" s="270"/>
      <c r="K119" s="273"/>
      <c r="L119" s="275"/>
      <c r="M119" s="276"/>
      <c r="N119" s="134">
        <v>0.09</v>
      </c>
      <c r="O119" s="115">
        <v>0.09</v>
      </c>
      <c r="P119" s="132">
        <f t="shared" si="4"/>
        <v>1</v>
      </c>
      <c r="Q119" s="39">
        <v>0</v>
      </c>
      <c r="R119" s="39">
        <v>0</v>
      </c>
      <c r="S119" s="132">
        <v>0</v>
      </c>
      <c r="T119" s="33" t="s">
        <v>869</v>
      </c>
    </row>
    <row r="120" spans="1:20" ht="60" customHeight="1" thickBot="1" x14ac:dyDescent="0.3">
      <c r="A120" s="308"/>
      <c r="B120" s="304"/>
      <c r="C120" s="333"/>
      <c r="D120" s="73">
        <v>109</v>
      </c>
      <c r="E120" s="35" t="s">
        <v>681</v>
      </c>
      <c r="F120" s="35" t="s">
        <v>682</v>
      </c>
      <c r="G120" s="35" t="s">
        <v>683</v>
      </c>
      <c r="H120" s="35" t="s">
        <v>684</v>
      </c>
      <c r="I120" s="36" t="s">
        <v>685</v>
      </c>
      <c r="J120" s="310"/>
      <c r="K120" s="311"/>
      <c r="L120" s="301"/>
      <c r="M120" s="302"/>
      <c r="N120" s="78">
        <v>0.09</v>
      </c>
      <c r="O120" s="138">
        <v>0.09</v>
      </c>
      <c r="P120" s="46">
        <f t="shared" si="4"/>
        <v>1</v>
      </c>
      <c r="Q120" s="47">
        <v>0</v>
      </c>
      <c r="R120" s="47">
        <v>0</v>
      </c>
      <c r="S120" s="46">
        <v>0</v>
      </c>
      <c r="T120" s="36" t="s">
        <v>870</v>
      </c>
    </row>
  </sheetData>
  <mergeCells count="144">
    <mergeCell ref="T32:T35"/>
    <mergeCell ref="Q36:Q41"/>
    <mergeCell ref="R36:R41"/>
    <mergeCell ref="S36:S41"/>
    <mergeCell ref="T36:T41"/>
    <mergeCell ref="A1:I1"/>
    <mergeCell ref="A2:A3"/>
    <mergeCell ref="B2:B3"/>
    <mergeCell ref="C2:C3"/>
    <mergeCell ref="D2:D3"/>
    <mergeCell ref="E2:E3"/>
    <mergeCell ref="F2:F3"/>
    <mergeCell ref="G2:G3"/>
    <mergeCell ref="H2:H3"/>
    <mergeCell ref="I2:I3"/>
    <mergeCell ref="T2:T3"/>
    <mergeCell ref="A4:A51"/>
    <mergeCell ref="B4:B23"/>
    <mergeCell ref="C4:C10"/>
    <mergeCell ref="C11:C13"/>
    <mergeCell ref="C14:C17"/>
    <mergeCell ref="C18:C23"/>
    <mergeCell ref="J18:J20"/>
    <mergeCell ref="K18:K20"/>
    <mergeCell ref="L18:L20"/>
    <mergeCell ref="J2:M2"/>
    <mergeCell ref="N2:O2"/>
    <mergeCell ref="P2:P3"/>
    <mergeCell ref="Q2:R2"/>
    <mergeCell ref="S2:S3"/>
    <mergeCell ref="N32:N35"/>
    <mergeCell ref="M18:M20"/>
    <mergeCell ref="S32:S35"/>
    <mergeCell ref="N36:N41"/>
    <mergeCell ref="O32:O35"/>
    <mergeCell ref="P32:P35"/>
    <mergeCell ref="O36:O41"/>
    <mergeCell ref="P36:P41"/>
    <mergeCell ref="Q32:Q35"/>
    <mergeCell ref="R32:R35"/>
    <mergeCell ref="C36:C42"/>
    <mergeCell ref="D36:D41"/>
    <mergeCell ref="E36:E41"/>
    <mergeCell ref="F36:F41"/>
    <mergeCell ref="G36:G41"/>
    <mergeCell ref="H36:H41"/>
    <mergeCell ref="I36:I37"/>
    <mergeCell ref="J36:J37"/>
    <mergeCell ref="K36:K37"/>
    <mergeCell ref="L36:L37"/>
    <mergeCell ref="M36:M37"/>
    <mergeCell ref="G32:G35"/>
    <mergeCell ref="H32:H35"/>
    <mergeCell ref="I32:I35"/>
    <mergeCell ref="B24:B30"/>
    <mergeCell ref="C24:C26"/>
    <mergeCell ref="C27:C28"/>
    <mergeCell ref="C29:C30"/>
    <mergeCell ref="B31:B51"/>
    <mergeCell ref="C31:C35"/>
    <mergeCell ref="D32:D35"/>
    <mergeCell ref="E32:E35"/>
    <mergeCell ref="F32:F35"/>
    <mergeCell ref="C43:C47"/>
    <mergeCell ref="C48:C51"/>
    <mergeCell ref="J48:J49"/>
    <mergeCell ref="K48:K49"/>
    <mergeCell ref="L48:L49"/>
    <mergeCell ref="M48:M49"/>
    <mergeCell ref="J50:J51"/>
    <mergeCell ref="K50:K51"/>
    <mergeCell ref="L50:L51"/>
    <mergeCell ref="M50:M51"/>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B62:B65"/>
    <mergeCell ref="C62:C65"/>
    <mergeCell ref="J63:J67"/>
    <mergeCell ref="K63:K67"/>
    <mergeCell ref="C72:C76"/>
    <mergeCell ref="B77:B84"/>
    <mergeCell ref="C77:C79"/>
    <mergeCell ref="J78:J81"/>
    <mergeCell ref="K78:K81"/>
    <mergeCell ref="L78:L81"/>
    <mergeCell ref="C80:C84"/>
    <mergeCell ref="L63:L67"/>
    <mergeCell ref="M63:M67"/>
    <mergeCell ref="B66:B67"/>
    <mergeCell ref="C66:C67"/>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L106:L107"/>
    <mergeCell ref="M106:M107"/>
    <mergeCell ref="M109:M120"/>
    <mergeCell ref="C111:C118"/>
    <mergeCell ref="B119:B120"/>
    <mergeCell ref="C119:C120"/>
    <mergeCell ref="A109:A120"/>
    <mergeCell ref="B109:B118"/>
    <mergeCell ref="C109:C110"/>
    <mergeCell ref="J109:J120"/>
    <mergeCell ref="K109:K120"/>
    <mergeCell ref="L109:L120"/>
  </mergeCells>
  <conditionalFormatting sqref="L44">
    <cfRule type="duplicateValues" dxfId="557" priority="12"/>
  </conditionalFormatting>
  <conditionalFormatting sqref="L39">
    <cfRule type="duplicateValues" dxfId="556" priority="11"/>
  </conditionalFormatting>
  <conditionalFormatting sqref="L18">
    <cfRule type="duplicateValues" dxfId="555" priority="10"/>
  </conditionalFormatting>
  <conditionalFormatting sqref="L42">
    <cfRule type="duplicateValues" dxfId="554" priority="9"/>
  </conditionalFormatting>
  <conditionalFormatting sqref="L50">
    <cfRule type="duplicateValues" dxfId="553" priority="8"/>
  </conditionalFormatting>
  <conditionalFormatting sqref="K75">
    <cfRule type="duplicateValues" dxfId="552" priority="7"/>
  </conditionalFormatting>
  <conditionalFormatting sqref="L109">
    <cfRule type="duplicateValues" dxfId="551" priority="6"/>
  </conditionalFormatting>
  <conditionalFormatting sqref="P36 P4:P32 P42:P120">
    <cfRule type="cellIs" dxfId="550" priority="1" operator="lessThan">
      <formula>0.4</formula>
    </cfRule>
    <cfRule type="cellIs" dxfId="549" priority="2" operator="between">
      <formula>0.4</formula>
      <formula>0.5999</formula>
    </cfRule>
    <cfRule type="cellIs" dxfId="548" priority="3" operator="between">
      <formula>0.6</formula>
      <formula>0.6999</formula>
    </cfRule>
    <cfRule type="cellIs" dxfId="547" priority="4" operator="between">
      <formula>0.7</formula>
      <formula>0.7999</formula>
    </cfRule>
    <cfRule type="cellIs" dxfId="546" priority="5" operator="greaterThan">
      <formula>0.7999</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0"/>
  <sheetViews>
    <sheetView zoomScale="80" zoomScaleNormal="80" workbookViewId="0">
      <pane xSplit="6" ySplit="3" topLeftCell="N130" activePane="bottomRight" state="frozen"/>
      <selection pane="topRight" activeCell="G1" sqref="G1"/>
      <selection pane="bottomLeft" activeCell="A4" sqref="A4"/>
      <selection pane="bottomRight" activeCell="S75" sqref="S75"/>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5" customWidth="1"/>
    <col min="19" max="19" width="9.7109375" style="4" customWidth="1"/>
    <col min="20" max="20" width="30.7109375" style="3" customWidth="1"/>
  </cols>
  <sheetData>
    <row r="1" spans="1:20" ht="21.75" thickBot="1" x14ac:dyDescent="0.3">
      <c r="A1" s="339" t="s">
        <v>698</v>
      </c>
      <c r="B1" s="340"/>
      <c r="C1" s="340"/>
      <c r="D1" s="340"/>
      <c r="E1" s="340"/>
      <c r="F1" s="340"/>
      <c r="G1" s="340"/>
      <c r="H1" s="340"/>
      <c r="I1" s="341"/>
      <c r="J1" s="21"/>
      <c r="K1" s="21"/>
      <c r="L1" s="21"/>
      <c r="M1" s="21"/>
      <c r="N1" s="22"/>
      <c r="O1" s="22"/>
      <c r="P1" s="23"/>
      <c r="Q1" s="25"/>
      <c r="R1" s="25"/>
      <c r="S1" s="23"/>
      <c r="T1" s="24"/>
    </row>
    <row r="2" spans="1:20" ht="24.75" customHeight="1" x14ac:dyDescent="0.25">
      <c r="A2" s="342" t="s">
        <v>0</v>
      </c>
      <c r="B2" s="342" t="s">
        <v>1</v>
      </c>
      <c r="C2" s="342" t="s">
        <v>2</v>
      </c>
      <c r="D2" s="342" t="s">
        <v>12</v>
      </c>
      <c r="E2" s="342" t="s">
        <v>3</v>
      </c>
      <c r="F2" s="342" t="s">
        <v>4</v>
      </c>
      <c r="G2" s="342" t="s">
        <v>5</v>
      </c>
      <c r="H2" s="342" t="s">
        <v>6</v>
      </c>
      <c r="I2" s="344" t="s">
        <v>7</v>
      </c>
      <c r="J2" s="336" t="s">
        <v>284</v>
      </c>
      <c r="K2" s="337"/>
      <c r="L2" s="337"/>
      <c r="M2" s="338"/>
      <c r="N2" s="282" t="s">
        <v>689</v>
      </c>
      <c r="O2" s="283"/>
      <c r="P2" s="271" t="s">
        <v>281</v>
      </c>
      <c r="Q2" s="283" t="s">
        <v>690</v>
      </c>
      <c r="R2" s="283"/>
      <c r="S2" s="271" t="s">
        <v>281</v>
      </c>
      <c r="T2" s="278" t="s">
        <v>691</v>
      </c>
    </row>
    <row r="3" spans="1:20" ht="26.25" thickBot="1" x14ac:dyDescent="0.3">
      <c r="A3" s="343"/>
      <c r="B3" s="343"/>
      <c r="C3" s="343"/>
      <c r="D3" s="343"/>
      <c r="E3" s="343"/>
      <c r="F3" s="343"/>
      <c r="G3" s="343"/>
      <c r="H3" s="343"/>
      <c r="I3" s="345"/>
      <c r="J3" s="81" t="s">
        <v>8</v>
      </c>
      <c r="K3" s="82" t="s">
        <v>9</v>
      </c>
      <c r="L3" s="82" t="s">
        <v>10</v>
      </c>
      <c r="M3" s="83" t="s">
        <v>11</v>
      </c>
      <c r="N3" s="84" t="s">
        <v>277</v>
      </c>
      <c r="O3" s="85" t="s">
        <v>278</v>
      </c>
      <c r="P3" s="272"/>
      <c r="Q3" s="85" t="s">
        <v>277</v>
      </c>
      <c r="R3" s="85" t="s">
        <v>278</v>
      </c>
      <c r="S3" s="272"/>
      <c r="T3" s="279"/>
    </row>
    <row r="4" spans="1:20" ht="60" customHeight="1" x14ac:dyDescent="0.25">
      <c r="A4" s="296" t="s">
        <v>13</v>
      </c>
      <c r="B4" s="297" t="s">
        <v>14</v>
      </c>
      <c r="C4" s="277" t="s">
        <v>15</v>
      </c>
      <c r="D4" s="87">
        <v>1</v>
      </c>
      <c r="E4" s="86" t="s">
        <v>16</v>
      </c>
      <c r="F4" s="86" t="s">
        <v>17</v>
      </c>
      <c r="G4" s="86" t="s">
        <v>18</v>
      </c>
      <c r="H4" s="86" t="s">
        <v>19</v>
      </c>
      <c r="I4" s="88" t="s">
        <v>20</v>
      </c>
      <c r="J4" s="48" t="s">
        <v>205</v>
      </c>
      <c r="K4" s="49" t="s">
        <v>206</v>
      </c>
      <c r="L4" s="49" t="s">
        <v>96</v>
      </c>
      <c r="M4" s="52" t="s">
        <v>207</v>
      </c>
      <c r="N4" s="48">
        <v>0.09</v>
      </c>
      <c r="O4" s="49">
        <v>0.09</v>
      </c>
      <c r="P4" s="50">
        <f>O4/N4</f>
        <v>1</v>
      </c>
      <c r="Q4" s="51" t="s">
        <v>96</v>
      </c>
      <c r="R4" s="51" t="s">
        <v>872</v>
      </c>
      <c r="S4" s="50"/>
      <c r="T4" s="52" t="s">
        <v>889</v>
      </c>
    </row>
    <row r="5" spans="1:20" ht="60" customHeight="1" x14ac:dyDescent="0.25">
      <c r="A5" s="270"/>
      <c r="B5" s="273"/>
      <c r="C5" s="266"/>
      <c r="D5" s="26">
        <v>2</v>
      </c>
      <c r="E5" s="27" t="s">
        <v>21</v>
      </c>
      <c r="F5" s="27" t="s">
        <v>22</v>
      </c>
      <c r="G5" s="27" t="s">
        <v>23</v>
      </c>
      <c r="H5" s="27" t="s">
        <v>24</v>
      </c>
      <c r="I5" s="33" t="s">
        <v>25</v>
      </c>
      <c r="J5" s="57" t="s">
        <v>208</v>
      </c>
      <c r="K5" s="27" t="s">
        <v>209</v>
      </c>
      <c r="L5" s="26">
        <v>52</v>
      </c>
      <c r="M5" s="33" t="s">
        <v>210</v>
      </c>
      <c r="N5" s="57">
        <v>3</v>
      </c>
      <c r="O5" s="26">
        <v>3</v>
      </c>
      <c r="P5" s="133">
        <f t="shared" ref="P5:P31" si="0">O5/N5</f>
        <v>1</v>
      </c>
      <c r="Q5" s="39">
        <v>245080000</v>
      </c>
      <c r="R5" s="39">
        <v>117720000</v>
      </c>
      <c r="S5" s="38">
        <f>R5/Q5</f>
        <v>0.48033295250530439</v>
      </c>
      <c r="T5" s="33" t="s">
        <v>890</v>
      </c>
    </row>
    <row r="6" spans="1:20" ht="60" customHeight="1" x14ac:dyDescent="0.25">
      <c r="A6" s="270"/>
      <c r="B6" s="273"/>
      <c r="C6" s="266"/>
      <c r="D6" s="26">
        <v>3</v>
      </c>
      <c r="E6" s="27" t="s">
        <v>26</v>
      </c>
      <c r="F6" s="27" t="s">
        <v>27</v>
      </c>
      <c r="G6" s="27" t="s">
        <v>28</v>
      </c>
      <c r="H6" s="27" t="s">
        <v>29</v>
      </c>
      <c r="I6" s="33" t="s">
        <v>30</v>
      </c>
      <c r="J6" s="57" t="s">
        <v>211</v>
      </c>
      <c r="K6" s="27" t="s">
        <v>212</v>
      </c>
      <c r="L6" s="26">
        <v>45</v>
      </c>
      <c r="M6" s="33" t="s">
        <v>213</v>
      </c>
      <c r="N6" s="57">
        <v>1</v>
      </c>
      <c r="O6" s="26">
        <v>1</v>
      </c>
      <c r="P6" s="133">
        <f t="shared" si="0"/>
        <v>1</v>
      </c>
      <c r="Q6" s="39">
        <v>69920000</v>
      </c>
      <c r="R6" s="39">
        <v>24640000</v>
      </c>
      <c r="S6" s="135">
        <f>R6/Q6</f>
        <v>0.35240274599542332</v>
      </c>
      <c r="T6" s="33" t="s">
        <v>891</v>
      </c>
    </row>
    <row r="7" spans="1:20" ht="60" customHeight="1" x14ac:dyDescent="0.25">
      <c r="A7" s="270"/>
      <c r="B7" s="273"/>
      <c r="C7" s="266"/>
      <c r="D7" s="26">
        <v>4</v>
      </c>
      <c r="E7" s="27" t="s">
        <v>31</v>
      </c>
      <c r="F7" s="27" t="s">
        <v>32</v>
      </c>
      <c r="G7" s="27" t="s">
        <v>33</v>
      </c>
      <c r="H7" s="27" t="s">
        <v>34</v>
      </c>
      <c r="I7" s="33" t="s">
        <v>35</v>
      </c>
      <c r="J7" s="57" t="s">
        <v>96</v>
      </c>
      <c r="K7" s="26" t="s">
        <v>96</v>
      </c>
      <c r="L7" s="26" t="s">
        <v>96</v>
      </c>
      <c r="M7" s="55" t="s">
        <v>96</v>
      </c>
      <c r="N7" s="57">
        <v>1</v>
      </c>
      <c r="O7" s="26">
        <v>1</v>
      </c>
      <c r="P7" s="133">
        <f t="shared" si="0"/>
        <v>1</v>
      </c>
      <c r="Q7" s="39" t="s">
        <v>873</v>
      </c>
      <c r="R7" s="39" t="s">
        <v>873</v>
      </c>
      <c r="S7" s="38"/>
      <c r="T7" s="33" t="s">
        <v>892</v>
      </c>
    </row>
    <row r="8" spans="1:20" ht="60" customHeight="1" x14ac:dyDescent="0.25">
      <c r="A8" s="270"/>
      <c r="B8" s="273"/>
      <c r="C8" s="266"/>
      <c r="D8" s="26">
        <v>5</v>
      </c>
      <c r="E8" s="27" t="s">
        <v>36</v>
      </c>
      <c r="F8" s="27" t="s">
        <v>37</v>
      </c>
      <c r="G8" s="27" t="s">
        <v>38</v>
      </c>
      <c r="H8" s="27" t="s">
        <v>39</v>
      </c>
      <c r="I8" s="33" t="s">
        <v>40</v>
      </c>
      <c r="J8" s="57" t="s">
        <v>211</v>
      </c>
      <c r="K8" s="27" t="s">
        <v>214</v>
      </c>
      <c r="L8" s="26">
        <v>45</v>
      </c>
      <c r="M8" s="33" t="s">
        <v>213</v>
      </c>
      <c r="N8" s="57">
        <v>1</v>
      </c>
      <c r="O8" s="26">
        <v>1</v>
      </c>
      <c r="P8" s="133">
        <f t="shared" si="0"/>
        <v>1</v>
      </c>
      <c r="Q8" s="39">
        <v>69920000</v>
      </c>
      <c r="R8" s="39">
        <v>24640000</v>
      </c>
      <c r="S8" s="38">
        <f>R8/Q8</f>
        <v>0.35240274599542332</v>
      </c>
      <c r="T8" s="33" t="s">
        <v>893</v>
      </c>
    </row>
    <row r="9" spans="1:20" ht="60" customHeight="1" x14ac:dyDescent="0.25">
      <c r="A9" s="270"/>
      <c r="B9" s="273"/>
      <c r="C9" s="266"/>
      <c r="D9" s="26">
        <v>6</v>
      </c>
      <c r="E9" s="27" t="s">
        <v>41</v>
      </c>
      <c r="F9" s="27" t="s">
        <v>42</v>
      </c>
      <c r="G9" s="27" t="s">
        <v>43</v>
      </c>
      <c r="H9" s="26" t="s">
        <v>44</v>
      </c>
      <c r="I9" s="55" t="s">
        <v>45</v>
      </c>
      <c r="J9" s="91" t="s">
        <v>215</v>
      </c>
      <c r="K9" s="27" t="s">
        <v>216</v>
      </c>
      <c r="L9" s="10">
        <v>197</v>
      </c>
      <c r="M9" s="33" t="s">
        <v>217</v>
      </c>
      <c r="N9" s="57">
        <v>0.08</v>
      </c>
      <c r="O9" s="26">
        <v>7.4999999999999997E-2</v>
      </c>
      <c r="P9" s="133">
        <f t="shared" si="0"/>
        <v>0.9375</v>
      </c>
      <c r="Q9" s="39">
        <v>82000000</v>
      </c>
      <c r="R9" s="39">
        <v>6570000</v>
      </c>
      <c r="S9" s="135">
        <f>R9/Q9</f>
        <v>8.0121951219512197E-2</v>
      </c>
      <c r="T9" s="33" t="s">
        <v>894</v>
      </c>
    </row>
    <row r="10" spans="1:20" ht="60" customHeight="1" x14ac:dyDescent="0.25">
      <c r="A10" s="270"/>
      <c r="B10" s="273"/>
      <c r="C10" s="266"/>
      <c r="D10" s="26">
        <v>7</v>
      </c>
      <c r="E10" s="27" t="s">
        <v>46</v>
      </c>
      <c r="F10" s="27" t="s">
        <v>47</v>
      </c>
      <c r="G10" s="27" t="s">
        <v>48</v>
      </c>
      <c r="H10" s="27" t="s">
        <v>19</v>
      </c>
      <c r="I10" s="33" t="s">
        <v>49</v>
      </c>
      <c r="J10" s="57" t="s">
        <v>96</v>
      </c>
      <c r="K10" s="26" t="s">
        <v>96</v>
      </c>
      <c r="L10" s="26" t="s">
        <v>96</v>
      </c>
      <c r="M10" s="55" t="s">
        <v>96</v>
      </c>
      <c r="N10" s="57">
        <v>0.1</v>
      </c>
      <c r="O10" s="26">
        <v>0.08</v>
      </c>
      <c r="P10" s="133">
        <f t="shared" si="0"/>
        <v>0.79999999999999993</v>
      </c>
      <c r="Q10" s="39" t="s">
        <v>873</v>
      </c>
      <c r="R10" s="39" t="s">
        <v>873</v>
      </c>
      <c r="S10" s="38"/>
      <c r="T10" s="33" t="s">
        <v>895</v>
      </c>
    </row>
    <row r="11" spans="1:20" ht="60" customHeight="1" x14ac:dyDescent="0.25">
      <c r="A11" s="270"/>
      <c r="B11" s="273"/>
      <c r="C11" s="266" t="s">
        <v>50</v>
      </c>
      <c r="D11" s="26">
        <v>8</v>
      </c>
      <c r="E11" s="27" t="s">
        <v>51</v>
      </c>
      <c r="F11" s="27" t="s">
        <v>52</v>
      </c>
      <c r="G11" s="27" t="s">
        <v>53</v>
      </c>
      <c r="H11" s="27" t="s">
        <v>54</v>
      </c>
      <c r="I11" s="33" t="s">
        <v>55</v>
      </c>
      <c r="J11" s="7" t="s">
        <v>211</v>
      </c>
      <c r="K11" s="27" t="s">
        <v>218</v>
      </c>
      <c r="L11" s="26">
        <v>33</v>
      </c>
      <c r="M11" s="33" t="s">
        <v>219</v>
      </c>
      <c r="N11" s="57">
        <v>10</v>
      </c>
      <c r="O11" s="26">
        <v>8</v>
      </c>
      <c r="P11" s="133">
        <f t="shared" si="0"/>
        <v>0.8</v>
      </c>
      <c r="Q11" s="39">
        <v>28600000</v>
      </c>
      <c r="R11" s="39">
        <v>25860000</v>
      </c>
      <c r="S11" s="38">
        <f>R11/Q11</f>
        <v>0.90419580419580414</v>
      </c>
      <c r="T11" s="33" t="s">
        <v>896</v>
      </c>
    </row>
    <row r="12" spans="1:20" ht="60" customHeight="1" x14ac:dyDescent="0.25">
      <c r="A12" s="270"/>
      <c r="B12" s="273"/>
      <c r="C12" s="266"/>
      <c r="D12" s="26">
        <v>9</v>
      </c>
      <c r="E12" s="27" t="s">
        <v>56</v>
      </c>
      <c r="F12" s="27" t="s">
        <v>57</v>
      </c>
      <c r="G12" s="27" t="s">
        <v>58</v>
      </c>
      <c r="H12" s="27" t="s">
        <v>59</v>
      </c>
      <c r="I12" s="33" t="s">
        <v>55</v>
      </c>
      <c r="J12" s="57" t="s">
        <v>211</v>
      </c>
      <c r="K12" s="26" t="s">
        <v>214</v>
      </c>
      <c r="L12" s="26">
        <v>28</v>
      </c>
      <c r="M12" s="33" t="s">
        <v>220</v>
      </c>
      <c r="N12" s="57">
        <v>0.09</v>
      </c>
      <c r="O12" s="26">
        <v>0.09</v>
      </c>
      <c r="P12" s="133">
        <f t="shared" si="0"/>
        <v>1</v>
      </c>
      <c r="Q12" s="39" t="s">
        <v>873</v>
      </c>
      <c r="R12" s="39" t="s">
        <v>873</v>
      </c>
      <c r="S12" s="38"/>
      <c r="T12" s="33" t="s">
        <v>897</v>
      </c>
    </row>
    <row r="13" spans="1:20" ht="60" customHeight="1" x14ac:dyDescent="0.25">
      <c r="A13" s="270"/>
      <c r="B13" s="273"/>
      <c r="C13" s="266"/>
      <c r="D13" s="26">
        <v>10</v>
      </c>
      <c r="E13" s="27" t="s">
        <v>60</v>
      </c>
      <c r="F13" s="27" t="s">
        <v>61</v>
      </c>
      <c r="G13" s="27" t="s">
        <v>62</v>
      </c>
      <c r="H13" s="27" t="s">
        <v>63</v>
      </c>
      <c r="I13" s="33" t="s">
        <v>55</v>
      </c>
      <c r="J13" s="57" t="s">
        <v>221</v>
      </c>
      <c r="K13" s="26" t="s">
        <v>222</v>
      </c>
      <c r="L13" s="26">
        <v>122</v>
      </c>
      <c r="M13" s="33" t="s">
        <v>223</v>
      </c>
      <c r="N13" s="57">
        <v>0.09</v>
      </c>
      <c r="O13" s="26">
        <v>0.09</v>
      </c>
      <c r="P13" s="133">
        <f t="shared" si="0"/>
        <v>1</v>
      </c>
      <c r="Q13" s="39">
        <v>3090000</v>
      </c>
      <c r="R13" s="39">
        <v>3090000</v>
      </c>
      <c r="S13" s="38">
        <f>R13/Q13</f>
        <v>1</v>
      </c>
      <c r="T13" s="33" t="s">
        <v>898</v>
      </c>
    </row>
    <row r="14" spans="1:20" ht="60" customHeight="1" x14ac:dyDescent="0.25">
      <c r="A14" s="270"/>
      <c r="B14" s="273"/>
      <c r="C14" s="266" t="s">
        <v>50</v>
      </c>
      <c r="D14" s="26">
        <v>11</v>
      </c>
      <c r="E14" s="27" t="s">
        <v>64</v>
      </c>
      <c r="F14" s="27" t="s">
        <v>65</v>
      </c>
      <c r="G14" s="27" t="s">
        <v>66</v>
      </c>
      <c r="H14" s="27" t="s">
        <v>67</v>
      </c>
      <c r="I14" s="33" t="s">
        <v>289</v>
      </c>
      <c r="J14" s="57" t="s">
        <v>224</v>
      </c>
      <c r="K14" s="26" t="s">
        <v>290</v>
      </c>
      <c r="L14" s="26" t="s">
        <v>225</v>
      </c>
      <c r="M14" s="33" t="s">
        <v>226</v>
      </c>
      <c r="N14" s="57">
        <v>9.5000000000000001E-2</v>
      </c>
      <c r="O14" s="26">
        <v>9.5000000000000001E-2</v>
      </c>
      <c r="P14" s="133">
        <f t="shared" si="0"/>
        <v>1</v>
      </c>
      <c r="Q14" s="39">
        <v>18000000</v>
      </c>
      <c r="R14" s="39">
        <v>0</v>
      </c>
      <c r="S14" s="38">
        <v>0</v>
      </c>
      <c r="T14" s="33" t="s">
        <v>899</v>
      </c>
    </row>
    <row r="15" spans="1:20" ht="60" customHeight="1" x14ac:dyDescent="0.25">
      <c r="A15" s="270"/>
      <c r="B15" s="273"/>
      <c r="C15" s="266"/>
      <c r="D15" s="26">
        <v>12</v>
      </c>
      <c r="E15" s="27" t="s">
        <v>69</v>
      </c>
      <c r="F15" s="27" t="s">
        <v>70</v>
      </c>
      <c r="G15" s="27" t="s">
        <v>71</v>
      </c>
      <c r="H15" s="27" t="s">
        <v>72</v>
      </c>
      <c r="I15" s="33" t="s">
        <v>285</v>
      </c>
      <c r="J15" s="7" t="s">
        <v>211</v>
      </c>
      <c r="K15" s="9" t="s">
        <v>212</v>
      </c>
      <c r="L15" s="26">
        <v>46</v>
      </c>
      <c r="M15" s="33" t="s">
        <v>227</v>
      </c>
      <c r="N15" s="57">
        <v>0.05</v>
      </c>
      <c r="O15" s="26">
        <v>0.05</v>
      </c>
      <c r="P15" s="133">
        <f t="shared" si="0"/>
        <v>1</v>
      </c>
      <c r="Q15" s="39">
        <v>215000000</v>
      </c>
      <c r="R15" s="39">
        <v>215000000</v>
      </c>
      <c r="S15" s="38">
        <f>R15/Q15</f>
        <v>1</v>
      </c>
      <c r="T15" s="33" t="s">
        <v>900</v>
      </c>
    </row>
    <row r="16" spans="1:20" ht="60" customHeight="1" x14ac:dyDescent="0.25">
      <c r="A16" s="270"/>
      <c r="B16" s="273"/>
      <c r="C16" s="266"/>
      <c r="D16" s="26">
        <v>13</v>
      </c>
      <c r="E16" s="27" t="s">
        <v>287</v>
      </c>
      <c r="F16" s="27" t="s">
        <v>288</v>
      </c>
      <c r="G16" s="27" t="s">
        <v>73</v>
      </c>
      <c r="H16" s="27" t="s">
        <v>74</v>
      </c>
      <c r="I16" s="33" t="s">
        <v>286</v>
      </c>
      <c r="J16" s="57" t="s">
        <v>228</v>
      </c>
      <c r="K16" s="28" t="s">
        <v>229</v>
      </c>
      <c r="L16" s="26" t="s">
        <v>230</v>
      </c>
      <c r="M16" s="56" t="s">
        <v>231</v>
      </c>
      <c r="N16" s="57">
        <v>0.05</v>
      </c>
      <c r="O16" s="26">
        <v>0.04</v>
      </c>
      <c r="P16" s="133">
        <f t="shared" si="0"/>
        <v>0.79999999999999993</v>
      </c>
      <c r="Q16" s="39" t="s">
        <v>874</v>
      </c>
      <c r="R16" s="39" t="s">
        <v>875</v>
      </c>
      <c r="S16" s="38"/>
      <c r="T16" s="33" t="s">
        <v>876</v>
      </c>
    </row>
    <row r="17" spans="1:20" ht="60" customHeight="1" x14ac:dyDescent="0.25">
      <c r="A17" s="270"/>
      <c r="B17" s="273"/>
      <c r="C17" s="266"/>
      <c r="D17" s="26">
        <v>14</v>
      </c>
      <c r="E17" s="27" t="s">
        <v>75</v>
      </c>
      <c r="F17" s="27" t="s">
        <v>76</v>
      </c>
      <c r="G17" s="27" t="s">
        <v>77</v>
      </c>
      <c r="H17" s="27" t="s">
        <v>78</v>
      </c>
      <c r="I17" s="33" t="s">
        <v>68</v>
      </c>
      <c r="J17" s="57" t="s">
        <v>211</v>
      </c>
      <c r="K17" s="26" t="s">
        <v>218</v>
      </c>
      <c r="L17" s="26">
        <v>32</v>
      </c>
      <c r="M17" s="33" t="s">
        <v>232</v>
      </c>
      <c r="N17" s="57">
        <v>0.08</v>
      </c>
      <c r="O17" s="26">
        <v>0.08</v>
      </c>
      <c r="P17" s="133">
        <f t="shared" si="0"/>
        <v>1</v>
      </c>
      <c r="Q17" s="39">
        <v>186900000</v>
      </c>
      <c r="R17" s="39">
        <v>59710000</v>
      </c>
      <c r="S17" s="38">
        <f>R17/Q17</f>
        <v>0.3194756554307116</v>
      </c>
      <c r="T17" s="33" t="s">
        <v>877</v>
      </c>
    </row>
    <row r="18" spans="1:20" ht="60" customHeight="1" x14ac:dyDescent="0.25">
      <c r="A18" s="270"/>
      <c r="B18" s="273"/>
      <c r="C18" s="266" t="s">
        <v>79</v>
      </c>
      <c r="D18" s="26">
        <v>15</v>
      </c>
      <c r="E18" s="27" t="s">
        <v>80</v>
      </c>
      <c r="F18" s="27" t="s">
        <v>81</v>
      </c>
      <c r="G18" s="27" t="s">
        <v>82</v>
      </c>
      <c r="H18" s="27" t="s">
        <v>83</v>
      </c>
      <c r="I18" s="33" t="s">
        <v>84</v>
      </c>
      <c r="J18" s="270" t="s">
        <v>233</v>
      </c>
      <c r="K18" s="273" t="s">
        <v>234</v>
      </c>
      <c r="L18" s="275">
        <v>197</v>
      </c>
      <c r="M18" s="276" t="s">
        <v>217</v>
      </c>
      <c r="N18" s="57">
        <v>0.1</v>
      </c>
      <c r="O18" s="26">
        <v>0.08</v>
      </c>
      <c r="P18" s="133">
        <f t="shared" si="0"/>
        <v>0.79999999999999993</v>
      </c>
      <c r="Q18" s="324">
        <v>82000000</v>
      </c>
      <c r="R18" s="324">
        <v>6570000</v>
      </c>
      <c r="S18" s="321">
        <f>R18/Q18</f>
        <v>8.0121951219512197E-2</v>
      </c>
      <c r="T18" s="33" t="s">
        <v>878</v>
      </c>
    </row>
    <row r="19" spans="1:20" ht="60" customHeight="1" x14ac:dyDescent="0.25">
      <c r="A19" s="270"/>
      <c r="B19" s="273"/>
      <c r="C19" s="266"/>
      <c r="D19" s="26">
        <v>16</v>
      </c>
      <c r="E19" s="27" t="s">
        <v>85</v>
      </c>
      <c r="F19" s="27" t="s">
        <v>86</v>
      </c>
      <c r="G19" s="27" t="s">
        <v>291</v>
      </c>
      <c r="H19" s="27" t="s">
        <v>87</v>
      </c>
      <c r="I19" s="89" t="s">
        <v>88</v>
      </c>
      <c r="J19" s="270"/>
      <c r="K19" s="273"/>
      <c r="L19" s="275"/>
      <c r="M19" s="276"/>
      <c r="N19" s="57">
        <v>2E-3</v>
      </c>
      <c r="O19" s="26">
        <v>6.9999999999999999E-4</v>
      </c>
      <c r="P19" s="133">
        <f t="shared" si="0"/>
        <v>0.35</v>
      </c>
      <c r="Q19" s="325"/>
      <c r="R19" s="325"/>
      <c r="S19" s="322"/>
      <c r="T19" s="33" t="s">
        <v>879</v>
      </c>
    </row>
    <row r="20" spans="1:20" ht="60" customHeight="1" x14ac:dyDescent="0.25">
      <c r="A20" s="270"/>
      <c r="B20" s="273"/>
      <c r="C20" s="266"/>
      <c r="D20" s="26">
        <v>17</v>
      </c>
      <c r="E20" s="27" t="s">
        <v>89</v>
      </c>
      <c r="F20" s="27" t="s">
        <v>90</v>
      </c>
      <c r="G20" s="27" t="s">
        <v>91</v>
      </c>
      <c r="H20" s="27" t="s">
        <v>87</v>
      </c>
      <c r="I20" s="89" t="s">
        <v>92</v>
      </c>
      <c r="J20" s="270"/>
      <c r="K20" s="273"/>
      <c r="L20" s="275"/>
      <c r="M20" s="276"/>
      <c r="N20" s="57">
        <v>1E-3</v>
      </c>
      <c r="O20" s="26">
        <v>2.9999999999999997E-4</v>
      </c>
      <c r="P20" s="133">
        <f t="shared" si="0"/>
        <v>0.3</v>
      </c>
      <c r="Q20" s="326"/>
      <c r="R20" s="326"/>
      <c r="S20" s="323"/>
      <c r="T20" s="33" t="s">
        <v>879</v>
      </c>
    </row>
    <row r="21" spans="1:20" ht="60" customHeight="1" x14ac:dyDescent="0.25">
      <c r="A21" s="270"/>
      <c r="B21" s="273"/>
      <c r="C21" s="266"/>
      <c r="D21" s="26">
        <v>18</v>
      </c>
      <c r="E21" s="27" t="s">
        <v>93</v>
      </c>
      <c r="F21" s="27" t="s">
        <v>94</v>
      </c>
      <c r="G21" s="27" t="s">
        <v>95</v>
      </c>
      <c r="H21" s="26" t="s">
        <v>96</v>
      </c>
      <c r="I21" s="89" t="s">
        <v>97</v>
      </c>
      <c r="J21" s="57" t="s">
        <v>96</v>
      </c>
      <c r="K21" s="26" t="s">
        <v>96</v>
      </c>
      <c r="L21" s="26" t="s">
        <v>96</v>
      </c>
      <c r="M21" s="55" t="s">
        <v>96</v>
      </c>
      <c r="N21" s="57">
        <v>0.09</v>
      </c>
      <c r="O21" s="26">
        <v>0.09</v>
      </c>
      <c r="P21" s="133">
        <f t="shared" si="0"/>
        <v>1</v>
      </c>
      <c r="Q21" s="39" t="s">
        <v>873</v>
      </c>
      <c r="R21" s="39" t="s">
        <v>873</v>
      </c>
      <c r="S21" s="38"/>
      <c r="T21" s="33" t="s">
        <v>880</v>
      </c>
    </row>
    <row r="22" spans="1:20" ht="60" customHeight="1" x14ac:dyDescent="0.25">
      <c r="A22" s="270"/>
      <c r="B22" s="273"/>
      <c r="C22" s="266"/>
      <c r="D22" s="26">
        <v>19</v>
      </c>
      <c r="E22" s="27" t="s">
        <v>98</v>
      </c>
      <c r="F22" s="27" t="s">
        <v>99</v>
      </c>
      <c r="G22" s="27" t="s">
        <v>100</v>
      </c>
      <c r="H22" s="27" t="s">
        <v>101</v>
      </c>
      <c r="I22" s="89" t="s">
        <v>102</v>
      </c>
      <c r="J22" s="57" t="s">
        <v>233</v>
      </c>
      <c r="K22" s="26" t="s">
        <v>234</v>
      </c>
      <c r="L22" s="30">
        <v>192</v>
      </c>
      <c r="M22" s="58" t="s">
        <v>235</v>
      </c>
      <c r="N22" s="57">
        <v>0.1</v>
      </c>
      <c r="O22" s="26">
        <v>0.1</v>
      </c>
      <c r="P22" s="133">
        <f t="shared" si="0"/>
        <v>1</v>
      </c>
      <c r="Q22" s="39">
        <v>82000000</v>
      </c>
      <c r="R22" s="39">
        <v>6570000</v>
      </c>
      <c r="S22" s="38">
        <f>R22/Q22</f>
        <v>8.0121951219512197E-2</v>
      </c>
      <c r="T22" s="33" t="s">
        <v>881</v>
      </c>
    </row>
    <row r="23" spans="1:20" ht="60" customHeight="1" x14ac:dyDescent="0.25">
      <c r="A23" s="270"/>
      <c r="B23" s="273"/>
      <c r="C23" s="266"/>
      <c r="D23" s="26">
        <v>20</v>
      </c>
      <c r="E23" s="27" t="s">
        <v>103</v>
      </c>
      <c r="F23" s="27" t="s">
        <v>104</v>
      </c>
      <c r="G23" s="27" t="s">
        <v>105</v>
      </c>
      <c r="H23" s="27" t="s">
        <v>106</v>
      </c>
      <c r="I23" s="33" t="s">
        <v>107</v>
      </c>
      <c r="J23" s="57" t="s">
        <v>96</v>
      </c>
      <c r="K23" s="26" t="s">
        <v>96</v>
      </c>
      <c r="L23" s="26" t="s">
        <v>96</v>
      </c>
      <c r="M23" s="55" t="s">
        <v>96</v>
      </c>
      <c r="N23" s="57">
        <v>0.1</v>
      </c>
      <c r="O23" s="26">
        <v>0</v>
      </c>
      <c r="P23" s="133">
        <f t="shared" si="0"/>
        <v>0</v>
      </c>
      <c r="Q23" s="39" t="s">
        <v>873</v>
      </c>
      <c r="R23" s="39" t="s">
        <v>873</v>
      </c>
      <c r="S23" s="38"/>
      <c r="T23" s="33"/>
    </row>
    <row r="24" spans="1:20" ht="60" customHeight="1" x14ac:dyDescent="0.25">
      <c r="A24" s="270"/>
      <c r="B24" s="292" t="s">
        <v>108</v>
      </c>
      <c r="C24" s="266" t="s">
        <v>109</v>
      </c>
      <c r="D24" s="26">
        <v>21</v>
      </c>
      <c r="E24" s="32" t="s">
        <v>110</v>
      </c>
      <c r="F24" s="27" t="s">
        <v>111</v>
      </c>
      <c r="G24" s="27" t="s">
        <v>112</v>
      </c>
      <c r="H24" s="27" t="s">
        <v>113</v>
      </c>
      <c r="I24" s="33" t="s">
        <v>114</v>
      </c>
      <c r="J24" s="57" t="s">
        <v>236</v>
      </c>
      <c r="K24" s="26" t="s">
        <v>237</v>
      </c>
      <c r="L24" s="26">
        <v>65</v>
      </c>
      <c r="M24" s="33" t="s">
        <v>238</v>
      </c>
      <c r="N24" s="57">
        <v>0.05</v>
      </c>
      <c r="O24" s="26">
        <v>0.04</v>
      </c>
      <c r="P24" s="133">
        <f t="shared" si="0"/>
        <v>0.79999999999999993</v>
      </c>
      <c r="Q24" s="39" t="s">
        <v>873</v>
      </c>
      <c r="R24" s="39" t="s">
        <v>873</v>
      </c>
      <c r="S24" s="38"/>
      <c r="T24" s="33" t="s">
        <v>882</v>
      </c>
    </row>
    <row r="25" spans="1:20" ht="60" customHeight="1" x14ac:dyDescent="0.25">
      <c r="A25" s="270"/>
      <c r="B25" s="292"/>
      <c r="C25" s="266"/>
      <c r="D25" s="26">
        <v>22</v>
      </c>
      <c r="E25" s="27" t="s">
        <v>115</v>
      </c>
      <c r="F25" s="27" t="s">
        <v>116</v>
      </c>
      <c r="G25" s="27" t="s">
        <v>117</v>
      </c>
      <c r="H25" s="27" t="s">
        <v>118</v>
      </c>
      <c r="I25" s="33" t="s">
        <v>119</v>
      </c>
      <c r="J25" s="94" t="s">
        <v>236</v>
      </c>
      <c r="K25" s="31" t="s">
        <v>239</v>
      </c>
      <c r="L25" s="26">
        <v>85</v>
      </c>
      <c r="M25" s="33" t="s">
        <v>240</v>
      </c>
      <c r="N25" s="57">
        <v>0.1</v>
      </c>
      <c r="O25" s="26">
        <v>0.05</v>
      </c>
      <c r="P25" s="133">
        <f t="shared" si="0"/>
        <v>0.5</v>
      </c>
      <c r="Q25" s="39" t="s">
        <v>873</v>
      </c>
      <c r="R25" s="39" t="s">
        <v>873</v>
      </c>
      <c r="S25" s="38"/>
      <c r="T25" s="33" t="s">
        <v>883</v>
      </c>
    </row>
    <row r="26" spans="1:20" ht="60" customHeight="1" x14ac:dyDescent="0.25">
      <c r="A26" s="270"/>
      <c r="B26" s="292"/>
      <c r="C26" s="266"/>
      <c r="D26" s="26">
        <v>23</v>
      </c>
      <c r="E26" s="27" t="s">
        <v>120</v>
      </c>
      <c r="F26" s="27" t="s">
        <v>121</v>
      </c>
      <c r="G26" s="27" t="s">
        <v>122</v>
      </c>
      <c r="H26" s="27" t="s">
        <v>118</v>
      </c>
      <c r="I26" s="33" t="s">
        <v>123</v>
      </c>
      <c r="J26" s="57" t="s">
        <v>96</v>
      </c>
      <c r="K26" s="26" t="s">
        <v>96</v>
      </c>
      <c r="L26" s="26" t="s">
        <v>96</v>
      </c>
      <c r="M26" s="60" t="s">
        <v>241</v>
      </c>
      <c r="N26" s="57">
        <v>0.1</v>
      </c>
      <c r="O26" s="26">
        <v>0.1</v>
      </c>
      <c r="P26" s="133">
        <f t="shared" si="0"/>
        <v>1</v>
      </c>
      <c r="Q26" s="39">
        <v>3000000000</v>
      </c>
      <c r="R26" s="39">
        <v>3000000000</v>
      </c>
      <c r="S26" s="38">
        <f>R26/Q26</f>
        <v>1</v>
      </c>
      <c r="T26" s="33" t="s">
        <v>884</v>
      </c>
    </row>
    <row r="27" spans="1:20" ht="60" customHeight="1" x14ac:dyDescent="0.25">
      <c r="A27" s="270"/>
      <c r="B27" s="292"/>
      <c r="C27" s="266" t="s">
        <v>124</v>
      </c>
      <c r="D27" s="26">
        <v>24</v>
      </c>
      <c r="E27" s="27" t="s">
        <v>125</v>
      </c>
      <c r="F27" s="27" t="s">
        <v>126</v>
      </c>
      <c r="G27" s="27" t="s">
        <v>127</v>
      </c>
      <c r="H27" s="27" t="s">
        <v>128</v>
      </c>
      <c r="I27" s="33" t="s">
        <v>129</v>
      </c>
      <c r="J27" s="57" t="s">
        <v>242</v>
      </c>
      <c r="K27" s="26" t="s">
        <v>243</v>
      </c>
      <c r="L27" s="26">
        <v>68</v>
      </c>
      <c r="M27" s="33" t="s">
        <v>244</v>
      </c>
      <c r="N27" s="57">
        <v>2E-3</v>
      </c>
      <c r="O27" s="26">
        <v>2E-3</v>
      </c>
      <c r="P27" s="133">
        <f t="shared" si="0"/>
        <v>1</v>
      </c>
      <c r="Q27" s="39">
        <v>10000000</v>
      </c>
      <c r="R27" s="39">
        <v>0</v>
      </c>
      <c r="S27" s="135">
        <f t="shared" ref="S27:S28" si="1">R27/Q27</f>
        <v>0</v>
      </c>
      <c r="T27" s="33" t="s">
        <v>885</v>
      </c>
    </row>
    <row r="28" spans="1:20" ht="60" customHeight="1" x14ac:dyDescent="0.25">
      <c r="A28" s="270"/>
      <c r="B28" s="292"/>
      <c r="C28" s="266"/>
      <c r="D28" s="26">
        <v>25</v>
      </c>
      <c r="E28" s="32" t="s">
        <v>130</v>
      </c>
      <c r="F28" s="27" t="s">
        <v>131</v>
      </c>
      <c r="G28" s="27" t="s">
        <v>132</v>
      </c>
      <c r="H28" s="27" t="s">
        <v>133</v>
      </c>
      <c r="I28" s="33" t="s">
        <v>134</v>
      </c>
      <c r="J28" s="57" t="s">
        <v>245</v>
      </c>
      <c r="K28" s="26" t="s">
        <v>246</v>
      </c>
      <c r="L28" s="26">
        <v>107</v>
      </c>
      <c r="M28" s="33" t="s">
        <v>247</v>
      </c>
      <c r="N28" s="57">
        <v>0.08</v>
      </c>
      <c r="O28" s="26">
        <v>0.08</v>
      </c>
      <c r="P28" s="133">
        <f t="shared" si="0"/>
        <v>1</v>
      </c>
      <c r="Q28" s="39">
        <v>53800000</v>
      </c>
      <c r="R28" s="39">
        <v>53800000</v>
      </c>
      <c r="S28" s="135">
        <f t="shared" si="1"/>
        <v>1</v>
      </c>
      <c r="T28" s="33" t="s">
        <v>886</v>
      </c>
    </row>
    <row r="29" spans="1:20" ht="60" customHeight="1" x14ac:dyDescent="0.25">
      <c r="A29" s="270"/>
      <c r="B29" s="292"/>
      <c r="C29" s="266" t="s">
        <v>135</v>
      </c>
      <c r="D29" s="26">
        <v>26</v>
      </c>
      <c r="E29" s="27" t="s">
        <v>136</v>
      </c>
      <c r="F29" s="27" t="s">
        <v>137</v>
      </c>
      <c r="G29" s="27" t="s">
        <v>138</v>
      </c>
      <c r="H29" s="27" t="s">
        <v>139</v>
      </c>
      <c r="I29" s="33" t="s">
        <v>140</v>
      </c>
      <c r="J29" s="57" t="s">
        <v>96</v>
      </c>
      <c r="K29" s="26" t="s">
        <v>96</v>
      </c>
      <c r="L29" s="26" t="s">
        <v>96</v>
      </c>
      <c r="M29" s="60" t="s">
        <v>241</v>
      </c>
      <c r="N29" s="57">
        <v>1</v>
      </c>
      <c r="O29" s="26">
        <v>1</v>
      </c>
      <c r="P29" s="133">
        <f t="shared" si="0"/>
        <v>1</v>
      </c>
      <c r="Q29" s="39" t="s">
        <v>873</v>
      </c>
      <c r="R29" s="39" t="s">
        <v>873</v>
      </c>
      <c r="S29" s="38"/>
      <c r="T29" s="33" t="s">
        <v>887</v>
      </c>
    </row>
    <row r="30" spans="1:20" ht="60" customHeight="1" x14ac:dyDescent="0.25">
      <c r="A30" s="270"/>
      <c r="B30" s="292"/>
      <c r="C30" s="266"/>
      <c r="D30" s="26">
        <v>27</v>
      </c>
      <c r="E30" s="28" t="s">
        <v>141</v>
      </c>
      <c r="F30" s="28" t="s">
        <v>142</v>
      </c>
      <c r="G30" s="28" t="s">
        <v>143</v>
      </c>
      <c r="H30" s="28" t="s">
        <v>144</v>
      </c>
      <c r="I30" s="62" t="s">
        <v>145</v>
      </c>
      <c r="J30" s="61" t="s">
        <v>215</v>
      </c>
      <c r="K30" s="28" t="s">
        <v>216</v>
      </c>
      <c r="L30" s="26">
        <v>197</v>
      </c>
      <c r="M30" s="62" t="s">
        <v>217</v>
      </c>
      <c r="N30" s="134">
        <v>0.1</v>
      </c>
      <c r="O30" s="115">
        <v>0.1</v>
      </c>
      <c r="P30" s="133">
        <f t="shared" si="0"/>
        <v>1</v>
      </c>
      <c r="Q30" s="39">
        <v>82000000</v>
      </c>
      <c r="R30" s="39">
        <v>6570000</v>
      </c>
      <c r="S30" s="38">
        <f>R30/Q30</f>
        <v>8.0121951219512197E-2</v>
      </c>
      <c r="T30" s="33" t="s">
        <v>888</v>
      </c>
    </row>
    <row r="31" spans="1:20" ht="60" customHeight="1" x14ac:dyDescent="0.25">
      <c r="A31" s="270"/>
      <c r="B31" s="275" t="s">
        <v>146</v>
      </c>
      <c r="C31" s="273" t="s">
        <v>147</v>
      </c>
      <c r="D31" s="26">
        <v>28</v>
      </c>
      <c r="E31" s="28" t="s">
        <v>148</v>
      </c>
      <c r="F31" s="28" t="s">
        <v>149</v>
      </c>
      <c r="G31" s="28" t="s">
        <v>150</v>
      </c>
      <c r="H31" s="28" t="s">
        <v>151</v>
      </c>
      <c r="I31" s="62" t="s">
        <v>152</v>
      </c>
      <c r="J31" s="61" t="s">
        <v>248</v>
      </c>
      <c r="K31" s="41" t="s">
        <v>249</v>
      </c>
      <c r="L31" s="26">
        <v>157</v>
      </c>
      <c r="M31" s="63" t="s">
        <v>250</v>
      </c>
      <c r="N31" s="134">
        <v>0.09</v>
      </c>
      <c r="O31" s="115">
        <v>0.09</v>
      </c>
      <c r="P31" s="133">
        <f t="shared" si="0"/>
        <v>1</v>
      </c>
      <c r="Q31" s="39">
        <v>61607604</v>
      </c>
      <c r="R31" s="39">
        <v>15840000</v>
      </c>
      <c r="S31" s="135">
        <f>R31/Q31</f>
        <v>0.25711111894564181</v>
      </c>
      <c r="T31" s="33" t="s">
        <v>901</v>
      </c>
    </row>
    <row r="32" spans="1:20" ht="60" customHeight="1" x14ac:dyDescent="0.25">
      <c r="A32" s="270"/>
      <c r="B32" s="275"/>
      <c r="C32" s="273"/>
      <c r="D32" s="273">
        <v>29</v>
      </c>
      <c r="E32" s="273" t="s">
        <v>153</v>
      </c>
      <c r="F32" s="273" t="s">
        <v>154</v>
      </c>
      <c r="G32" s="273" t="s">
        <v>155</v>
      </c>
      <c r="H32" s="273" t="s">
        <v>151</v>
      </c>
      <c r="I32" s="274" t="s">
        <v>152</v>
      </c>
      <c r="J32" s="57" t="s">
        <v>251</v>
      </c>
      <c r="K32" s="9" t="s">
        <v>252</v>
      </c>
      <c r="L32" s="26">
        <v>129</v>
      </c>
      <c r="M32" s="33" t="s">
        <v>253</v>
      </c>
      <c r="N32" s="346">
        <v>0.09</v>
      </c>
      <c r="O32" s="347">
        <v>0.09</v>
      </c>
      <c r="P32" s="321">
        <f>O32/N32</f>
        <v>1</v>
      </c>
      <c r="Q32" s="139">
        <v>58710000</v>
      </c>
      <c r="R32" s="139">
        <v>10140000</v>
      </c>
      <c r="S32" s="135">
        <f t="shared" ref="S32:S95" si="2">R32/Q32</f>
        <v>0.17271333673990802</v>
      </c>
      <c r="T32" s="142" t="s">
        <v>902</v>
      </c>
    </row>
    <row r="33" spans="1:20" ht="60" customHeight="1" x14ac:dyDescent="0.25">
      <c r="A33" s="270"/>
      <c r="B33" s="275"/>
      <c r="C33" s="273"/>
      <c r="D33" s="273"/>
      <c r="E33" s="273"/>
      <c r="F33" s="273"/>
      <c r="G33" s="273"/>
      <c r="H33" s="273"/>
      <c r="I33" s="274"/>
      <c r="J33" s="57" t="s">
        <v>254</v>
      </c>
      <c r="K33" s="9" t="s">
        <v>255</v>
      </c>
      <c r="L33" s="26">
        <v>134</v>
      </c>
      <c r="M33" s="33" t="s">
        <v>256</v>
      </c>
      <c r="N33" s="319"/>
      <c r="O33" s="313"/>
      <c r="P33" s="322"/>
      <c r="Q33" s="140">
        <v>54000000</v>
      </c>
      <c r="R33" s="140">
        <v>31680000</v>
      </c>
      <c r="S33" s="135">
        <f t="shared" si="2"/>
        <v>0.58666666666666667</v>
      </c>
      <c r="T33" s="143" t="s">
        <v>903</v>
      </c>
    </row>
    <row r="34" spans="1:20" ht="60" customHeight="1" x14ac:dyDescent="0.25">
      <c r="A34" s="270"/>
      <c r="B34" s="275"/>
      <c r="C34" s="273"/>
      <c r="D34" s="273"/>
      <c r="E34" s="273"/>
      <c r="F34" s="273"/>
      <c r="G34" s="273"/>
      <c r="H34" s="273"/>
      <c r="I34" s="274"/>
      <c r="J34" s="57" t="s">
        <v>254</v>
      </c>
      <c r="K34" s="9" t="s">
        <v>255</v>
      </c>
      <c r="L34" s="26">
        <v>133</v>
      </c>
      <c r="M34" s="33" t="s">
        <v>257</v>
      </c>
      <c r="N34" s="319"/>
      <c r="O34" s="313"/>
      <c r="P34" s="322"/>
      <c r="Q34" s="140">
        <v>25750000</v>
      </c>
      <c r="R34" s="140">
        <v>23220000</v>
      </c>
      <c r="S34" s="135">
        <f t="shared" si="2"/>
        <v>0.90174757281553397</v>
      </c>
      <c r="T34" s="143" t="s">
        <v>904</v>
      </c>
    </row>
    <row r="35" spans="1:20" ht="60" customHeight="1" x14ac:dyDescent="0.25">
      <c r="A35" s="270"/>
      <c r="B35" s="275"/>
      <c r="C35" s="273"/>
      <c r="D35" s="273"/>
      <c r="E35" s="273"/>
      <c r="F35" s="273"/>
      <c r="G35" s="273"/>
      <c r="H35" s="273"/>
      <c r="I35" s="274"/>
      <c r="J35" s="7" t="s">
        <v>254</v>
      </c>
      <c r="K35" s="9" t="s">
        <v>249</v>
      </c>
      <c r="L35" s="26">
        <v>154</v>
      </c>
      <c r="M35" s="33" t="s">
        <v>258</v>
      </c>
      <c r="N35" s="320"/>
      <c r="O35" s="314"/>
      <c r="P35" s="323"/>
      <c r="Q35" s="141">
        <v>159500000</v>
      </c>
      <c r="R35" s="141">
        <v>155340000</v>
      </c>
      <c r="S35" s="135">
        <f t="shared" si="2"/>
        <v>0.97391849529780561</v>
      </c>
      <c r="T35" s="144" t="s">
        <v>905</v>
      </c>
    </row>
    <row r="36" spans="1:20" ht="60" customHeight="1" x14ac:dyDescent="0.25">
      <c r="A36" s="270"/>
      <c r="B36" s="275"/>
      <c r="C36" s="266" t="s">
        <v>156</v>
      </c>
      <c r="D36" s="273">
        <v>30</v>
      </c>
      <c r="E36" s="273" t="s">
        <v>157</v>
      </c>
      <c r="F36" s="273" t="s">
        <v>158</v>
      </c>
      <c r="G36" s="273" t="s">
        <v>159</v>
      </c>
      <c r="H36" s="273" t="s">
        <v>151</v>
      </c>
      <c r="I36" s="274" t="s">
        <v>272</v>
      </c>
      <c r="J36" s="270" t="s">
        <v>254</v>
      </c>
      <c r="K36" s="273" t="s">
        <v>259</v>
      </c>
      <c r="L36" s="273">
        <v>143</v>
      </c>
      <c r="M36" s="274" t="s">
        <v>260</v>
      </c>
      <c r="N36" s="346">
        <v>0.09</v>
      </c>
      <c r="O36" s="347">
        <v>0.09</v>
      </c>
      <c r="P36" s="321">
        <f>O36/N36</f>
        <v>1</v>
      </c>
      <c r="Q36" s="350">
        <v>20000000</v>
      </c>
      <c r="R36" s="324">
        <v>19045950</v>
      </c>
      <c r="S36" s="321">
        <f t="shared" si="2"/>
        <v>0.95229750000000002</v>
      </c>
      <c r="T36" s="352" t="s">
        <v>906</v>
      </c>
    </row>
    <row r="37" spans="1:20" ht="60" customHeight="1" x14ac:dyDescent="0.25">
      <c r="A37" s="270"/>
      <c r="B37" s="275"/>
      <c r="C37" s="266"/>
      <c r="D37" s="273"/>
      <c r="E37" s="273"/>
      <c r="F37" s="273"/>
      <c r="G37" s="273"/>
      <c r="H37" s="273"/>
      <c r="I37" s="274"/>
      <c r="J37" s="270"/>
      <c r="K37" s="273"/>
      <c r="L37" s="273"/>
      <c r="M37" s="274"/>
      <c r="N37" s="319"/>
      <c r="O37" s="348"/>
      <c r="P37" s="322"/>
      <c r="Q37" s="351"/>
      <c r="R37" s="325"/>
      <c r="S37" s="323"/>
      <c r="T37" s="353"/>
    </row>
    <row r="38" spans="1:20" ht="60" customHeight="1" x14ac:dyDescent="0.25">
      <c r="A38" s="270"/>
      <c r="B38" s="275"/>
      <c r="C38" s="266"/>
      <c r="D38" s="273"/>
      <c r="E38" s="273"/>
      <c r="F38" s="273"/>
      <c r="G38" s="273"/>
      <c r="H38" s="273"/>
      <c r="I38" s="62" t="s">
        <v>273</v>
      </c>
      <c r="J38" s="61" t="s">
        <v>251</v>
      </c>
      <c r="K38" s="41" t="s">
        <v>252</v>
      </c>
      <c r="L38" s="28">
        <v>128</v>
      </c>
      <c r="M38" s="62" t="s">
        <v>261</v>
      </c>
      <c r="N38" s="319"/>
      <c r="O38" s="348"/>
      <c r="P38" s="322"/>
      <c r="Q38" s="140">
        <v>25750000</v>
      </c>
      <c r="R38" s="140">
        <v>15840000</v>
      </c>
      <c r="S38" s="135">
        <f t="shared" si="2"/>
        <v>0.61514563106796116</v>
      </c>
      <c r="T38" s="143" t="s">
        <v>907</v>
      </c>
    </row>
    <row r="39" spans="1:20" ht="60" customHeight="1" x14ac:dyDescent="0.25">
      <c r="A39" s="270"/>
      <c r="B39" s="275"/>
      <c r="C39" s="266"/>
      <c r="D39" s="273"/>
      <c r="E39" s="273"/>
      <c r="F39" s="273"/>
      <c r="G39" s="273"/>
      <c r="H39" s="273"/>
      <c r="I39" s="33" t="s">
        <v>274</v>
      </c>
      <c r="J39" s="7" t="s">
        <v>254</v>
      </c>
      <c r="K39" s="26" t="s">
        <v>262</v>
      </c>
      <c r="L39" s="30">
        <v>134</v>
      </c>
      <c r="M39" s="64" t="s">
        <v>256</v>
      </c>
      <c r="N39" s="319"/>
      <c r="O39" s="348"/>
      <c r="P39" s="322"/>
      <c r="Q39" s="140">
        <v>54000000</v>
      </c>
      <c r="R39" s="140">
        <v>31680000</v>
      </c>
      <c r="S39" s="135">
        <f t="shared" si="2"/>
        <v>0.58666666666666667</v>
      </c>
      <c r="T39" s="143" t="s">
        <v>908</v>
      </c>
    </row>
    <row r="40" spans="1:20" ht="60" customHeight="1" x14ac:dyDescent="0.25">
      <c r="A40" s="270"/>
      <c r="B40" s="275"/>
      <c r="C40" s="266"/>
      <c r="D40" s="273"/>
      <c r="E40" s="273"/>
      <c r="F40" s="273"/>
      <c r="G40" s="273"/>
      <c r="H40" s="273"/>
      <c r="I40" s="33" t="s">
        <v>275</v>
      </c>
      <c r="J40" s="7" t="s">
        <v>254</v>
      </c>
      <c r="K40" s="26" t="s">
        <v>262</v>
      </c>
      <c r="L40" s="26">
        <v>137</v>
      </c>
      <c r="M40" s="33" t="s">
        <v>263</v>
      </c>
      <c r="N40" s="319"/>
      <c r="O40" s="348"/>
      <c r="P40" s="322"/>
      <c r="Q40" s="140">
        <v>41200000</v>
      </c>
      <c r="R40" s="140">
        <v>38560000</v>
      </c>
      <c r="S40" s="135">
        <f t="shared" si="2"/>
        <v>0.93592233009708736</v>
      </c>
      <c r="T40" s="143" t="s">
        <v>909</v>
      </c>
    </row>
    <row r="41" spans="1:20" ht="60" customHeight="1" x14ac:dyDescent="0.25">
      <c r="A41" s="270"/>
      <c r="B41" s="275"/>
      <c r="C41" s="266"/>
      <c r="D41" s="273"/>
      <c r="E41" s="273"/>
      <c r="F41" s="273"/>
      <c r="G41" s="273"/>
      <c r="H41" s="273"/>
      <c r="I41" s="33" t="s">
        <v>276</v>
      </c>
      <c r="J41" s="57" t="s">
        <v>254</v>
      </c>
      <c r="K41" s="26" t="s">
        <v>259</v>
      </c>
      <c r="L41" s="26">
        <v>142</v>
      </c>
      <c r="M41" s="55" t="s">
        <v>264</v>
      </c>
      <c r="N41" s="320"/>
      <c r="O41" s="349"/>
      <c r="P41" s="323"/>
      <c r="Q41" s="140">
        <v>62147580</v>
      </c>
      <c r="R41" s="140">
        <v>57392120</v>
      </c>
      <c r="S41" s="135">
        <f t="shared" si="2"/>
        <v>0.92348117175278588</v>
      </c>
      <c r="T41" s="143" t="s">
        <v>910</v>
      </c>
    </row>
    <row r="42" spans="1:20" ht="60" customHeight="1" x14ac:dyDescent="0.25">
      <c r="A42" s="270"/>
      <c r="B42" s="275"/>
      <c r="C42" s="266"/>
      <c r="D42" s="26">
        <v>31</v>
      </c>
      <c r="E42" s="27" t="s">
        <v>160</v>
      </c>
      <c r="F42" s="27" t="s">
        <v>161</v>
      </c>
      <c r="G42" s="27" t="s">
        <v>162</v>
      </c>
      <c r="H42" s="27" t="s">
        <v>118</v>
      </c>
      <c r="I42" s="33" t="s">
        <v>163</v>
      </c>
      <c r="J42" s="57" t="s">
        <v>254</v>
      </c>
      <c r="K42" s="26" t="s">
        <v>255</v>
      </c>
      <c r="L42" s="30">
        <v>133</v>
      </c>
      <c r="M42" s="64" t="s">
        <v>257</v>
      </c>
      <c r="N42" s="57">
        <v>0.1</v>
      </c>
      <c r="O42" s="26">
        <v>0.1</v>
      </c>
      <c r="P42" s="38">
        <f>O42/N42</f>
        <v>1</v>
      </c>
      <c r="Q42" s="39">
        <v>25750000</v>
      </c>
      <c r="R42" s="39">
        <v>25750000</v>
      </c>
      <c r="S42" s="135">
        <f t="shared" si="2"/>
        <v>1</v>
      </c>
      <c r="T42" s="33" t="s">
        <v>911</v>
      </c>
    </row>
    <row r="43" spans="1:20" ht="60" customHeight="1" x14ac:dyDescent="0.25">
      <c r="A43" s="270"/>
      <c r="B43" s="275"/>
      <c r="C43" s="266" t="s">
        <v>164</v>
      </c>
      <c r="D43" s="26">
        <v>32</v>
      </c>
      <c r="E43" s="26" t="s">
        <v>165</v>
      </c>
      <c r="F43" s="26" t="s">
        <v>166</v>
      </c>
      <c r="G43" s="26" t="s">
        <v>167</v>
      </c>
      <c r="H43" s="26" t="s">
        <v>168</v>
      </c>
      <c r="I43" s="55" t="s">
        <v>169</v>
      </c>
      <c r="J43" s="57" t="s">
        <v>254</v>
      </c>
      <c r="K43" s="26" t="s">
        <v>255</v>
      </c>
      <c r="L43" s="26">
        <v>134</v>
      </c>
      <c r="M43" s="55" t="s">
        <v>256</v>
      </c>
      <c r="N43" s="57">
        <v>0.09</v>
      </c>
      <c r="O43" s="26">
        <v>0.09</v>
      </c>
      <c r="P43" s="135">
        <f t="shared" ref="P43:P106" si="3">O43/N43</f>
        <v>1</v>
      </c>
      <c r="Q43" s="39">
        <v>54000000</v>
      </c>
      <c r="R43" s="39">
        <v>31680000</v>
      </c>
      <c r="S43" s="135">
        <f t="shared" si="2"/>
        <v>0.58666666666666667</v>
      </c>
      <c r="T43" s="33" t="s">
        <v>912</v>
      </c>
    </row>
    <row r="44" spans="1:20" ht="60" customHeight="1" x14ac:dyDescent="0.25">
      <c r="A44" s="270"/>
      <c r="B44" s="275"/>
      <c r="C44" s="266"/>
      <c r="D44" s="26">
        <v>33</v>
      </c>
      <c r="E44" s="27" t="s">
        <v>170</v>
      </c>
      <c r="F44" s="27" t="s">
        <v>171</v>
      </c>
      <c r="G44" s="27" t="s">
        <v>172</v>
      </c>
      <c r="H44" s="27" t="s">
        <v>173</v>
      </c>
      <c r="I44" s="33" t="s">
        <v>174</v>
      </c>
      <c r="J44" s="7" t="s">
        <v>265</v>
      </c>
      <c r="K44" s="9" t="s">
        <v>266</v>
      </c>
      <c r="L44" s="30">
        <v>185</v>
      </c>
      <c r="M44" s="64" t="s">
        <v>267</v>
      </c>
      <c r="N44" s="57">
        <v>0.1</v>
      </c>
      <c r="O44" s="26">
        <v>0.08</v>
      </c>
      <c r="P44" s="135">
        <f t="shared" si="3"/>
        <v>0.79999999999999993</v>
      </c>
      <c r="Q44" s="39">
        <v>16500000</v>
      </c>
      <c r="R44" s="39">
        <v>0</v>
      </c>
      <c r="S44" s="135">
        <f t="shared" si="2"/>
        <v>0</v>
      </c>
      <c r="T44" s="33" t="s">
        <v>913</v>
      </c>
    </row>
    <row r="45" spans="1:20" ht="60" customHeight="1" x14ac:dyDescent="0.25">
      <c r="A45" s="270"/>
      <c r="B45" s="275"/>
      <c r="C45" s="266"/>
      <c r="D45" s="26">
        <v>34</v>
      </c>
      <c r="E45" s="27" t="s">
        <v>175</v>
      </c>
      <c r="F45" s="27" t="s">
        <v>176</v>
      </c>
      <c r="G45" s="27" t="s">
        <v>177</v>
      </c>
      <c r="H45" s="27" t="s">
        <v>178</v>
      </c>
      <c r="I45" s="33" t="s">
        <v>179</v>
      </c>
      <c r="J45" s="57" t="s">
        <v>254</v>
      </c>
      <c r="K45" s="10" t="s">
        <v>262</v>
      </c>
      <c r="L45" s="26">
        <v>137</v>
      </c>
      <c r="M45" s="55" t="s">
        <v>263</v>
      </c>
      <c r="N45" s="57">
        <v>0.1</v>
      </c>
      <c r="O45" s="26">
        <v>0.09</v>
      </c>
      <c r="P45" s="135">
        <f t="shared" si="3"/>
        <v>0.89999999999999991</v>
      </c>
      <c r="Q45" s="39">
        <v>41200000</v>
      </c>
      <c r="R45" s="39">
        <v>38560000</v>
      </c>
      <c r="S45" s="135">
        <f t="shared" si="2"/>
        <v>0.93592233009708736</v>
      </c>
      <c r="T45" s="33" t="s">
        <v>914</v>
      </c>
    </row>
    <row r="46" spans="1:20" ht="60" customHeight="1" x14ac:dyDescent="0.25">
      <c r="A46" s="270"/>
      <c r="B46" s="275"/>
      <c r="C46" s="266"/>
      <c r="D46" s="26">
        <v>35</v>
      </c>
      <c r="E46" s="27" t="s">
        <v>180</v>
      </c>
      <c r="F46" s="27" t="s">
        <v>181</v>
      </c>
      <c r="G46" s="27" t="s">
        <v>182</v>
      </c>
      <c r="H46" s="27" t="s">
        <v>183</v>
      </c>
      <c r="I46" s="33" t="s">
        <v>184</v>
      </c>
      <c r="J46" s="7" t="s">
        <v>254</v>
      </c>
      <c r="K46" s="40" t="s">
        <v>268</v>
      </c>
      <c r="L46" s="26">
        <v>139</v>
      </c>
      <c r="M46" s="60" t="s">
        <v>269</v>
      </c>
      <c r="N46" s="57">
        <v>0.09</v>
      </c>
      <c r="O46" s="26">
        <v>0.09</v>
      </c>
      <c r="P46" s="135">
        <f t="shared" si="3"/>
        <v>1</v>
      </c>
      <c r="Q46" s="39">
        <v>92700000</v>
      </c>
      <c r="R46" s="39">
        <v>89440000</v>
      </c>
      <c r="S46" s="135">
        <f t="shared" si="2"/>
        <v>0.96483279395900756</v>
      </c>
      <c r="T46" s="33" t="s">
        <v>915</v>
      </c>
    </row>
    <row r="47" spans="1:20" ht="60" customHeight="1" x14ac:dyDescent="0.25">
      <c r="A47" s="270"/>
      <c r="B47" s="275"/>
      <c r="C47" s="266"/>
      <c r="D47" s="26">
        <v>36</v>
      </c>
      <c r="E47" s="27" t="s">
        <v>185</v>
      </c>
      <c r="F47" s="27" t="s">
        <v>186</v>
      </c>
      <c r="G47" s="27" t="s">
        <v>187</v>
      </c>
      <c r="H47" s="27" t="s">
        <v>188</v>
      </c>
      <c r="I47" s="33" t="s">
        <v>189</v>
      </c>
      <c r="J47" s="7" t="s">
        <v>254</v>
      </c>
      <c r="K47" s="26" t="s">
        <v>270</v>
      </c>
      <c r="L47" s="26">
        <v>162</v>
      </c>
      <c r="M47" s="33" t="s">
        <v>271</v>
      </c>
      <c r="N47" s="57">
        <v>0.1</v>
      </c>
      <c r="O47" s="26">
        <v>0.1</v>
      </c>
      <c r="P47" s="135">
        <f t="shared" si="3"/>
        <v>1</v>
      </c>
      <c r="Q47" s="39">
        <v>279309844</v>
      </c>
      <c r="R47" s="39">
        <v>212685000</v>
      </c>
      <c r="S47" s="135">
        <f t="shared" si="2"/>
        <v>0.76146618018948165</v>
      </c>
      <c r="T47" s="33" t="s">
        <v>916</v>
      </c>
    </row>
    <row r="48" spans="1:20" ht="60" customHeight="1" x14ac:dyDescent="0.25">
      <c r="A48" s="270"/>
      <c r="B48" s="275"/>
      <c r="C48" s="266" t="s">
        <v>190</v>
      </c>
      <c r="D48" s="26">
        <v>37</v>
      </c>
      <c r="E48" s="27" t="s">
        <v>191</v>
      </c>
      <c r="F48" s="27" t="s">
        <v>192</v>
      </c>
      <c r="G48" s="27" t="s">
        <v>193</v>
      </c>
      <c r="H48" s="27" t="s">
        <v>194</v>
      </c>
      <c r="I48" s="33" t="s">
        <v>179</v>
      </c>
      <c r="J48" s="270" t="s">
        <v>254</v>
      </c>
      <c r="K48" s="273" t="s">
        <v>262</v>
      </c>
      <c r="L48" s="273">
        <v>137</v>
      </c>
      <c r="M48" s="274" t="s">
        <v>263</v>
      </c>
      <c r="N48" s="57">
        <v>0.1</v>
      </c>
      <c r="O48" s="26">
        <v>0.1</v>
      </c>
      <c r="P48" s="135">
        <f t="shared" si="3"/>
        <v>1</v>
      </c>
      <c r="Q48" s="324">
        <v>41200000</v>
      </c>
      <c r="R48" s="324">
        <v>38560000</v>
      </c>
      <c r="S48" s="321">
        <f t="shared" si="2"/>
        <v>0.93592233009708736</v>
      </c>
      <c r="T48" s="33" t="s">
        <v>917</v>
      </c>
    </row>
    <row r="49" spans="1:20" ht="60" customHeight="1" x14ac:dyDescent="0.25">
      <c r="A49" s="270"/>
      <c r="B49" s="275"/>
      <c r="C49" s="266"/>
      <c r="D49" s="26">
        <v>38</v>
      </c>
      <c r="E49" s="27" t="s">
        <v>195</v>
      </c>
      <c r="F49" s="27" t="s">
        <v>192</v>
      </c>
      <c r="G49" s="27" t="s">
        <v>193</v>
      </c>
      <c r="H49" s="27" t="s">
        <v>194</v>
      </c>
      <c r="I49" s="33" t="s">
        <v>179</v>
      </c>
      <c r="J49" s="270"/>
      <c r="K49" s="273"/>
      <c r="L49" s="273"/>
      <c r="M49" s="274"/>
      <c r="N49" s="57">
        <v>0.1</v>
      </c>
      <c r="O49" s="26">
        <v>0.06</v>
      </c>
      <c r="P49" s="135">
        <f t="shared" si="3"/>
        <v>0.6</v>
      </c>
      <c r="Q49" s="326"/>
      <c r="R49" s="326"/>
      <c r="S49" s="323"/>
      <c r="T49" s="33" t="s">
        <v>918</v>
      </c>
    </row>
    <row r="50" spans="1:20" ht="60" customHeight="1" x14ac:dyDescent="0.25">
      <c r="A50" s="270"/>
      <c r="B50" s="275"/>
      <c r="C50" s="266"/>
      <c r="D50" s="26">
        <v>39</v>
      </c>
      <c r="E50" s="27" t="s">
        <v>196</v>
      </c>
      <c r="F50" s="27" t="s">
        <v>197</v>
      </c>
      <c r="G50" s="27" t="s">
        <v>198</v>
      </c>
      <c r="H50" s="27" t="s">
        <v>199</v>
      </c>
      <c r="I50" s="33" t="s">
        <v>179</v>
      </c>
      <c r="J50" s="270" t="s">
        <v>254</v>
      </c>
      <c r="K50" s="273" t="s">
        <v>255</v>
      </c>
      <c r="L50" s="275">
        <v>133</v>
      </c>
      <c r="M50" s="276" t="s">
        <v>257</v>
      </c>
      <c r="N50" s="57">
        <v>0.1</v>
      </c>
      <c r="O50" s="26">
        <v>8.5000000000000006E-2</v>
      </c>
      <c r="P50" s="135">
        <f t="shared" si="3"/>
        <v>0.85</v>
      </c>
      <c r="Q50" s="324">
        <v>25750000</v>
      </c>
      <c r="R50" s="324">
        <v>23220000</v>
      </c>
      <c r="S50" s="321">
        <f t="shared" si="2"/>
        <v>0.90174757281553397</v>
      </c>
      <c r="T50" s="33" t="s">
        <v>919</v>
      </c>
    </row>
    <row r="51" spans="1:20" ht="60" customHeight="1" x14ac:dyDescent="0.25">
      <c r="A51" s="270"/>
      <c r="B51" s="275"/>
      <c r="C51" s="266"/>
      <c r="D51" s="26">
        <v>40</v>
      </c>
      <c r="E51" s="27" t="s">
        <v>200</v>
      </c>
      <c r="F51" s="27" t="s">
        <v>201</v>
      </c>
      <c r="G51" s="27" t="s">
        <v>202</v>
      </c>
      <c r="H51" s="27" t="s">
        <v>203</v>
      </c>
      <c r="I51" s="33" t="s">
        <v>204</v>
      </c>
      <c r="J51" s="270"/>
      <c r="K51" s="273"/>
      <c r="L51" s="275"/>
      <c r="M51" s="276"/>
      <c r="N51" s="57">
        <v>0.1</v>
      </c>
      <c r="O51" s="26">
        <v>0.09</v>
      </c>
      <c r="P51" s="135">
        <f t="shared" si="3"/>
        <v>0.89999999999999991</v>
      </c>
      <c r="Q51" s="326"/>
      <c r="R51" s="326"/>
      <c r="S51" s="323"/>
      <c r="T51" s="33" t="s">
        <v>919</v>
      </c>
    </row>
    <row r="52" spans="1:20" ht="60" customHeight="1" x14ac:dyDescent="0.25">
      <c r="A52" s="270" t="s">
        <v>292</v>
      </c>
      <c r="B52" s="266" t="s">
        <v>293</v>
      </c>
      <c r="C52" s="266" t="s">
        <v>294</v>
      </c>
      <c r="D52" s="26">
        <v>41</v>
      </c>
      <c r="E52" s="32" t="s">
        <v>295</v>
      </c>
      <c r="F52" s="32" t="s">
        <v>296</v>
      </c>
      <c r="G52" s="32" t="s">
        <v>297</v>
      </c>
      <c r="H52" s="32" t="s">
        <v>298</v>
      </c>
      <c r="I52" s="34" t="s">
        <v>299</v>
      </c>
      <c r="J52" s="65" t="s">
        <v>382</v>
      </c>
      <c r="K52" s="9" t="s">
        <v>383</v>
      </c>
      <c r="L52" s="11">
        <v>250</v>
      </c>
      <c r="M52" s="60" t="s">
        <v>384</v>
      </c>
      <c r="N52" s="57">
        <v>0.09</v>
      </c>
      <c r="O52" s="26">
        <v>0.09</v>
      </c>
      <c r="P52" s="135">
        <f t="shared" si="3"/>
        <v>1</v>
      </c>
      <c r="Q52" s="39">
        <v>274250000</v>
      </c>
      <c r="R52" s="39">
        <v>31600000</v>
      </c>
      <c r="S52" s="135">
        <f t="shared" si="2"/>
        <v>0.11522333637192343</v>
      </c>
      <c r="T52" s="33" t="s">
        <v>923</v>
      </c>
    </row>
    <row r="53" spans="1:20" ht="60" customHeight="1" x14ac:dyDescent="0.25">
      <c r="A53" s="270"/>
      <c r="B53" s="266"/>
      <c r="C53" s="266"/>
      <c r="D53" s="26">
        <v>42</v>
      </c>
      <c r="E53" s="32" t="s">
        <v>300</v>
      </c>
      <c r="F53" s="32" t="s">
        <v>301</v>
      </c>
      <c r="G53" s="32" t="s">
        <v>302</v>
      </c>
      <c r="H53" s="32" t="s">
        <v>303</v>
      </c>
      <c r="I53" s="34" t="s">
        <v>304</v>
      </c>
      <c r="J53" s="270" t="s">
        <v>215</v>
      </c>
      <c r="K53" s="273" t="s">
        <v>216</v>
      </c>
      <c r="L53" s="273">
        <v>197</v>
      </c>
      <c r="M53" s="274" t="s">
        <v>217</v>
      </c>
      <c r="N53" s="57">
        <v>0.1</v>
      </c>
      <c r="O53" s="26">
        <v>0.1</v>
      </c>
      <c r="P53" s="135">
        <f t="shared" si="3"/>
        <v>1</v>
      </c>
      <c r="Q53" s="324">
        <v>82000000</v>
      </c>
      <c r="R53" s="324">
        <v>6570000</v>
      </c>
      <c r="S53" s="321">
        <f t="shared" si="2"/>
        <v>8.0121951219512197E-2</v>
      </c>
      <c r="T53" s="33" t="s">
        <v>920</v>
      </c>
    </row>
    <row r="54" spans="1:20" ht="60" customHeight="1" x14ac:dyDescent="0.25">
      <c r="A54" s="270"/>
      <c r="B54" s="266"/>
      <c r="C54" s="266"/>
      <c r="D54" s="26">
        <v>43</v>
      </c>
      <c r="E54" s="32" t="s">
        <v>305</v>
      </c>
      <c r="F54" s="32" t="s">
        <v>306</v>
      </c>
      <c r="G54" s="32" t="s">
        <v>307</v>
      </c>
      <c r="H54" s="32" t="s">
        <v>308</v>
      </c>
      <c r="I54" s="34" t="s">
        <v>309</v>
      </c>
      <c r="J54" s="270"/>
      <c r="K54" s="273"/>
      <c r="L54" s="273"/>
      <c r="M54" s="274"/>
      <c r="N54" s="57">
        <v>0.1</v>
      </c>
      <c r="O54" s="26">
        <v>0.1</v>
      </c>
      <c r="P54" s="135">
        <f t="shared" si="3"/>
        <v>1</v>
      </c>
      <c r="Q54" s="325"/>
      <c r="R54" s="325"/>
      <c r="S54" s="322"/>
      <c r="T54" s="33" t="s">
        <v>921</v>
      </c>
    </row>
    <row r="55" spans="1:20" ht="60" customHeight="1" x14ac:dyDescent="0.25">
      <c r="A55" s="270"/>
      <c r="B55" s="266"/>
      <c r="C55" s="266"/>
      <c r="D55" s="26">
        <v>44</v>
      </c>
      <c r="E55" s="32" t="s">
        <v>310</v>
      </c>
      <c r="F55" s="32" t="s">
        <v>311</v>
      </c>
      <c r="G55" s="32" t="s">
        <v>312</v>
      </c>
      <c r="H55" s="32" t="s">
        <v>313</v>
      </c>
      <c r="I55" s="34" t="s">
        <v>314</v>
      </c>
      <c r="J55" s="270"/>
      <c r="K55" s="273"/>
      <c r="L55" s="273"/>
      <c r="M55" s="274"/>
      <c r="N55" s="57">
        <v>0.1</v>
      </c>
      <c r="O55" s="26">
        <v>0.1</v>
      </c>
      <c r="P55" s="135">
        <f t="shared" si="3"/>
        <v>1</v>
      </c>
      <c r="Q55" s="326"/>
      <c r="R55" s="326"/>
      <c r="S55" s="323"/>
      <c r="T55" s="33" t="s">
        <v>922</v>
      </c>
    </row>
    <row r="56" spans="1:20" ht="60" customHeight="1" x14ac:dyDescent="0.25">
      <c r="A56" s="270"/>
      <c r="B56" s="266" t="s">
        <v>380</v>
      </c>
      <c r="C56" s="32" t="s">
        <v>315</v>
      </c>
      <c r="D56" s="26">
        <v>45</v>
      </c>
      <c r="E56" s="32" t="s">
        <v>316</v>
      </c>
      <c r="F56" s="32" t="s">
        <v>317</v>
      </c>
      <c r="G56" s="32" t="s">
        <v>318</v>
      </c>
      <c r="H56" s="32" t="s">
        <v>319</v>
      </c>
      <c r="I56" s="34" t="s">
        <v>320</v>
      </c>
      <c r="J56" s="8" t="s">
        <v>385</v>
      </c>
      <c r="K56" s="31" t="s">
        <v>386</v>
      </c>
      <c r="L56" s="10" t="s">
        <v>387</v>
      </c>
      <c r="M56" s="60" t="s">
        <v>388</v>
      </c>
      <c r="N56" s="57">
        <v>0.1</v>
      </c>
      <c r="O56" s="26">
        <v>0.1</v>
      </c>
      <c r="P56" s="135">
        <f t="shared" si="3"/>
        <v>1</v>
      </c>
      <c r="Q56" s="39" t="s">
        <v>924</v>
      </c>
      <c r="R56" s="39" t="s">
        <v>925</v>
      </c>
      <c r="S56" s="135"/>
      <c r="T56" s="33" t="s">
        <v>926</v>
      </c>
    </row>
    <row r="57" spans="1:20" ht="60" customHeight="1" x14ac:dyDescent="0.25">
      <c r="A57" s="270"/>
      <c r="B57" s="266"/>
      <c r="C57" s="266" t="s">
        <v>321</v>
      </c>
      <c r="D57" s="26">
        <v>46</v>
      </c>
      <c r="E57" s="32" t="s">
        <v>322</v>
      </c>
      <c r="F57" s="32" t="s">
        <v>323</v>
      </c>
      <c r="G57" s="32" t="s">
        <v>324</v>
      </c>
      <c r="H57" s="32" t="s">
        <v>325</v>
      </c>
      <c r="I57" s="90" t="s">
        <v>326</v>
      </c>
      <c r="J57" s="270" t="s">
        <v>215</v>
      </c>
      <c r="K57" s="273" t="s">
        <v>216</v>
      </c>
      <c r="L57" s="288">
        <v>197</v>
      </c>
      <c r="M57" s="274" t="s">
        <v>217</v>
      </c>
      <c r="N57" s="57">
        <v>0.09</v>
      </c>
      <c r="O57" s="26">
        <v>0.09</v>
      </c>
      <c r="P57" s="135">
        <f t="shared" si="3"/>
        <v>1</v>
      </c>
      <c r="Q57" s="324">
        <v>82000000</v>
      </c>
      <c r="R57" s="324">
        <v>6570000</v>
      </c>
      <c r="S57" s="321">
        <f t="shared" si="2"/>
        <v>8.0121951219512197E-2</v>
      </c>
      <c r="T57" s="33" t="s">
        <v>927</v>
      </c>
    </row>
    <row r="58" spans="1:20" ht="60" customHeight="1" x14ac:dyDescent="0.25">
      <c r="A58" s="270"/>
      <c r="B58" s="266"/>
      <c r="C58" s="266"/>
      <c r="D58" s="26">
        <v>47</v>
      </c>
      <c r="E58" s="32" t="s">
        <v>327</v>
      </c>
      <c r="F58" s="32" t="s">
        <v>328</v>
      </c>
      <c r="G58" s="32" t="s">
        <v>329</v>
      </c>
      <c r="H58" s="32" t="s">
        <v>330</v>
      </c>
      <c r="I58" s="34" t="s">
        <v>331</v>
      </c>
      <c r="J58" s="270"/>
      <c r="K58" s="273"/>
      <c r="L58" s="288"/>
      <c r="M58" s="274"/>
      <c r="N58" s="57">
        <v>0.1</v>
      </c>
      <c r="O58" s="26">
        <v>0.1</v>
      </c>
      <c r="P58" s="135">
        <f t="shared" si="3"/>
        <v>1</v>
      </c>
      <c r="Q58" s="325"/>
      <c r="R58" s="325"/>
      <c r="S58" s="322"/>
      <c r="T58" s="33" t="s">
        <v>928</v>
      </c>
    </row>
    <row r="59" spans="1:20" ht="60" customHeight="1" x14ac:dyDescent="0.25">
      <c r="A59" s="270"/>
      <c r="B59" s="266"/>
      <c r="C59" s="266"/>
      <c r="D59" s="26">
        <v>48</v>
      </c>
      <c r="E59" s="32" t="s">
        <v>332</v>
      </c>
      <c r="F59" s="32" t="s">
        <v>333</v>
      </c>
      <c r="G59" s="32" t="s">
        <v>334</v>
      </c>
      <c r="H59" s="32" t="s">
        <v>335</v>
      </c>
      <c r="I59" s="90" t="s">
        <v>336</v>
      </c>
      <c r="J59" s="270"/>
      <c r="K59" s="273"/>
      <c r="L59" s="288"/>
      <c r="M59" s="274"/>
      <c r="N59" s="57">
        <v>0.1</v>
      </c>
      <c r="O59" s="26">
        <v>0.1</v>
      </c>
      <c r="P59" s="135">
        <f t="shared" si="3"/>
        <v>1</v>
      </c>
      <c r="Q59" s="325"/>
      <c r="R59" s="325"/>
      <c r="S59" s="322"/>
      <c r="T59" s="33" t="s">
        <v>929</v>
      </c>
    </row>
    <row r="60" spans="1:20" ht="60" customHeight="1" x14ac:dyDescent="0.25">
      <c r="A60" s="270"/>
      <c r="B60" s="266"/>
      <c r="C60" s="266" t="s">
        <v>337</v>
      </c>
      <c r="D60" s="26">
        <v>49</v>
      </c>
      <c r="E60" s="27" t="s">
        <v>338</v>
      </c>
      <c r="F60" s="27" t="s">
        <v>339</v>
      </c>
      <c r="G60" s="27" t="s">
        <v>340</v>
      </c>
      <c r="H60" s="27" t="s">
        <v>341</v>
      </c>
      <c r="I60" s="89" t="s">
        <v>342</v>
      </c>
      <c r="J60" s="270"/>
      <c r="K60" s="273"/>
      <c r="L60" s="288"/>
      <c r="M60" s="274"/>
      <c r="N60" s="57">
        <v>0.1</v>
      </c>
      <c r="O60" s="26">
        <v>0.1</v>
      </c>
      <c r="P60" s="135">
        <f t="shared" si="3"/>
        <v>1</v>
      </c>
      <c r="Q60" s="326"/>
      <c r="R60" s="326"/>
      <c r="S60" s="323"/>
      <c r="T60" s="33" t="s">
        <v>930</v>
      </c>
    </row>
    <row r="61" spans="1:20" ht="60" customHeight="1" x14ac:dyDescent="0.25">
      <c r="A61" s="270"/>
      <c r="B61" s="266"/>
      <c r="C61" s="266"/>
      <c r="D61" s="26">
        <v>50</v>
      </c>
      <c r="E61" s="32" t="s">
        <v>343</v>
      </c>
      <c r="F61" s="32" t="s">
        <v>344</v>
      </c>
      <c r="G61" s="32" t="s">
        <v>345</v>
      </c>
      <c r="H61" s="32" t="s">
        <v>346</v>
      </c>
      <c r="I61" s="34" t="s">
        <v>347</v>
      </c>
      <c r="J61" s="65" t="s">
        <v>389</v>
      </c>
      <c r="K61" s="9" t="s">
        <v>390</v>
      </c>
      <c r="L61" s="11">
        <v>231</v>
      </c>
      <c r="M61" s="60" t="s">
        <v>391</v>
      </c>
      <c r="N61" s="57">
        <v>0.1</v>
      </c>
      <c r="O61" s="26">
        <v>6.8000000000000005E-2</v>
      </c>
      <c r="P61" s="135">
        <f t="shared" si="3"/>
        <v>0.68</v>
      </c>
      <c r="Q61" s="39">
        <v>3090000</v>
      </c>
      <c r="R61" s="39">
        <v>3090000</v>
      </c>
      <c r="S61" s="135">
        <f t="shared" si="2"/>
        <v>1</v>
      </c>
      <c r="T61" s="33" t="s">
        <v>931</v>
      </c>
    </row>
    <row r="62" spans="1:20" ht="60" customHeight="1" x14ac:dyDescent="0.25">
      <c r="A62" s="270"/>
      <c r="B62" s="266" t="s">
        <v>381</v>
      </c>
      <c r="C62" s="292" t="s">
        <v>348</v>
      </c>
      <c r="D62" s="26">
        <v>51</v>
      </c>
      <c r="E62" s="37" t="s">
        <v>349</v>
      </c>
      <c r="F62" s="32" t="s">
        <v>350</v>
      </c>
      <c r="G62" s="32" t="s">
        <v>351</v>
      </c>
      <c r="H62" s="32" t="s">
        <v>352</v>
      </c>
      <c r="I62" s="34" t="s">
        <v>353</v>
      </c>
      <c r="J62" s="65" t="s">
        <v>385</v>
      </c>
      <c r="K62" s="9" t="s">
        <v>386</v>
      </c>
      <c r="L62" s="11">
        <v>222</v>
      </c>
      <c r="M62" s="60" t="s">
        <v>392</v>
      </c>
      <c r="N62" s="57">
        <v>0.1</v>
      </c>
      <c r="O62" s="26">
        <v>0.1</v>
      </c>
      <c r="P62" s="135">
        <f t="shared" si="3"/>
        <v>1</v>
      </c>
      <c r="Q62" s="39">
        <v>18000000</v>
      </c>
      <c r="R62" s="39">
        <v>0</v>
      </c>
      <c r="S62" s="135">
        <f t="shared" si="2"/>
        <v>0</v>
      </c>
      <c r="T62" s="33" t="s">
        <v>932</v>
      </c>
    </row>
    <row r="63" spans="1:20" ht="60" customHeight="1" x14ac:dyDescent="0.25">
      <c r="A63" s="270"/>
      <c r="B63" s="266"/>
      <c r="C63" s="292"/>
      <c r="D63" s="26">
        <v>52</v>
      </c>
      <c r="E63" s="37" t="s">
        <v>354</v>
      </c>
      <c r="F63" s="32" t="s">
        <v>355</v>
      </c>
      <c r="G63" s="32" t="s">
        <v>356</v>
      </c>
      <c r="H63" s="32" t="s">
        <v>357</v>
      </c>
      <c r="I63" s="34" t="s">
        <v>353</v>
      </c>
      <c r="J63" s="270" t="s">
        <v>215</v>
      </c>
      <c r="K63" s="273" t="s">
        <v>216</v>
      </c>
      <c r="L63" s="288">
        <v>197</v>
      </c>
      <c r="M63" s="274" t="s">
        <v>217</v>
      </c>
      <c r="N63" s="57">
        <v>0.1</v>
      </c>
      <c r="O63" s="26">
        <v>0</v>
      </c>
      <c r="P63" s="135">
        <f t="shared" si="3"/>
        <v>0</v>
      </c>
      <c r="Q63" s="324">
        <v>82000000</v>
      </c>
      <c r="R63" s="324">
        <v>6570000</v>
      </c>
      <c r="S63" s="321">
        <f t="shared" si="2"/>
        <v>8.0121951219512197E-2</v>
      </c>
      <c r="T63" s="33" t="s">
        <v>933</v>
      </c>
    </row>
    <row r="64" spans="1:20" ht="60" customHeight="1" x14ac:dyDescent="0.25">
      <c r="A64" s="270"/>
      <c r="B64" s="266"/>
      <c r="C64" s="292"/>
      <c r="D64" s="26">
        <v>53</v>
      </c>
      <c r="E64" s="37" t="s">
        <v>358</v>
      </c>
      <c r="F64" s="32" t="s">
        <v>359</v>
      </c>
      <c r="G64" s="32" t="s">
        <v>360</v>
      </c>
      <c r="H64" s="32" t="s">
        <v>361</v>
      </c>
      <c r="I64" s="34" t="s">
        <v>362</v>
      </c>
      <c r="J64" s="270"/>
      <c r="K64" s="273"/>
      <c r="L64" s="288"/>
      <c r="M64" s="274"/>
      <c r="N64" s="57">
        <v>0.1</v>
      </c>
      <c r="O64" s="26">
        <v>7.0000000000000007E-2</v>
      </c>
      <c r="P64" s="135">
        <f t="shared" si="3"/>
        <v>0.70000000000000007</v>
      </c>
      <c r="Q64" s="325"/>
      <c r="R64" s="325"/>
      <c r="S64" s="322"/>
      <c r="T64" s="33" t="s">
        <v>934</v>
      </c>
    </row>
    <row r="65" spans="1:20" ht="60" customHeight="1" x14ac:dyDescent="0.25">
      <c r="A65" s="270"/>
      <c r="B65" s="266"/>
      <c r="C65" s="292"/>
      <c r="D65" s="26">
        <v>54</v>
      </c>
      <c r="E65" s="37" t="s">
        <v>363</v>
      </c>
      <c r="F65" s="32" t="s">
        <v>364</v>
      </c>
      <c r="G65" s="32" t="s">
        <v>365</v>
      </c>
      <c r="H65" s="32" t="s">
        <v>366</v>
      </c>
      <c r="I65" s="90" t="s">
        <v>367</v>
      </c>
      <c r="J65" s="270"/>
      <c r="K65" s="273"/>
      <c r="L65" s="288"/>
      <c r="M65" s="274"/>
      <c r="N65" s="57">
        <v>0.1</v>
      </c>
      <c r="O65" s="26">
        <v>0.1</v>
      </c>
      <c r="P65" s="135">
        <f t="shared" si="3"/>
        <v>1</v>
      </c>
      <c r="Q65" s="325"/>
      <c r="R65" s="325"/>
      <c r="S65" s="322"/>
      <c r="T65" s="33" t="s">
        <v>935</v>
      </c>
    </row>
    <row r="66" spans="1:20" ht="60" customHeight="1" x14ac:dyDescent="0.25">
      <c r="A66" s="270"/>
      <c r="B66" s="266" t="s">
        <v>368</v>
      </c>
      <c r="C66" s="266" t="s">
        <v>369</v>
      </c>
      <c r="D66" s="26">
        <v>55</v>
      </c>
      <c r="E66" s="32" t="s">
        <v>370</v>
      </c>
      <c r="F66" s="32" t="s">
        <v>371</v>
      </c>
      <c r="G66" s="32" t="s">
        <v>372</v>
      </c>
      <c r="H66" s="32" t="s">
        <v>373</v>
      </c>
      <c r="I66" s="34" t="s">
        <v>374</v>
      </c>
      <c r="J66" s="270"/>
      <c r="K66" s="273"/>
      <c r="L66" s="288"/>
      <c r="M66" s="274"/>
      <c r="N66" s="57">
        <v>0.1</v>
      </c>
      <c r="O66" s="26">
        <v>0.1</v>
      </c>
      <c r="P66" s="135">
        <f t="shared" si="3"/>
        <v>1</v>
      </c>
      <c r="Q66" s="325"/>
      <c r="R66" s="325"/>
      <c r="S66" s="322"/>
      <c r="T66" s="33" t="s">
        <v>936</v>
      </c>
    </row>
    <row r="67" spans="1:20" ht="60" customHeight="1" x14ac:dyDescent="0.25">
      <c r="A67" s="270"/>
      <c r="B67" s="266"/>
      <c r="C67" s="266"/>
      <c r="D67" s="26">
        <v>56</v>
      </c>
      <c r="E67" s="32" t="s">
        <v>375</v>
      </c>
      <c r="F67" s="32" t="s">
        <v>376</v>
      </c>
      <c r="G67" s="32" t="s">
        <v>377</v>
      </c>
      <c r="H67" s="32" t="s">
        <v>378</v>
      </c>
      <c r="I67" s="34" t="s">
        <v>379</v>
      </c>
      <c r="J67" s="270"/>
      <c r="K67" s="273"/>
      <c r="L67" s="288"/>
      <c r="M67" s="274"/>
      <c r="N67" s="57">
        <v>0.12</v>
      </c>
      <c r="O67" s="26">
        <v>0</v>
      </c>
      <c r="P67" s="135">
        <f t="shared" si="3"/>
        <v>0</v>
      </c>
      <c r="Q67" s="326"/>
      <c r="R67" s="326"/>
      <c r="S67" s="323"/>
      <c r="T67" s="33" t="s">
        <v>933</v>
      </c>
    </row>
    <row r="68" spans="1:20" ht="60" customHeight="1" x14ac:dyDescent="0.25">
      <c r="A68" s="298" t="s">
        <v>393</v>
      </c>
      <c r="B68" s="273" t="s">
        <v>394</v>
      </c>
      <c r="C68" s="273" t="s">
        <v>395</v>
      </c>
      <c r="D68" s="26">
        <v>57</v>
      </c>
      <c r="E68" s="32" t="s">
        <v>396</v>
      </c>
      <c r="F68" s="32" t="s">
        <v>397</v>
      </c>
      <c r="G68" s="32" t="s">
        <v>398</v>
      </c>
      <c r="H68" s="32" t="s">
        <v>399</v>
      </c>
      <c r="I68" s="34" t="s">
        <v>400</v>
      </c>
      <c r="J68" s="57" t="s">
        <v>233</v>
      </c>
      <c r="K68" s="26" t="s">
        <v>234</v>
      </c>
      <c r="L68" s="30">
        <v>197</v>
      </c>
      <c r="M68" s="58" t="s">
        <v>217</v>
      </c>
      <c r="N68" s="57">
        <v>0.1</v>
      </c>
      <c r="O68" s="26">
        <v>0.08</v>
      </c>
      <c r="P68" s="135">
        <f t="shared" si="3"/>
        <v>0.79999999999999993</v>
      </c>
      <c r="Q68" s="39">
        <v>82000000</v>
      </c>
      <c r="R68" s="39">
        <v>6570000</v>
      </c>
      <c r="S68" s="135">
        <f t="shared" si="2"/>
        <v>8.0121951219512197E-2</v>
      </c>
      <c r="T68" s="33" t="s">
        <v>937</v>
      </c>
    </row>
    <row r="69" spans="1:20" ht="60" customHeight="1" x14ac:dyDescent="0.25">
      <c r="A69" s="298"/>
      <c r="B69" s="273"/>
      <c r="C69" s="273"/>
      <c r="D69" s="26">
        <v>58</v>
      </c>
      <c r="E69" s="32" t="s">
        <v>401</v>
      </c>
      <c r="F69" s="32" t="s">
        <v>402</v>
      </c>
      <c r="G69" s="32" t="s">
        <v>403</v>
      </c>
      <c r="H69" s="32" t="s">
        <v>404</v>
      </c>
      <c r="I69" s="34" t="s">
        <v>405</v>
      </c>
      <c r="J69" s="91" t="s">
        <v>406</v>
      </c>
      <c r="K69" s="30" t="s">
        <v>407</v>
      </c>
      <c r="L69" s="42">
        <v>207</v>
      </c>
      <c r="M69" s="66" t="s">
        <v>408</v>
      </c>
      <c r="N69" s="57">
        <v>0.1</v>
      </c>
      <c r="O69" s="26">
        <v>0.1</v>
      </c>
      <c r="P69" s="135">
        <f t="shared" si="3"/>
        <v>1</v>
      </c>
      <c r="Q69" s="39">
        <v>63190226</v>
      </c>
      <c r="R69" s="39">
        <v>63190226</v>
      </c>
      <c r="S69" s="135">
        <f t="shared" si="2"/>
        <v>1</v>
      </c>
      <c r="T69" s="33" t="s">
        <v>938</v>
      </c>
    </row>
    <row r="70" spans="1:20" ht="60" customHeight="1" x14ac:dyDescent="0.25">
      <c r="A70" s="298"/>
      <c r="B70" s="273"/>
      <c r="C70" s="273"/>
      <c r="D70" s="26">
        <v>59</v>
      </c>
      <c r="E70" s="26" t="s">
        <v>409</v>
      </c>
      <c r="F70" s="26" t="s">
        <v>410</v>
      </c>
      <c r="G70" s="26" t="s">
        <v>411</v>
      </c>
      <c r="H70" s="26" t="s">
        <v>412</v>
      </c>
      <c r="I70" s="55" t="s">
        <v>413</v>
      </c>
      <c r="J70" s="270" t="s">
        <v>233</v>
      </c>
      <c r="K70" s="273" t="s">
        <v>234</v>
      </c>
      <c r="L70" s="275">
        <v>197</v>
      </c>
      <c r="M70" s="58" t="s">
        <v>217</v>
      </c>
      <c r="N70" s="57">
        <v>0.09</v>
      </c>
      <c r="O70" s="26">
        <v>0.09</v>
      </c>
      <c r="P70" s="135">
        <f t="shared" si="3"/>
        <v>1</v>
      </c>
      <c r="Q70" s="324">
        <v>82000000</v>
      </c>
      <c r="R70" s="324">
        <v>6570000</v>
      </c>
      <c r="S70" s="321">
        <f t="shared" si="2"/>
        <v>8.0121951219512197E-2</v>
      </c>
      <c r="T70" s="33" t="s">
        <v>939</v>
      </c>
    </row>
    <row r="71" spans="1:20" ht="60" customHeight="1" x14ac:dyDescent="0.25">
      <c r="A71" s="298"/>
      <c r="B71" s="273"/>
      <c r="C71" s="273"/>
      <c r="D71" s="26">
        <v>60</v>
      </c>
      <c r="E71" s="16" t="s">
        <v>414</v>
      </c>
      <c r="F71" s="16" t="s">
        <v>415</v>
      </c>
      <c r="G71" s="16" t="s">
        <v>416</v>
      </c>
      <c r="H71" s="16" t="s">
        <v>417</v>
      </c>
      <c r="I71" s="92" t="s">
        <v>413</v>
      </c>
      <c r="J71" s="270"/>
      <c r="K71" s="273"/>
      <c r="L71" s="275"/>
      <c r="M71" s="67" t="s">
        <v>217</v>
      </c>
      <c r="N71" s="57">
        <v>1</v>
      </c>
      <c r="O71" s="26">
        <v>1</v>
      </c>
      <c r="P71" s="135">
        <f t="shared" si="3"/>
        <v>1</v>
      </c>
      <c r="Q71" s="326"/>
      <c r="R71" s="326"/>
      <c r="S71" s="323"/>
      <c r="T71" s="33" t="s">
        <v>940</v>
      </c>
    </row>
    <row r="72" spans="1:20" ht="60" customHeight="1" x14ac:dyDescent="0.25">
      <c r="A72" s="298"/>
      <c r="B72" s="273"/>
      <c r="C72" s="273" t="s">
        <v>418</v>
      </c>
      <c r="D72" s="26">
        <v>61</v>
      </c>
      <c r="E72" s="32" t="s">
        <v>419</v>
      </c>
      <c r="F72" s="32" t="s">
        <v>420</v>
      </c>
      <c r="G72" s="32" t="s">
        <v>421</v>
      </c>
      <c r="H72" s="32" t="s">
        <v>422</v>
      </c>
      <c r="I72" s="34" t="s">
        <v>423</v>
      </c>
      <c r="J72" s="57" t="s">
        <v>389</v>
      </c>
      <c r="K72" s="26" t="s">
        <v>424</v>
      </c>
      <c r="L72" s="30">
        <v>234</v>
      </c>
      <c r="M72" s="64" t="s">
        <v>425</v>
      </c>
      <c r="N72" s="57">
        <v>1</v>
      </c>
      <c r="O72" s="26">
        <v>1</v>
      </c>
      <c r="P72" s="135">
        <f t="shared" si="3"/>
        <v>1</v>
      </c>
      <c r="Q72" s="39">
        <v>13390000</v>
      </c>
      <c r="R72" s="39">
        <v>13390000</v>
      </c>
      <c r="S72" s="135">
        <f t="shared" si="2"/>
        <v>1</v>
      </c>
      <c r="T72" s="33" t="s">
        <v>941</v>
      </c>
    </row>
    <row r="73" spans="1:20" ht="60" customHeight="1" x14ac:dyDescent="0.25">
      <c r="A73" s="298"/>
      <c r="B73" s="273"/>
      <c r="C73" s="273"/>
      <c r="D73" s="26">
        <v>62</v>
      </c>
      <c r="E73" s="32" t="s">
        <v>426</v>
      </c>
      <c r="F73" s="32" t="s">
        <v>427</v>
      </c>
      <c r="G73" s="32" t="s">
        <v>428</v>
      </c>
      <c r="H73" s="32" t="s">
        <v>429</v>
      </c>
      <c r="I73" s="34" t="s">
        <v>430</v>
      </c>
      <c r="J73" s="57" t="s">
        <v>233</v>
      </c>
      <c r="K73" s="26" t="s">
        <v>234</v>
      </c>
      <c r="L73" s="30">
        <v>197</v>
      </c>
      <c r="M73" s="58" t="s">
        <v>217</v>
      </c>
      <c r="N73" s="57">
        <v>0.09</v>
      </c>
      <c r="O73" s="26">
        <v>0.01</v>
      </c>
      <c r="P73" s="135">
        <f t="shared" si="3"/>
        <v>0.11111111111111112</v>
      </c>
      <c r="Q73" s="39">
        <v>82000000</v>
      </c>
      <c r="R73" s="39">
        <v>6570000</v>
      </c>
      <c r="S73" s="135">
        <f t="shared" si="2"/>
        <v>8.0121951219512197E-2</v>
      </c>
      <c r="T73" s="33" t="s">
        <v>933</v>
      </c>
    </row>
    <row r="74" spans="1:20" ht="60" customHeight="1" x14ac:dyDescent="0.25">
      <c r="A74" s="298"/>
      <c r="B74" s="273"/>
      <c r="C74" s="273"/>
      <c r="D74" s="26">
        <v>63</v>
      </c>
      <c r="E74" s="32" t="s">
        <v>431</v>
      </c>
      <c r="F74" s="32" t="s">
        <v>432</v>
      </c>
      <c r="G74" s="32" t="s">
        <v>433</v>
      </c>
      <c r="H74" s="32" t="s">
        <v>434</v>
      </c>
      <c r="I74" s="34" t="s">
        <v>435</v>
      </c>
      <c r="J74" s="68" t="s">
        <v>96</v>
      </c>
      <c r="K74" s="41" t="s">
        <v>96</v>
      </c>
      <c r="L74" s="41" t="s">
        <v>96</v>
      </c>
      <c r="M74" s="63" t="s">
        <v>96</v>
      </c>
      <c r="N74" s="57">
        <v>3.0000000000000001E-3</v>
      </c>
      <c r="O74" s="26">
        <v>2.2000000000000001E-3</v>
      </c>
      <c r="P74" s="135">
        <f t="shared" si="3"/>
        <v>0.73333333333333339</v>
      </c>
      <c r="Q74" s="39" t="s">
        <v>873</v>
      </c>
      <c r="R74" s="39" t="s">
        <v>873</v>
      </c>
      <c r="S74" s="135"/>
      <c r="T74" s="33" t="s">
        <v>942</v>
      </c>
    </row>
    <row r="75" spans="1:20" ht="60" customHeight="1" x14ac:dyDescent="0.25">
      <c r="A75" s="298"/>
      <c r="B75" s="273"/>
      <c r="C75" s="273"/>
      <c r="D75" s="26">
        <v>64</v>
      </c>
      <c r="E75" s="16" t="s">
        <v>436</v>
      </c>
      <c r="F75" s="16" t="s">
        <v>437</v>
      </c>
      <c r="G75" s="16" t="s">
        <v>438</v>
      </c>
      <c r="H75" s="16" t="s">
        <v>439</v>
      </c>
      <c r="I75" s="92" t="s">
        <v>440</v>
      </c>
      <c r="J75" s="94" t="s">
        <v>389</v>
      </c>
      <c r="K75" s="18" t="s">
        <v>390</v>
      </c>
      <c r="L75" s="41" t="s">
        <v>441</v>
      </c>
      <c r="M75" s="69" t="s">
        <v>442</v>
      </c>
      <c r="N75" s="57">
        <v>0.05</v>
      </c>
      <c r="O75" s="26">
        <v>0.05</v>
      </c>
      <c r="P75" s="135">
        <f t="shared" si="3"/>
        <v>1</v>
      </c>
      <c r="Q75" s="39" t="s">
        <v>952</v>
      </c>
      <c r="R75" s="39" t="s">
        <v>953</v>
      </c>
      <c r="S75" s="135"/>
      <c r="T75" s="33" t="s">
        <v>943</v>
      </c>
    </row>
    <row r="76" spans="1:20" ht="60" customHeight="1" x14ac:dyDescent="0.25">
      <c r="A76" s="298"/>
      <c r="B76" s="273"/>
      <c r="C76" s="273"/>
      <c r="D76" s="26">
        <v>65</v>
      </c>
      <c r="E76" s="32" t="s">
        <v>443</v>
      </c>
      <c r="F76" s="32" t="s">
        <v>444</v>
      </c>
      <c r="G76" s="32" t="s">
        <v>445</v>
      </c>
      <c r="H76" s="32" t="s">
        <v>446</v>
      </c>
      <c r="I76" s="34" t="s">
        <v>447</v>
      </c>
      <c r="J76" s="71" t="s">
        <v>233</v>
      </c>
      <c r="K76" s="42" t="s">
        <v>234</v>
      </c>
      <c r="L76" s="30">
        <v>197</v>
      </c>
      <c r="M76" s="58" t="s">
        <v>217</v>
      </c>
      <c r="N76" s="57">
        <v>0.09</v>
      </c>
      <c r="O76" s="26">
        <v>0.09</v>
      </c>
      <c r="P76" s="135">
        <f t="shared" si="3"/>
        <v>1</v>
      </c>
      <c r="Q76" s="39">
        <v>82000000</v>
      </c>
      <c r="R76" s="39">
        <v>6570000</v>
      </c>
      <c r="S76" s="135">
        <f t="shared" si="2"/>
        <v>8.0121951219512197E-2</v>
      </c>
      <c r="T76" s="33" t="s">
        <v>944</v>
      </c>
    </row>
    <row r="77" spans="1:20" ht="60" customHeight="1" x14ac:dyDescent="0.25">
      <c r="A77" s="298"/>
      <c r="B77" s="273" t="s">
        <v>448</v>
      </c>
      <c r="C77" s="273" t="s">
        <v>449</v>
      </c>
      <c r="D77" s="26">
        <v>66</v>
      </c>
      <c r="E77" s="26" t="s">
        <v>450</v>
      </c>
      <c r="F77" s="26" t="s">
        <v>451</v>
      </c>
      <c r="G77" s="26" t="s">
        <v>452</v>
      </c>
      <c r="H77" s="26" t="s">
        <v>453</v>
      </c>
      <c r="I77" s="55" t="s">
        <v>454</v>
      </c>
      <c r="J77" s="57" t="s">
        <v>254</v>
      </c>
      <c r="K77" s="26" t="s">
        <v>262</v>
      </c>
      <c r="L77" s="43">
        <v>136</v>
      </c>
      <c r="M77" s="58" t="s">
        <v>455</v>
      </c>
      <c r="N77" s="57">
        <v>0.1</v>
      </c>
      <c r="O77" s="26">
        <v>0.1</v>
      </c>
      <c r="P77" s="135">
        <f t="shared" si="3"/>
        <v>1</v>
      </c>
      <c r="Q77" s="39">
        <v>55750000</v>
      </c>
      <c r="R77" s="39">
        <v>4630000</v>
      </c>
      <c r="S77" s="135">
        <f t="shared" si="2"/>
        <v>8.3049327354260086E-2</v>
      </c>
      <c r="T77" s="33" t="s">
        <v>945</v>
      </c>
    </row>
    <row r="78" spans="1:20" ht="60" customHeight="1" x14ac:dyDescent="0.25">
      <c r="A78" s="298"/>
      <c r="B78" s="273"/>
      <c r="C78" s="273"/>
      <c r="D78" s="26">
        <v>67</v>
      </c>
      <c r="E78" s="32" t="s">
        <v>456</v>
      </c>
      <c r="F78" s="32" t="s">
        <v>457</v>
      </c>
      <c r="G78" s="32" t="s">
        <v>458</v>
      </c>
      <c r="H78" s="32" t="s">
        <v>459</v>
      </c>
      <c r="I78" s="34" t="s">
        <v>460</v>
      </c>
      <c r="J78" s="270" t="s">
        <v>233</v>
      </c>
      <c r="K78" s="273" t="s">
        <v>234</v>
      </c>
      <c r="L78" s="275">
        <v>197</v>
      </c>
      <c r="M78" s="58" t="s">
        <v>217</v>
      </c>
      <c r="N78" s="57">
        <v>6.0000000000000001E-3</v>
      </c>
      <c r="O78" s="26">
        <v>2.5000000000000001E-3</v>
      </c>
      <c r="P78" s="135">
        <f t="shared" si="3"/>
        <v>0.41666666666666669</v>
      </c>
      <c r="Q78" s="324">
        <v>82000000</v>
      </c>
      <c r="R78" s="324">
        <v>6570000</v>
      </c>
      <c r="S78" s="321">
        <f t="shared" si="2"/>
        <v>8.0121951219512197E-2</v>
      </c>
      <c r="T78" s="33" t="s">
        <v>946</v>
      </c>
    </row>
    <row r="79" spans="1:20" ht="60" customHeight="1" x14ac:dyDescent="0.25">
      <c r="A79" s="298"/>
      <c r="B79" s="273"/>
      <c r="C79" s="273"/>
      <c r="D79" s="26">
        <v>68</v>
      </c>
      <c r="E79" s="32" t="s">
        <v>461</v>
      </c>
      <c r="F79" s="32" t="s">
        <v>462</v>
      </c>
      <c r="G79" s="32" t="s">
        <v>463</v>
      </c>
      <c r="H79" s="32" t="s">
        <v>464</v>
      </c>
      <c r="I79" s="34" t="s">
        <v>465</v>
      </c>
      <c r="J79" s="270"/>
      <c r="K79" s="273"/>
      <c r="L79" s="275"/>
      <c r="M79" s="58" t="s">
        <v>217</v>
      </c>
      <c r="N79" s="57">
        <v>0.1</v>
      </c>
      <c r="O79" s="26">
        <v>0.1</v>
      </c>
      <c r="P79" s="135">
        <f t="shared" si="3"/>
        <v>1</v>
      </c>
      <c r="Q79" s="325"/>
      <c r="R79" s="325"/>
      <c r="S79" s="322"/>
      <c r="T79" s="33" t="s">
        <v>947</v>
      </c>
    </row>
    <row r="80" spans="1:20" ht="60" customHeight="1" x14ac:dyDescent="0.25">
      <c r="A80" s="298"/>
      <c r="B80" s="273"/>
      <c r="C80" s="273" t="s">
        <v>466</v>
      </c>
      <c r="D80" s="26">
        <v>69</v>
      </c>
      <c r="E80" s="32" t="s">
        <v>467</v>
      </c>
      <c r="F80" s="32" t="s">
        <v>468</v>
      </c>
      <c r="G80" s="32" t="s">
        <v>469</v>
      </c>
      <c r="H80" s="32" t="s">
        <v>470</v>
      </c>
      <c r="I80" s="34" t="s">
        <v>471</v>
      </c>
      <c r="J80" s="270"/>
      <c r="K80" s="273"/>
      <c r="L80" s="275"/>
      <c r="M80" s="58" t="s">
        <v>217</v>
      </c>
      <c r="N80" s="57">
        <v>5.0000000000000001E-3</v>
      </c>
      <c r="O80" s="26">
        <v>5.0000000000000001E-3</v>
      </c>
      <c r="P80" s="135">
        <f t="shared" si="3"/>
        <v>1</v>
      </c>
      <c r="Q80" s="325"/>
      <c r="R80" s="325"/>
      <c r="S80" s="322"/>
      <c r="T80" s="33" t="s">
        <v>948</v>
      </c>
    </row>
    <row r="81" spans="1:20" ht="60" customHeight="1" x14ac:dyDescent="0.25">
      <c r="A81" s="298"/>
      <c r="B81" s="273"/>
      <c r="C81" s="273"/>
      <c r="D81" s="26">
        <v>70</v>
      </c>
      <c r="E81" s="26" t="s">
        <v>472</v>
      </c>
      <c r="F81" s="26" t="s">
        <v>473</v>
      </c>
      <c r="G81" s="26" t="s">
        <v>474</v>
      </c>
      <c r="H81" s="26" t="s">
        <v>475</v>
      </c>
      <c r="I81" s="55" t="s">
        <v>476</v>
      </c>
      <c r="J81" s="270"/>
      <c r="K81" s="273"/>
      <c r="L81" s="275"/>
      <c r="M81" s="58" t="s">
        <v>217</v>
      </c>
      <c r="N81" s="57">
        <v>0.08</v>
      </c>
      <c r="O81" s="26">
        <v>0.01</v>
      </c>
      <c r="P81" s="135">
        <f t="shared" si="3"/>
        <v>0.125</v>
      </c>
      <c r="Q81" s="326"/>
      <c r="R81" s="326"/>
      <c r="S81" s="323"/>
      <c r="T81" s="33" t="s">
        <v>933</v>
      </c>
    </row>
    <row r="82" spans="1:20" ht="60" customHeight="1" x14ac:dyDescent="0.25">
      <c r="A82" s="298"/>
      <c r="B82" s="273"/>
      <c r="C82" s="273"/>
      <c r="D82" s="26">
        <v>71</v>
      </c>
      <c r="E82" s="26" t="s">
        <v>477</v>
      </c>
      <c r="F82" s="26" t="s">
        <v>478</v>
      </c>
      <c r="G82" s="26" t="s">
        <v>479</v>
      </c>
      <c r="H82" s="26" t="s">
        <v>480</v>
      </c>
      <c r="I82" s="55" t="s">
        <v>481</v>
      </c>
      <c r="J82" s="57" t="s">
        <v>385</v>
      </c>
      <c r="K82" s="26" t="s">
        <v>386</v>
      </c>
      <c r="L82" s="42">
        <v>219</v>
      </c>
      <c r="M82" s="58" t="s">
        <v>482</v>
      </c>
      <c r="N82" s="57">
        <v>0.08</v>
      </c>
      <c r="O82" s="26">
        <v>0.08</v>
      </c>
      <c r="P82" s="135">
        <f t="shared" si="3"/>
        <v>1</v>
      </c>
      <c r="Q82" s="39">
        <v>160719971</v>
      </c>
      <c r="R82" s="39">
        <v>160719971</v>
      </c>
      <c r="S82" s="135">
        <f t="shared" si="2"/>
        <v>1</v>
      </c>
      <c r="T82" s="33" t="s">
        <v>949</v>
      </c>
    </row>
    <row r="83" spans="1:20" ht="60" customHeight="1" x14ac:dyDescent="0.25">
      <c r="A83" s="298"/>
      <c r="B83" s="273"/>
      <c r="C83" s="273"/>
      <c r="D83" s="26">
        <v>72</v>
      </c>
      <c r="E83" s="26" t="s">
        <v>483</v>
      </c>
      <c r="F83" s="26" t="s">
        <v>484</v>
      </c>
      <c r="G83" s="26" t="s">
        <v>485</v>
      </c>
      <c r="H83" s="26" t="s">
        <v>486</v>
      </c>
      <c r="I83" s="55" t="s">
        <v>487</v>
      </c>
      <c r="J83" s="57" t="s">
        <v>233</v>
      </c>
      <c r="K83" s="26" t="s">
        <v>234</v>
      </c>
      <c r="L83" s="30">
        <v>197</v>
      </c>
      <c r="M83" s="58" t="s">
        <v>217</v>
      </c>
      <c r="N83" s="57">
        <v>9.5000000000000001E-2</v>
      </c>
      <c r="O83" s="26">
        <v>0</v>
      </c>
      <c r="P83" s="135">
        <f t="shared" si="3"/>
        <v>0</v>
      </c>
      <c r="Q83" s="39">
        <v>82000000</v>
      </c>
      <c r="R83" s="39">
        <v>6570000</v>
      </c>
      <c r="S83" s="135">
        <f t="shared" si="2"/>
        <v>8.0121951219512197E-2</v>
      </c>
      <c r="T83" s="33" t="s">
        <v>950</v>
      </c>
    </row>
    <row r="84" spans="1:20" ht="60" customHeight="1" x14ac:dyDescent="0.25">
      <c r="A84" s="298"/>
      <c r="B84" s="273"/>
      <c r="C84" s="273"/>
      <c r="D84" s="26">
        <v>73</v>
      </c>
      <c r="E84" s="32" t="s">
        <v>488</v>
      </c>
      <c r="F84" s="32" t="s">
        <v>489</v>
      </c>
      <c r="G84" s="32" t="s">
        <v>490</v>
      </c>
      <c r="H84" s="32" t="s">
        <v>491</v>
      </c>
      <c r="I84" s="34" t="s">
        <v>492</v>
      </c>
      <c r="J84" s="68" t="s">
        <v>236</v>
      </c>
      <c r="K84" s="41" t="s">
        <v>493</v>
      </c>
      <c r="L84" s="42">
        <v>86</v>
      </c>
      <c r="M84" s="33" t="s">
        <v>494</v>
      </c>
      <c r="N84" s="57">
        <v>0.09</v>
      </c>
      <c r="O84" s="26">
        <v>0.09</v>
      </c>
      <c r="P84" s="135">
        <f t="shared" si="3"/>
        <v>1</v>
      </c>
      <c r="Q84" s="39">
        <v>46673401</v>
      </c>
      <c r="R84" s="39">
        <v>0</v>
      </c>
      <c r="S84" s="135">
        <f t="shared" si="2"/>
        <v>0</v>
      </c>
      <c r="T84" s="33" t="s">
        <v>951</v>
      </c>
    </row>
    <row r="85" spans="1:20" ht="60" customHeight="1" x14ac:dyDescent="0.25">
      <c r="A85" s="298" t="s">
        <v>495</v>
      </c>
      <c r="B85" s="275" t="s">
        <v>496</v>
      </c>
      <c r="C85" s="273" t="s">
        <v>497</v>
      </c>
      <c r="D85" s="26">
        <v>74</v>
      </c>
      <c r="E85" s="26" t="s">
        <v>498</v>
      </c>
      <c r="F85" s="26" t="s">
        <v>499</v>
      </c>
      <c r="G85" s="26" t="s">
        <v>500</v>
      </c>
      <c r="H85" s="26" t="s">
        <v>501</v>
      </c>
      <c r="I85" s="55" t="s">
        <v>502</v>
      </c>
      <c r="J85" s="57" t="s">
        <v>382</v>
      </c>
      <c r="K85" s="26" t="s">
        <v>383</v>
      </c>
      <c r="L85" s="42">
        <v>250</v>
      </c>
      <c r="M85" s="55" t="s">
        <v>384</v>
      </c>
      <c r="N85" s="57">
        <v>0.09</v>
      </c>
      <c r="O85" s="26">
        <v>0.09</v>
      </c>
      <c r="P85" s="135">
        <f t="shared" si="3"/>
        <v>1</v>
      </c>
      <c r="Q85" s="39">
        <v>274250000</v>
      </c>
      <c r="R85" s="39">
        <v>31600000</v>
      </c>
      <c r="S85" s="135">
        <f t="shared" si="2"/>
        <v>0.11522333637192343</v>
      </c>
      <c r="T85" s="33" t="s">
        <v>958</v>
      </c>
    </row>
    <row r="86" spans="1:20" ht="60" customHeight="1" x14ac:dyDescent="0.25">
      <c r="A86" s="298"/>
      <c r="B86" s="275"/>
      <c r="C86" s="273"/>
      <c r="D86" s="26">
        <v>75</v>
      </c>
      <c r="E86" s="26" t="s">
        <v>503</v>
      </c>
      <c r="F86" s="26" t="s">
        <v>504</v>
      </c>
      <c r="G86" s="26" t="s">
        <v>505</v>
      </c>
      <c r="H86" s="26" t="s">
        <v>506</v>
      </c>
      <c r="I86" s="55" t="s">
        <v>507</v>
      </c>
      <c r="J86" s="57" t="s">
        <v>406</v>
      </c>
      <c r="K86" s="26" t="s">
        <v>407</v>
      </c>
      <c r="L86" s="42">
        <v>231</v>
      </c>
      <c r="M86" s="55" t="s">
        <v>391</v>
      </c>
      <c r="N86" s="57">
        <v>0.1</v>
      </c>
      <c r="O86" s="26">
        <v>0.1</v>
      </c>
      <c r="P86" s="135">
        <f t="shared" si="3"/>
        <v>1</v>
      </c>
      <c r="Q86" s="39">
        <v>3090000</v>
      </c>
      <c r="R86" s="39">
        <v>3090000</v>
      </c>
      <c r="S86" s="135">
        <f t="shared" si="2"/>
        <v>1</v>
      </c>
      <c r="T86" s="33" t="s">
        <v>762</v>
      </c>
    </row>
    <row r="87" spans="1:20" ht="60" customHeight="1" x14ac:dyDescent="0.25">
      <c r="A87" s="298"/>
      <c r="B87" s="275"/>
      <c r="C87" s="273"/>
      <c r="D87" s="26">
        <v>76</v>
      </c>
      <c r="E87" s="26" t="s">
        <v>508</v>
      </c>
      <c r="F87" s="26" t="s">
        <v>509</v>
      </c>
      <c r="G87" s="26" t="s">
        <v>510</v>
      </c>
      <c r="H87" s="26" t="s">
        <v>511</v>
      </c>
      <c r="I87" s="93" t="s">
        <v>512</v>
      </c>
      <c r="J87" s="57" t="s">
        <v>389</v>
      </c>
      <c r="K87" s="26" t="s">
        <v>390</v>
      </c>
      <c r="L87" s="42">
        <v>232</v>
      </c>
      <c r="M87" s="55" t="s">
        <v>391</v>
      </c>
      <c r="N87" s="57">
        <v>0.1</v>
      </c>
      <c r="O87" s="26">
        <v>0.1</v>
      </c>
      <c r="P87" s="135">
        <f t="shared" si="3"/>
        <v>1</v>
      </c>
      <c r="Q87" s="39">
        <v>18952000</v>
      </c>
      <c r="R87" s="39">
        <v>8952000</v>
      </c>
      <c r="S87" s="135">
        <f t="shared" si="2"/>
        <v>0.47235120303925709</v>
      </c>
      <c r="T87" s="33" t="s">
        <v>959</v>
      </c>
    </row>
    <row r="88" spans="1:20" ht="60" customHeight="1" x14ac:dyDescent="0.25">
      <c r="A88" s="298"/>
      <c r="B88" s="275"/>
      <c r="C88" s="273"/>
      <c r="D88" s="26">
        <v>77</v>
      </c>
      <c r="E88" s="26" t="s">
        <v>513</v>
      </c>
      <c r="F88" s="26" t="s">
        <v>514</v>
      </c>
      <c r="G88" s="26" t="s">
        <v>515</v>
      </c>
      <c r="H88" s="26" t="s">
        <v>516</v>
      </c>
      <c r="I88" s="55" t="s">
        <v>517</v>
      </c>
      <c r="J88" s="61" t="s">
        <v>215</v>
      </c>
      <c r="K88" s="28" t="s">
        <v>216</v>
      </c>
      <c r="L88" s="29">
        <v>197</v>
      </c>
      <c r="M88" s="62" t="s">
        <v>217</v>
      </c>
      <c r="N88" s="57">
        <v>0.09</v>
      </c>
      <c r="O88" s="26">
        <v>0.09</v>
      </c>
      <c r="P88" s="135">
        <f t="shared" si="3"/>
        <v>1</v>
      </c>
      <c r="Q88" s="324">
        <v>82000000</v>
      </c>
      <c r="R88" s="324">
        <v>6570000</v>
      </c>
      <c r="S88" s="321">
        <f t="shared" si="2"/>
        <v>8.0121951219512197E-2</v>
      </c>
      <c r="T88" s="33" t="s">
        <v>960</v>
      </c>
    </row>
    <row r="89" spans="1:20" ht="60" customHeight="1" x14ac:dyDescent="0.25">
      <c r="A89" s="298"/>
      <c r="B89" s="275"/>
      <c r="C89" s="273"/>
      <c r="D89" s="26">
        <v>78</v>
      </c>
      <c r="E89" s="26" t="s">
        <v>518</v>
      </c>
      <c r="F89" s="26" t="s">
        <v>519</v>
      </c>
      <c r="G89" s="26" t="s">
        <v>520</v>
      </c>
      <c r="H89" s="26" t="s">
        <v>516</v>
      </c>
      <c r="I89" s="55" t="s">
        <v>521</v>
      </c>
      <c r="J89" s="61" t="s">
        <v>215</v>
      </c>
      <c r="K89" s="28" t="s">
        <v>216</v>
      </c>
      <c r="L89" s="29">
        <v>197</v>
      </c>
      <c r="M89" s="62" t="s">
        <v>217</v>
      </c>
      <c r="N89" s="57">
        <v>0.09</v>
      </c>
      <c r="O89" s="26">
        <v>6.4000000000000001E-2</v>
      </c>
      <c r="P89" s="135">
        <f t="shared" si="3"/>
        <v>0.71111111111111114</v>
      </c>
      <c r="Q89" s="325"/>
      <c r="R89" s="325"/>
      <c r="S89" s="322"/>
      <c r="T89" s="33" t="s">
        <v>961</v>
      </c>
    </row>
    <row r="90" spans="1:20" ht="60" customHeight="1" x14ac:dyDescent="0.25">
      <c r="A90" s="298"/>
      <c r="B90" s="275"/>
      <c r="C90" s="266" t="s">
        <v>522</v>
      </c>
      <c r="D90" s="26">
        <v>79</v>
      </c>
      <c r="E90" s="26" t="s">
        <v>523</v>
      </c>
      <c r="F90" s="26" t="s">
        <v>524</v>
      </c>
      <c r="G90" s="26" t="s">
        <v>525</v>
      </c>
      <c r="H90" s="26" t="s">
        <v>59</v>
      </c>
      <c r="I90" s="55" t="s">
        <v>521</v>
      </c>
      <c r="J90" s="94" t="s">
        <v>265</v>
      </c>
      <c r="K90" s="18" t="s">
        <v>266</v>
      </c>
      <c r="L90" s="28">
        <v>186</v>
      </c>
      <c r="M90" s="64" t="s">
        <v>526</v>
      </c>
      <c r="N90" s="57">
        <v>0.09</v>
      </c>
      <c r="O90" s="26">
        <v>0.09</v>
      </c>
      <c r="P90" s="135">
        <f t="shared" si="3"/>
        <v>1</v>
      </c>
      <c r="Q90" s="326"/>
      <c r="R90" s="326"/>
      <c r="S90" s="323"/>
      <c r="T90" s="33" t="s">
        <v>962</v>
      </c>
    </row>
    <row r="91" spans="1:20" ht="60" customHeight="1" x14ac:dyDescent="0.25">
      <c r="A91" s="298"/>
      <c r="B91" s="275"/>
      <c r="C91" s="266"/>
      <c r="D91" s="26">
        <v>80</v>
      </c>
      <c r="E91" s="26" t="s">
        <v>527</v>
      </c>
      <c r="F91" s="26" t="s">
        <v>528</v>
      </c>
      <c r="G91" s="26" t="s">
        <v>529</v>
      </c>
      <c r="H91" s="26" t="s">
        <v>530</v>
      </c>
      <c r="I91" s="93" t="s">
        <v>531</v>
      </c>
      <c r="J91" s="57" t="s">
        <v>532</v>
      </c>
      <c r="K91" s="26" t="s">
        <v>533</v>
      </c>
      <c r="L91" s="26" t="s">
        <v>534</v>
      </c>
      <c r="M91" s="55" t="s">
        <v>535</v>
      </c>
      <c r="N91" s="57">
        <v>0.09</v>
      </c>
      <c r="O91" s="26">
        <v>7.4999999999999997E-2</v>
      </c>
      <c r="P91" s="135">
        <f t="shared" si="3"/>
        <v>0.83333333333333337</v>
      </c>
      <c r="Q91" s="39" t="s">
        <v>954</v>
      </c>
      <c r="R91" s="39" t="s">
        <v>955</v>
      </c>
      <c r="S91" s="135"/>
      <c r="T91" s="33" t="s">
        <v>963</v>
      </c>
    </row>
    <row r="92" spans="1:20" ht="60" customHeight="1" x14ac:dyDescent="0.25">
      <c r="A92" s="298"/>
      <c r="B92" s="275"/>
      <c r="C92" s="266"/>
      <c r="D92" s="26">
        <v>81</v>
      </c>
      <c r="E92" s="26" t="s">
        <v>536</v>
      </c>
      <c r="F92" s="26" t="s">
        <v>537</v>
      </c>
      <c r="G92" s="26" t="s">
        <v>538</v>
      </c>
      <c r="H92" s="26" t="s">
        <v>539</v>
      </c>
      <c r="I92" s="55" t="s">
        <v>540</v>
      </c>
      <c r="J92" s="57" t="s">
        <v>385</v>
      </c>
      <c r="K92" s="26" t="s">
        <v>386</v>
      </c>
      <c r="L92" s="42">
        <v>219</v>
      </c>
      <c r="M92" s="33" t="s">
        <v>482</v>
      </c>
      <c r="N92" s="57">
        <v>0.09</v>
      </c>
      <c r="O92" s="26">
        <v>0.09</v>
      </c>
      <c r="P92" s="135">
        <f t="shared" si="3"/>
        <v>1</v>
      </c>
      <c r="Q92" s="39">
        <v>111600000</v>
      </c>
      <c r="R92" s="39">
        <v>94500000</v>
      </c>
      <c r="S92" s="135">
        <f t="shared" si="2"/>
        <v>0.84677419354838712</v>
      </c>
      <c r="T92" s="33" t="s">
        <v>964</v>
      </c>
    </row>
    <row r="93" spans="1:20" ht="60" customHeight="1" x14ac:dyDescent="0.25">
      <c r="A93" s="298"/>
      <c r="B93" s="275"/>
      <c r="C93" s="266"/>
      <c r="D93" s="26">
        <v>82</v>
      </c>
      <c r="E93" s="26" t="s">
        <v>541</v>
      </c>
      <c r="F93" s="26" t="s">
        <v>542</v>
      </c>
      <c r="G93" s="26" t="s">
        <v>543</v>
      </c>
      <c r="H93" s="26" t="s">
        <v>59</v>
      </c>
      <c r="I93" s="274" t="s">
        <v>544</v>
      </c>
      <c r="J93" s="270" t="s">
        <v>215</v>
      </c>
      <c r="K93" s="273" t="s">
        <v>216</v>
      </c>
      <c r="L93" s="288">
        <v>197</v>
      </c>
      <c r="M93" s="274" t="s">
        <v>217</v>
      </c>
      <c r="N93" s="57">
        <v>0.09</v>
      </c>
      <c r="O93" s="26">
        <v>0.09</v>
      </c>
      <c r="P93" s="135">
        <f t="shared" si="3"/>
        <v>1</v>
      </c>
      <c r="Q93" s="324">
        <v>82000000</v>
      </c>
      <c r="R93" s="324">
        <v>6570000</v>
      </c>
      <c r="S93" s="321">
        <f t="shared" si="2"/>
        <v>8.0121951219512197E-2</v>
      </c>
      <c r="T93" s="33" t="s">
        <v>965</v>
      </c>
    </row>
    <row r="94" spans="1:20" ht="60" customHeight="1" x14ac:dyDescent="0.25">
      <c r="A94" s="298"/>
      <c r="B94" s="275"/>
      <c r="C94" s="266"/>
      <c r="D94" s="26">
        <v>83</v>
      </c>
      <c r="E94" s="26" t="s">
        <v>545</v>
      </c>
      <c r="F94" s="26" t="s">
        <v>546</v>
      </c>
      <c r="G94" s="26" t="s">
        <v>547</v>
      </c>
      <c r="H94" s="26" t="s">
        <v>548</v>
      </c>
      <c r="I94" s="274"/>
      <c r="J94" s="270"/>
      <c r="K94" s="273"/>
      <c r="L94" s="288"/>
      <c r="M94" s="274"/>
      <c r="N94" s="57">
        <v>0.08</v>
      </c>
      <c r="O94" s="26">
        <v>0.03</v>
      </c>
      <c r="P94" s="135">
        <f t="shared" si="3"/>
        <v>0.375</v>
      </c>
      <c r="Q94" s="326"/>
      <c r="R94" s="326"/>
      <c r="S94" s="323"/>
      <c r="T94" s="33" t="s">
        <v>966</v>
      </c>
    </row>
    <row r="95" spans="1:20" ht="60" customHeight="1" x14ac:dyDescent="0.25">
      <c r="A95" s="298"/>
      <c r="B95" s="275"/>
      <c r="C95" s="266"/>
      <c r="D95" s="26">
        <v>84</v>
      </c>
      <c r="E95" s="26" t="s">
        <v>549</v>
      </c>
      <c r="F95" s="26" t="s">
        <v>550</v>
      </c>
      <c r="G95" s="26" t="s">
        <v>551</v>
      </c>
      <c r="H95" s="26" t="s">
        <v>59</v>
      </c>
      <c r="I95" s="55" t="s">
        <v>552</v>
      </c>
      <c r="J95" s="57" t="s">
        <v>389</v>
      </c>
      <c r="K95" s="26" t="s">
        <v>424</v>
      </c>
      <c r="L95" s="42">
        <v>234</v>
      </c>
      <c r="M95" s="33" t="s">
        <v>425</v>
      </c>
      <c r="N95" s="57">
        <v>0.09</v>
      </c>
      <c r="O95" s="26">
        <v>0.08</v>
      </c>
      <c r="P95" s="135">
        <f t="shared" si="3"/>
        <v>0.88888888888888895</v>
      </c>
      <c r="Q95" s="39">
        <v>13390000</v>
      </c>
      <c r="R95" s="39">
        <v>4955000</v>
      </c>
      <c r="S95" s="135">
        <f t="shared" si="2"/>
        <v>0.37005227781926808</v>
      </c>
      <c r="T95" s="33" t="s">
        <v>967</v>
      </c>
    </row>
    <row r="96" spans="1:20" ht="60" customHeight="1" x14ac:dyDescent="0.25">
      <c r="A96" s="298"/>
      <c r="B96" s="275"/>
      <c r="C96" s="266"/>
      <c r="D96" s="26">
        <v>85</v>
      </c>
      <c r="E96" s="26" t="s">
        <v>553</v>
      </c>
      <c r="F96" s="26" t="s">
        <v>554</v>
      </c>
      <c r="G96" s="26" t="s">
        <v>555</v>
      </c>
      <c r="H96" s="26" t="s">
        <v>556</v>
      </c>
      <c r="I96" s="55" t="s">
        <v>557</v>
      </c>
      <c r="J96" s="270" t="s">
        <v>215</v>
      </c>
      <c r="K96" s="273" t="s">
        <v>216</v>
      </c>
      <c r="L96" s="288">
        <v>197</v>
      </c>
      <c r="M96" s="274" t="s">
        <v>217</v>
      </c>
      <c r="N96" s="57">
        <v>0.08</v>
      </c>
      <c r="O96" s="26">
        <v>0</v>
      </c>
      <c r="P96" s="135">
        <f t="shared" si="3"/>
        <v>0</v>
      </c>
      <c r="Q96" s="324">
        <v>82000000</v>
      </c>
      <c r="R96" s="324">
        <v>6570000</v>
      </c>
      <c r="S96" s="321">
        <f t="shared" ref="S96:S109" si="4">R96/Q96</f>
        <v>8.0121951219512197E-2</v>
      </c>
      <c r="T96" s="33" t="s">
        <v>968</v>
      </c>
    </row>
    <row r="97" spans="1:20" ht="60" customHeight="1" x14ac:dyDescent="0.25">
      <c r="A97" s="298"/>
      <c r="B97" s="292" t="s">
        <v>558</v>
      </c>
      <c r="C97" s="266" t="s">
        <v>559</v>
      </c>
      <c r="D97" s="26">
        <v>86</v>
      </c>
      <c r="E97" s="26" t="s">
        <v>560</v>
      </c>
      <c r="F97" s="26" t="s">
        <v>561</v>
      </c>
      <c r="G97" s="26" t="s">
        <v>562</v>
      </c>
      <c r="H97" s="26" t="s">
        <v>563</v>
      </c>
      <c r="I97" s="93" t="s">
        <v>564</v>
      </c>
      <c r="J97" s="270"/>
      <c r="K97" s="273"/>
      <c r="L97" s="288"/>
      <c r="M97" s="274"/>
      <c r="N97" s="57">
        <v>0.1</v>
      </c>
      <c r="O97" s="26">
        <v>0.04</v>
      </c>
      <c r="P97" s="135">
        <f t="shared" si="3"/>
        <v>0.39999999999999997</v>
      </c>
      <c r="Q97" s="325"/>
      <c r="R97" s="325"/>
      <c r="S97" s="322"/>
      <c r="T97" s="33" t="s">
        <v>969</v>
      </c>
    </row>
    <row r="98" spans="1:20" ht="60" customHeight="1" x14ac:dyDescent="0.25">
      <c r="A98" s="298"/>
      <c r="B98" s="292"/>
      <c r="C98" s="266"/>
      <c r="D98" s="26">
        <v>87</v>
      </c>
      <c r="E98" s="26" t="s">
        <v>565</v>
      </c>
      <c r="F98" s="26" t="s">
        <v>566</v>
      </c>
      <c r="G98" s="26" t="s">
        <v>567</v>
      </c>
      <c r="H98" s="26" t="s">
        <v>568</v>
      </c>
      <c r="I98" s="55" t="s">
        <v>569</v>
      </c>
      <c r="J98" s="270"/>
      <c r="K98" s="273"/>
      <c r="L98" s="288"/>
      <c r="M98" s="274"/>
      <c r="N98" s="57">
        <v>0.09</v>
      </c>
      <c r="O98" s="26">
        <v>0.09</v>
      </c>
      <c r="P98" s="135">
        <f t="shared" si="3"/>
        <v>1</v>
      </c>
      <c r="Q98" s="326"/>
      <c r="R98" s="326"/>
      <c r="S98" s="323"/>
      <c r="T98" s="33" t="s">
        <v>970</v>
      </c>
    </row>
    <row r="99" spans="1:20" ht="60" customHeight="1" x14ac:dyDescent="0.25">
      <c r="A99" s="298"/>
      <c r="B99" s="292"/>
      <c r="C99" s="266"/>
      <c r="D99" s="26">
        <v>88</v>
      </c>
      <c r="E99" s="26" t="s">
        <v>570</v>
      </c>
      <c r="F99" s="26" t="s">
        <v>571</v>
      </c>
      <c r="G99" s="26" t="s">
        <v>572</v>
      </c>
      <c r="H99" s="26" t="s">
        <v>59</v>
      </c>
      <c r="I99" s="55" t="s">
        <v>573</v>
      </c>
      <c r="J99" s="299" t="s">
        <v>574</v>
      </c>
      <c r="K99" s="288"/>
      <c r="L99" s="288"/>
      <c r="M99" s="300"/>
      <c r="N99" s="57">
        <v>0.09</v>
      </c>
      <c r="O99" s="26"/>
      <c r="P99" s="135">
        <f t="shared" si="3"/>
        <v>0</v>
      </c>
      <c r="Q99" s="39" t="s">
        <v>873</v>
      </c>
      <c r="R99" s="39" t="s">
        <v>873</v>
      </c>
      <c r="S99" s="135"/>
      <c r="T99" s="33" t="s">
        <v>971</v>
      </c>
    </row>
    <row r="100" spans="1:20" ht="60" customHeight="1" x14ac:dyDescent="0.25">
      <c r="A100" s="298"/>
      <c r="B100" s="275" t="s">
        <v>558</v>
      </c>
      <c r="C100" s="266" t="s">
        <v>559</v>
      </c>
      <c r="D100" s="26">
        <v>89</v>
      </c>
      <c r="E100" s="26" t="s">
        <v>575</v>
      </c>
      <c r="F100" s="26" t="s">
        <v>576</v>
      </c>
      <c r="G100" s="26" t="s">
        <v>577</v>
      </c>
      <c r="H100" s="26" t="s">
        <v>59</v>
      </c>
      <c r="I100" s="55" t="s">
        <v>578</v>
      </c>
      <c r="J100" s="270" t="s">
        <v>215</v>
      </c>
      <c r="K100" s="273" t="s">
        <v>216</v>
      </c>
      <c r="L100" s="288">
        <v>197</v>
      </c>
      <c r="M100" s="274" t="s">
        <v>217</v>
      </c>
      <c r="N100" s="57">
        <v>0.09</v>
      </c>
      <c r="O100" s="26">
        <v>0.09</v>
      </c>
      <c r="P100" s="135">
        <f t="shared" si="3"/>
        <v>1</v>
      </c>
      <c r="Q100" s="324">
        <v>82000000</v>
      </c>
      <c r="R100" s="324">
        <v>6570000</v>
      </c>
      <c r="S100" s="321">
        <f t="shared" si="4"/>
        <v>8.0121951219512197E-2</v>
      </c>
      <c r="T100" s="33" t="s">
        <v>972</v>
      </c>
    </row>
    <row r="101" spans="1:20" ht="60" customHeight="1" x14ac:dyDescent="0.25">
      <c r="A101" s="298"/>
      <c r="B101" s="275"/>
      <c r="C101" s="266"/>
      <c r="D101" s="26">
        <v>90</v>
      </c>
      <c r="E101" s="26" t="s">
        <v>579</v>
      </c>
      <c r="F101" s="26" t="s">
        <v>580</v>
      </c>
      <c r="G101" s="26" t="s">
        <v>581</v>
      </c>
      <c r="H101" s="26" t="s">
        <v>563</v>
      </c>
      <c r="I101" s="55" t="s">
        <v>582</v>
      </c>
      <c r="J101" s="270"/>
      <c r="K101" s="273"/>
      <c r="L101" s="288"/>
      <c r="M101" s="274"/>
      <c r="N101" s="57">
        <v>0.1</v>
      </c>
      <c r="O101" s="26">
        <v>0.1</v>
      </c>
      <c r="P101" s="135">
        <f t="shared" si="3"/>
        <v>1</v>
      </c>
      <c r="Q101" s="326"/>
      <c r="R101" s="326"/>
      <c r="S101" s="323"/>
      <c r="T101" s="33" t="s">
        <v>973</v>
      </c>
    </row>
    <row r="102" spans="1:20" ht="60" customHeight="1" x14ac:dyDescent="0.25">
      <c r="A102" s="298"/>
      <c r="B102" s="275"/>
      <c r="C102" s="266"/>
      <c r="D102" s="26">
        <v>91</v>
      </c>
      <c r="E102" s="26" t="s">
        <v>583</v>
      </c>
      <c r="F102" s="26" t="s">
        <v>584</v>
      </c>
      <c r="G102" s="26" t="s">
        <v>585</v>
      </c>
      <c r="H102" s="26" t="s">
        <v>586</v>
      </c>
      <c r="I102" s="55" t="s">
        <v>587</v>
      </c>
      <c r="J102" s="57" t="s">
        <v>588</v>
      </c>
      <c r="K102" s="26" t="s">
        <v>589</v>
      </c>
      <c r="L102" s="26" t="s">
        <v>590</v>
      </c>
      <c r="M102" s="55" t="s">
        <v>591</v>
      </c>
      <c r="N102" s="57">
        <v>0.09</v>
      </c>
      <c r="O102" s="26">
        <v>7.8E-2</v>
      </c>
      <c r="P102" s="135">
        <f t="shared" si="3"/>
        <v>0.8666666666666667</v>
      </c>
      <c r="Q102" s="39" t="s">
        <v>956</v>
      </c>
      <c r="R102" s="39" t="s">
        <v>957</v>
      </c>
      <c r="S102" s="135"/>
      <c r="T102" s="33" t="s">
        <v>974</v>
      </c>
    </row>
    <row r="103" spans="1:20" ht="60" customHeight="1" x14ac:dyDescent="0.25">
      <c r="A103" s="298"/>
      <c r="B103" s="275"/>
      <c r="C103" s="266"/>
      <c r="D103" s="26">
        <v>92</v>
      </c>
      <c r="E103" s="26" t="s">
        <v>592</v>
      </c>
      <c r="F103" s="26" t="s">
        <v>593</v>
      </c>
      <c r="G103" s="26" t="s">
        <v>594</v>
      </c>
      <c r="H103" s="26" t="s">
        <v>595</v>
      </c>
      <c r="I103" s="55" t="s">
        <v>596</v>
      </c>
      <c r="J103" s="57" t="s">
        <v>597</v>
      </c>
      <c r="K103" s="26" t="s">
        <v>386</v>
      </c>
      <c r="L103" s="42">
        <v>219</v>
      </c>
      <c r="M103" s="33" t="s">
        <v>482</v>
      </c>
      <c r="N103" s="57">
        <v>0.1</v>
      </c>
      <c r="O103" s="26">
        <v>0.08</v>
      </c>
      <c r="P103" s="135">
        <f t="shared" si="3"/>
        <v>0.79999999999999993</v>
      </c>
      <c r="Q103" s="39">
        <v>111600000</v>
      </c>
      <c r="R103" s="39">
        <v>94500000</v>
      </c>
      <c r="S103" s="135">
        <f t="shared" si="4"/>
        <v>0.84677419354838712</v>
      </c>
      <c r="T103" s="33" t="s">
        <v>975</v>
      </c>
    </row>
    <row r="104" spans="1:20" ht="60" customHeight="1" x14ac:dyDescent="0.25">
      <c r="A104" s="298"/>
      <c r="B104" s="275"/>
      <c r="C104" s="266"/>
      <c r="D104" s="26">
        <v>93</v>
      </c>
      <c r="E104" s="26" t="s">
        <v>598</v>
      </c>
      <c r="F104" s="26" t="s">
        <v>599</v>
      </c>
      <c r="G104" s="26" t="s">
        <v>600</v>
      </c>
      <c r="H104" s="26" t="s">
        <v>601</v>
      </c>
      <c r="I104" s="55" t="s">
        <v>602</v>
      </c>
      <c r="J104" s="61" t="s">
        <v>389</v>
      </c>
      <c r="K104" s="28" t="s">
        <v>603</v>
      </c>
      <c r="L104" s="28">
        <v>228</v>
      </c>
      <c r="M104" s="62" t="s">
        <v>604</v>
      </c>
      <c r="N104" s="57">
        <v>0.1</v>
      </c>
      <c r="O104" s="26">
        <v>0.08</v>
      </c>
      <c r="P104" s="135">
        <f t="shared" si="3"/>
        <v>0.79999999999999993</v>
      </c>
      <c r="Q104" s="39">
        <v>25100000</v>
      </c>
      <c r="R104" s="39">
        <v>12176208</v>
      </c>
      <c r="S104" s="135">
        <f t="shared" si="4"/>
        <v>0.48510788844621516</v>
      </c>
      <c r="T104" s="33" t="s">
        <v>976</v>
      </c>
    </row>
    <row r="105" spans="1:20" ht="60" customHeight="1" x14ac:dyDescent="0.25">
      <c r="A105" s="298"/>
      <c r="B105" s="275"/>
      <c r="C105" s="266"/>
      <c r="D105" s="26">
        <v>94</v>
      </c>
      <c r="E105" s="26" t="s">
        <v>605</v>
      </c>
      <c r="F105" s="26" t="s">
        <v>606</v>
      </c>
      <c r="G105" s="26" t="s">
        <v>607</v>
      </c>
      <c r="H105" s="26" t="s">
        <v>608</v>
      </c>
      <c r="I105" s="55" t="s">
        <v>609</v>
      </c>
      <c r="J105" s="57" t="s">
        <v>254</v>
      </c>
      <c r="K105" s="42" t="s">
        <v>262</v>
      </c>
      <c r="L105" s="26">
        <v>137</v>
      </c>
      <c r="M105" s="55" t="s">
        <v>263</v>
      </c>
      <c r="N105" s="57">
        <v>0.1</v>
      </c>
      <c r="O105" s="26">
        <v>0.1</v>
      </c>
      <c r="P105" s="135">
        <f t="shared" si="3"/>
        <v>1</v>
      </c>
      <c r="Q105" s="39">
        <v>41200000</v>
      </c>
      <c r="R105" s="39">
        <v>38560000</v>
      </c>
      <c r="S105" s="135">
        <f t="shared" si="4"/>
        <v>0.93592233009708736</v>
      </c>
      <c r="T105" s="33" t="s">
        <v>977</v>
      </c>
    </row>
    <row r="106" spans="1:20" ht="60" customHeight="1" x14ac:dyDescent="0.25">
      <c r="A106" s="298"/>
      <c r="B106" s="275"/>
      <c r="C106" s="266"/>
      <c r="D106" s="26">
        <v>95</v>
      </c>
      <c r="E106" s="26" t="s">
        <v>610</v>
      </c>
      <c r="F106" s="26" t="s">
        <v>611</v>
      </c>
      <c r="G106" s="26" t="s">
        <v>612</v>
      </c>
      <c r="H106" s="26" t="s">
        <v>87</v>
      </c>
      <c r="I106" s="55" t="s">
        <v>613</v>
      </c>
      <c r="J106" s="270" t="s">
        <v>215</v>
      </c>
      <c r="K106" s="273" t="s">
        <v>216</v>
      </c>
      <c r="L106" s="288">
        <v>197</v>
      </c>
      <c r="M106" s="274" t="s">
        <v>217</v>
      </c>
      <c r="N106" s="57">
        <v>0.1</v>
      </c>
      <c r="O106" s="26">
        <v>0.06</v>
      </c>
      <c r="P106" s="135">
        <f t="shared" si="3"/>
        <v>0.6</v>
      </c>
      <c r="Q106" s="324">
        <v>82000000</v>
      </c>
      <c r="R106" s="324">
        <v>6570000</v>
      </c>
      <c r="S106" s="321">
        <f t="shared" si="4"/>
        <v>8.0121951219512197E-2</v>
      </c>
      <c r="T106" s="33" t="s">
        <v>978</v>
      </c>
    </row>
    <row r="107" spans="1:20" ht="60" customHeight="1" x14ac:dyDescent="0.25">
      <c r="A107" s="298"/>
      <c r="B107" s="275"/>
      <c r="C107" s="266"/>
      <c r="D107" s="26">
        <v>96</v>
      </c>
      <c r="E107" s="26" t="s">
        <v>614</v>
      </c>
      <c r="F107" s="26" t="s">
        <v>615</v>
      </c>
      <c r="G107" s="26" t="s">
        <v>616</v>
      </c>
      <c r="H107" s="26" t="s">
        <v>59</v>
      </c>
      <c r="I107" s="55" t="s">
        <v>617</v>
      </c>
      <c r="J107" s="270"/>
      <c r="K107" s="273"/>
      <c r="L107" s="288"/>
      <c r="M107" s="274"/>
      <c r="N107" s="57">
        <v>0.09</v>
      </c>
      <c r="O107" s="26">
        <v>0.06</v>
      </c>
      <c r="P107" s="135">
        <f t="shared" ref="P107:P120" si="5">O107/N107</f>
        <v>0.66666666666666663</v>
      </c>
      <c r="Q107" s="326"/>
      <c r="R107" s="326"/>
      <c r="S107" s="323"/>
      <c r="T107" s="33" t="s">
        <v>979</v>
      </c>
    </row>
    <row r="108" spans="1:20" ht="60" customHeight="1" x14ac:dyDescent="0.25">
      <c r="A108" s="298"/>
      <c r="B108" s="275"/>
      <c r="C108" s="28" t="s">
        <v>618</v>
      </c>
      <c r="D108" s="26">
        <v>97</v>
      </c>
      <c r="E108" s="26" t="s">
        <v>619</v>
      </c>
      <c r="F108" s="26" t="s">
        <v>620</v>
      </c>
      <c r="G108" s="26" t="s">
        <v>621</v>
      </c>
      <c r="H108" s="26" t="s">
        <v>59</v>
      </c>
      <c r="I108" s="55" t="s">
        <v>622</v>
      </c>
      <c r="J108" s="57" t="s">
        <v>406</v>
      </c>
      <c r="K108" s="26" t="s">
        <v>407</v>
      </c>
      <c r="L108" s="42">
        <v>136</v>
      </c>
      <c r="M108" s="55" t="s">
        <v>455</v>
      </c>
      <c r="N108" s="57">
        <v>0.09</v>
      </c>
      <c r="O108" s="26">
        <v>0.09</v>
      </c>
      <c r="P108" s="135">
        <f t="shared" si="5"/>
        <v>1</v>
      </c>
      <c r="Q108" s="39">
        <v>55750000</v>
      </c>
      <c r="R108" s="39">
        <v>4630000</v>
      </c>
      <c r="S108" s="135">
        <f t="shared" si="4"/>
        <v>8.3049327354260086E-2</v>
      </c>
      <c r="T108" s="33" t="s">
        <v>980</v>
      </c>
    </row>
    <row r="109" spans="1:20" ht="60" customHeight="1" x14ac:dyDescent="0.25">
      <c r="A109" s="307" t="s">
        <v>624</v>
      </c>
      <c r="B109" s="266" t="s">
        <v>625</v>
      </c>
      <c r="C109" s="309" t="s">
        <v>626</v>
      </c>
      <c r="D109" s="26">
        <v>98</v>
      </c>
      <c r="E109" s="32" t="s">
        <v>627</v>
      </c>
      <c r="F109" s="27" t="s">
        <v>628</v>
      </c>
      <c r="G109" s="27" t="s">
        <v>629</v>
      </c>
      <c r="H109" s="27" t="s">
        <v>630</v>
      </c>
      <c r="I109" s="33" t="s">
        <v>631</v>
      </c>
      <c r="J109" s="270" t="s">
        <v>233</v>
      </c>
      <c r="K109" s="273" t="s">
        <v>234</v>
      </c>
      <c r="L109" s="275">
        <v>197</v>
      </c>
      <c r="M109" s="276" t="s">
        <v>217</v>
      </c>
      <c r="N109" s="57">
        <v>0.1</v>
      </c>
      <c r="O109" s="26">
        <v>0</v>
      </c>
      <c r="P109" s="135">
        <f t="shared" si="5"/>
        <v>0</v>
      </c>
      <c r="Q109" s="324">
        <v>82000000</v>
      </c>
      <c r="R109" s="324">
        <v>6570000</v>
      </c>
      <c r="S109" s="321">
        <f t="shared" si="4"/>
        <v>8.0121951219512197E-2</v>
      </c>
      <c r="T109" s="33" t="s">
        <v>981</v>
      </c>
    </row>
    <row r="110" spans="1:20" ht="60" customHeight="1" x14ac:dyDescent="0.25">
      <c r="A110" s="307"/>
      <c r="B110" s="266"/>
      <c r="C110" s="309"/>
      <c r="D110" s="26">
        <v>99</v>
      </c>
      <c r="E110" s="32" t="s">
        <v>632</v>
      </c>
      <c r="F110" s="32" t="s">
        <v>633</v>
      </c>
      <c r="G110" s="32" t="s">
        <v>634</v>
      </c>
      <c r="H110" s="32" t="s">
        <v>635</v>
      </c>
      <c r="I110" s="34" t="s">
        <v>631</v>
      </c>
      <c r="J110" s="270"/>
      <c r="K110" s="273"/>
      <c r="L110" s="275"/>
      <c r="M110" s="276"/>
      <c r="N110" s="57">
        <v>0.08</v>
      </c>
      <c r="O110" s="26">
        <v>0.08</v>
      </c>
      <c r="P110" s="135">
        <f t="shared" si="5"/>
        <v>1</v>
      </c>
      <c r="Q110" s="325"/>
      <c r="R110" s="325"/>
      <c r="S110" s="322"/>
      <c r="T110" s="33" t="s">
        <v>982</v>
      </c>
    </row>
    <row r="111" spans="1:20" ht="60" customHeight="1" x14ac:dyDescent="0.25">
      <c r="A111" s="307"/>
      <c r="B111" s="266"/>
      <c r="C111" s="275" t="s">
        <v>636</v>
      </c>
      <c r="D111" s="30">
        <v>100</v>
      </c>
      <c r="E111" s="32" t="s">
        <v>637</v>
      </c>
      <c r="F111" s="27" t="s">
        <v>638</v>
      </c>
      <c r="G111" s="27" t="s">
        <v>639</v>
      </c>
      <c r="H111" s="27" t="s">
        <v>640</v>
      </c>
      <c r="I111" s="33" t="s">
        <v>641</v>
      </c>
      <c r="J111" s="270"/>
      <c r="K111" s="273"/>
      <c r="L111" s="275"/>
      <c r="M111" s="276"/>
      <c r="N111" s="57">
        <v>0.09</v>
      </c>
      <c r="O111" s="26">
        <v>0.09</v>
      </c>
      <c r="P111" s="135">
        <f t="shared" si="5"/>
        <v>1</v>
      </c>
      <c r="Q111" s="325"/>
      <c r="R111" s="325"/>
      <c r="S111" s="322"/>
      <c r="T111" s="33" t="s">
        <v>862</v>
      </c>
    </row>
    <row r="112" spans="1:20" ht="60" customHeight="1" x14ac:dyDescent="0.25">
      <c r="A112" s="307"/>
      <c r="B112" s="266"/>
      <c r="C112" s="275"/>
      <c r="D112" s="26">
        <v>101</v>
      </c>
      <c r="E112" s="31" t="s">
        <v>642</v>
      </c>
      <c r="F112" s="27" t="s">
        <v>643</v>
      </c>
      <c r="G112" s="27" t="s">
        <v>644</v>
      </c>
      <c r="H112" s="27" t="s">
        <v>645</v>
      </c>
      <c r="I112" s="33" t="s">
        <v>641</v>
      </c>
      <c r="J112" s="270"/>
      <c r="K112" s="273"/>
      <c r="L112" s="275"/>
      <c r="M112" s="276"/>
      <c r="N112" s="57">
        <v>0.09</v>
      </c>
      <c r="O112" s="26">
        <v>0.09</v>
      </c>
      <c r="P112" s="135">
        <f t="shared" si="5"/>
        <v>1</v>
      </c>
      <c r="Q112" s="325"/>
      <c r="R112" s="325"/>
      <c r="S112" s="322"/>
      <c r="T112" s="33" t="s">
        <v>983</v>
      </c>
    </row>
    <row r="113" spans="1:20" ht="60" customHeight="1" x14ac:dyDescent="0.25">
      <c r="A113" s="307"/>
      <c r="B113" s="266"/>
      <c r="C113" s="275"/>
      <c r="D113" s="26">
        <v>102</v>
      </c>
      <c r="E113" s="32" t="s">
        <v>646</v>
      </c>
      <c r="F113" s="27" t="s">
        <v>647</v>
      </c>
      <c r="G113" s="27" t="s">
        <v>648</v>
      </c>
      <c r="H113" s="27" t="s">
        <v>649</v>
      </c>
      <c r="I113" s="33" t="s">
        <v>650</v>
      </c>
      <c r="J113" s="270"/>
      <c r="K113" s="273"/>
      <c r="L113" s="275"/>
      <c r="M113" s="276"/>
      <c r="N113" s="57">
        <v>0.09</v>
      </c>
      <c r="O113" s="26">
        <v>7.0000000000000007E-2</v>
      </c>
      <c r="P113" s="135">
        <f t="shared" si="5"/>
        <v>0.7777777777777779</v>
      </c>
      <c r="Q113" s="325"/>
      <c r="R113" s="325"/>
      <c r="S113" s="322"/>
      <c r="T113" s="33" t="s">
        <v>984</v>
      </c>
    </row>
    <row r="114" spans="1:20" ht="60" customHeight="1" x14ac:dyDescent="0.25">
      <c r="A114" s="307"/>
      <c r="B114" s="266"/>
      <c r="C114" s="275"/>
      <c r="D114" s="26">
        <v>103</v>
      </c>
      <c r="E114" s="27" t="s">
        <v>651</v>
      </c>
      <c r="F114" s="27" t="s">
        <v>652</v>
      </c>
      <c r="G114" s="27" t="s">
        <v>653</v>
      </c>
      <c r="H114" s="27" t="s">
        <v>654</v>
      </c>
      <c r="I114" s="33" t="s">
        <v>655</v>
      </c>
      <c r="J114" s="270"/>
      <c r="K114" s="273"/>
      <c r="L114" s="275"/>
      <c r="M114" s="276"/>
      <c r="N114" s="57">
        <v>0.09</v>
      </c>
      <c r="O114" s="26">
        <v>0.09</v>
      </c>
      <c r="P114" s="135">
        <f t="shared" si="5"/>
        <v>1</v>
      </c>
      <c r="Q114" s="325"/>
      <c r="R114" s="325"/>
      <c r="S114" s="322"/>
      <c r="T114" s="33" t="s">
        <v>985</v>
      </c>
    </row>
    <row r="115" spans="1:20" ht="60" customHeight="1" x14ac:dyDescent="0.25">
      <c r="A115" s="307"/>
      <c r="B115" s="266"/>
      <c r="C115" s="275"/>
      <c r="D115" s="30">
        <v>104</v>
      </c>
      <c r="E115" s="27" t="s">
        <v>656</v>
      </c>
      <c r="F115" s="27" t="s">
        <v>657</v>
      </c>
      <c r="G115" s="27" t="s">
        <v>658</v>
      </c>
      <c r="H115" s="27" t="s">
        <v>659</v>
      </c>
      <c r="I115" s="33" t="s">
        <v>660</v>
      </c>
      <c r="J115" s="270"/>
      <c r="K115" s="273"/>
      <c r="L115" s="275"/>
      <c r="M115" s="276"/>
      <c r="N115" s="57">
        <v>0.09</v>
      </c>
      <c r="O115" s="26">
        <v>0.05</v>
      </c>
      <c r="P115" s="135">
        <f t="shared" si="5"/>
        <v>0.55555555555555558</v>
      </c>
      <c r="Q115" s="325"/>
      <c r="R115" s="325"/>
      <c r="S115" s="322"/>
      <c r="T115" s="33" t="s">
        <v>986</v>
      </c>
    </row>
    <row r="116" spans="1:20" ht="60" customHeight="1" x14ac:dyDescent="0.25">
      <c r="A116" s="307"/>
      <c r="B116" s="266"/>
      <c r="C116" s="275"/>
      <c r="D116" s="26">
        <v>105</v>
      </c>
      <c r="E116" s="27" t="s">
        <v>661</v>
      </c>
      <c r="F116" s="27" t="s">
        <v>662</v>
      </c>
      <c r="G116" s="27" t="s">
        <v>663</v>
      </c>
      <c r="H116" s="27" t="s">
        <v>664</v>
      </c>
      <c r="I116" s="33" t="s">
        <v>665</v>
      </c>
      <c r="J116" s="270"/>
      <c r="K116" s="273"/>
      <c r="L116" s="275"/>
      <c r="M116" s="276"/>
      <c r="N116" s="57">
        <v>1.2E-2</v>
      </c>
      <c r="O116" s="26">
        <v>0.01</v>
      </c>
      <c r="P116" s="135">
        <f t="shared" si="5"/>
        <v>0.83333333333333337</v>
      </c>
      <c r="Q116" s="325"/>
      <c r="R116" s="325"/>
      <c r="S116" s="322"/>
      <c r="T116" s="33" t="s">
        <v>987</v>
      </c>
    </row>
    <row r="117" spans="1:20" ht="60" customHeight="1" x14ac:dyDescent="0.25">
      <c r="A117" s="307"/>
      <c r="B117" s="266"/>
      <c r="C117" s="275"/>
      <c r="D117" s="26">
        <v>106</v>
      </c>
      <c r="E117" s="27" t="s">
        <v>666</v>
      </c>
      <c r="F117" s="27" t="s">
        <v>667</v>
      </c>
      <c r="G117" s="27" t="s">
        <v>668</v>
      </c>
      <c r="H117" s="27" t="s">
        <v>669</v>
      </c>
      <c r="I117" s="33" t="s">
        <v>670</v>
      </c>
      <c r="J117" s="270"/>
      <c r="K117" s="273"/>
      <c r="L117" s="275"/>
      <c r="M117" s="276"/>
      <c r="N117" s="57">
        <v>0.09</v>
      </c>
      <c r="O117" s="26">
        <v>0.09</v>
      </c>
      <c r="P117" s="135">
        <f t="shared" si="5"/>
        <v>1</v>
      </c>
      <c r="Q117" s="325"/>
      <c r="R117" s="325"/>
      <c r="S117" s="322"/>
      <c r="T117" s="33" t="s">
        <v>867</v>
      </c>
    </row>
    <row r="118" spans="1:20" ht="60" customHeight="1" x14ac:dyDescent="0.25">
      <c r="A118" s="307"/>
      <c r="B118" s="266"/>
      <c r="C118" s="275"/>
      <c r="D118" s="26">
        <v>107</v>
      </c>
      <c r="E118" s="27" t="s">
        <v>671</v>
      </c>
      <c r="F118" s="27" t="s">
        <v>672</v>
      </c>
      <c r="G118" s="27" t="s">
        <v>673</v>
      </c>
      <c r="H118" s="27" t="s">
        <v>59</v>
      </c>
      <c r="I118" s="33" t="s">
        <v>674</v>
      </c>
      <c r="J118" s="270"/>
      <c r="K118" s="273"/>
      <c r="L118" s="275"/>
      <c r="M118" s="276"/>
      <c r="N118" s="57">
        <v>0.09</v>
      </c>
      <c r="O118" s="26">
        <v>3.5999999999999997E-2</v>
      </c>
      <c r="P118" s="135">
        <f t="shared" si="5"/>
        <v>0.39999999999999997</v>
      </c>
      <c r="Q118" s="325"/>
      <c r="R118" s="325"/>
      <c r="S118" s="322"/>
      <c r="T118" s="33" t="s">
        <v>988</v>
      </c>
    </row>
    <row r="119" spans="1:20" ht="60" customHeight="1" x14ac:dyDescent="0.25">
      <c r="A119" s="307"/>
      <c r="B119" s="303" t="s">
        <v>675</v>
      </c>
      <c r="C119" s="266" t="s">
        <v>676</v>
      </c>
      <c r="D119" s="30">
        <v>108</v>
      </c>
      <c r="E119" s="27" t="s">
        <v>677</v>
      </c>
      <c r="F119" s="27" t="s">
        <v>678</v>
      </c>
      <c r="G119" s="27" t="s">
        <v>679</v>
      </c>
      <c r="H119" s="27" t="s">
        <v>680</v>
      </c>
      <c r="I119" s="33" t="s">
        <v>670</v>
      </c>
      <c r="J119" s="270"/>
      <c r="K119" s="273"/>
      <c r="L119" s="275"/>
      <c r="M119" s="276"/>
      <c r="N119" s="57">
        <v>0.09</v>
      </c>
      <c r="O119" s="26">
        <v>0.09</v>
      </c>
      <c r="P119" s="135">
        <f t="shared" si="5"/>
        <v>1</v>
      </c>
      <c r="Q119" s="325"/>
      <c r="R119" s="325"/>
      <c r="S119" s="322"/>
      <c r="T119" s="33" t="s">
        <v>989</v>
      </c>
    </row>
    <row r="120" spans="1:20" ht="60" customHeight="1" thickBot="1" x14ac:dyDescent="0.3">
      <c r="A120" s="308"/>
      <c r="B120" s="304"/>
      <c r="C120" s="333"/>
      <c r="D120" s="73">
        <v>109</v>
      </c>
      <c r="E120" s="35" t="s">
        <v>681</v>
      </c>
      <c r="F120" s="35" t="s">
        <v>682</v>
      </c>
      <c r="G120" s="35" t="s">
        <v>683</v>
      </c>
      <c r="H120" s="35" t="s">
        <v>684</v>
      </c>
      <c r="I120" s="36" t="s">
        <v>685</v>
      </c>
      <c r="J120" s="310"/>
      <c r="K120" s="311"/>
      <c r="L120" s="301"/>
      <c r="M120" s="302"/>
      <c r="N120" s="72">
        <v>0.09</v>
      </c>
      <c r="O120" s="73">
        <v>4.4999999999999998E-2</v>
      </c>
      <c r="P120" s="46">
        <f t="shared" si="5"/>
        <v>0.5</v>
      </c>
      <c r="Q120" s="354"/>
      <c r="R120" s="354"/>
      <c r="S120" s="355"/>
      <c r="T120" s="36" t="s">
        <v>870</v>
      </c>
    </row>
  </sheetData>
  <mergeCells count="182">
    <mergeCell ref="Q106:Q107"/>
    <mergeCell ref="R106:R107"/>
    <mergeCell ref="S106:S107"/>
    <mergeCell ref="Q109:Q120"/>
    <mergeCell ref="R109:R120"/>
    <mergeCell ref="S109:S120"/>
    <mergeCell ref="Q93:Q94"/>
    <mergeCell ref="R93:R94"/>
    <mergeCell ref="S93:S94"/>
    <mergeCell ref="Q96:Q98"/>
    <mergeCell ref="R96:R98"/>
    <mergeCell ref="S96:S98"/>
    <mergeCell ref="Q100:Q101"/>
    <mergeCell ref="R100:R101"/>
    <mergeCell ref="S100:S101"/>
    <mergeCell ref="Q70:Q71"/>
    <mergeCell ref="R70:R71"/>
    <mergeCell ref="S70:S71"/>
    <mergeCell ref="Q78:Q81"/>
    <mergeCell ref="R78:R81"/>
    <mergeCell ref="S78:S81"/>
    <mergeCell ref="Q88:Q90"/>
    <mergeCell ref="R88:R90"/>
    <mergeCell ref="S88:S90"/>
    <mergeCell ref="Q53:Q55"/>
    <mergeCell ref="R53:R55"/>
    <mergeCell ref="S53:S55"/>
    <mergeCell ref="Q57:Q60"/>
    <mergeCell ref="R57:R60"/>
    <mergeCell ref="S57:S60"/>
    <mergeCell ref="Q63:Q67"/>
    <mergeCell ref="R63:R67"/>
    <mergeCell ref="S63:S67"/>
    <mergeCell ref="R36:R37"/>
    <mergeCell ref="T36:T37"/>
    <mergeCell ref="Q48:Q49"/>
    <mergeCell ref="R48:R49"/>
    <mergeCell ref="Q50:Q51"/>
    <mergeCell ref="R50:R51"/>
    <mergeCell ref="S18:S20"/>
    <mergeCell ref="S36:S37"/>
    <mergeCell ref="S48:S49"/>
    <mergeCell ref="S50:S51"/>
    <mergeCell ref="A1:I1"/>
    <mergeCell ref="A2:A3"/>
    <mergeCell ref="B2:B3"/>
    <mergeCell ref="C2:C3"/>
    <mergeCell ref="D2:D3"/>
    <mergeCell ref="E2:E3"/>
    <mergeCell ref="F2:F3"/>
    <mergeCell ref="G2:G3"/>
    <mergeCell ref="H2:H3"/>
    <mergeCell ref="I2:I3"/>
    <mergeCell ref="T2:T3"/>
    <mergeCell ref="A4:A51"/>
    <mergeCell ref="B4:B23"/>
    <mergeCell ref="C4:C10"/>
    <mergeCell ref="C11:C13"/>
    <mergeCell ref="C14:C17"/>
    <mergeCell ref="C18:C23"/>
    <mergeCell ref="J18:J20"/>
    <mergeCell ref="J2:M2"/>
    <mergeCell ref="N2:O2"/>
    <mergeCell ref="Q18:Q20"/>
    <mergeCell ref="R18:R20"/>
    <mergeCell ref="Q36:Q37"/>
    <mergeCell ref="P2:P3"/>
    <mergeCell ref="Q2:R2"/>
    <mergeCell ref="S2:S3"/>
    <mergeCell ref="N32:N35"/>
    <mergeCell ref="O32:O35"/>
    <mergeCell ref="P32:P35"/>
    <mergeCell ref="N36:N41"/>
    <mergeCell ref="C36:C42"/>
    <mergeCell ref="D36:D41"/>
    <mergeCell ref="E36:E41"/>
    <mergeCell ref="F36:F41"/>
    <mergeCell ref="M18:M20"/>
    <mergeCell ref="I36:I37"/>
    <mergeCell ref="J36:J37"/>
    <mergeCell ref="K36:K37"/>
    <mergeCell ref="L36:L37"/>
    <mergeCell ref="M36:M37"/>
    <mergeCell ref="G32:G35"/>
    <mergeCell ref="H32:H35"/>
    <mergeCell ref="I32:I35"/>
    <mergeCell ref="K18:K20"/>
    <mergeCell ref="L18:L20"/>
    <mergeCell ref="O36:O41"/>
    <mergeCell ref="P36:P41"/>
    <mergeCell ref="B24:B30"/>
    <mergeCell ref="C24:C26"/>
    <mergeCell ref="C27:C28"/>
    <mergeCell ref="C29:C30"/>
    <mergeCell ref="B31:B51"/>
    <mergeCell ref="C31:C35"/>
    <mergeCell ref="D32:D35"/>
    <mergeCell ref="E32:E35"/>
    <mergeCell ref="F32:F35"/>
    <mergeCell ref="C43:C47"/>
    <mergeCell ref="C48:C51"/>
    <mergeCell ref="J48:J49"/>
    <mergeCell ref="K48:K49"/>
    <mergeCell ref="L48:L49"/>
    <mergeCell ref="M48:M49"/>
    <mergeCell ref="J50:J51"/>
    <mergeCell ref="K50:K51"/>
    <mergeCell ref="L50:L51"/>
    <mergeCell ref="M50:M51"/>
    <mergeCell ref="G36:G41"/>
    <mergeCell ref="H36:H41"/>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B62:B65"/>
    <mergeCell ref="C62:C65"/>
    <mergeCell ref="J63:J67"/>
    <mergeCell ref="K63:K67"/>
    <mergeCell ref="C72:C76"/>
    <mergeCell ref="B77:B84"/>
    <mergeCell ref="C77:C79"/>
    <mergeCell ref="J78:J81"/>
    <mergeCell ref="K78:K81"/>
    <mergeCell ref="L78:L81"/>
    <mergeCell ref="C80:C84"/>
    <mergeCell ref="L63:L67"/>
    <mergeCell ref="M63:M67"/>
    <mergeCell ref="B66:B67"/>
    <mergeCell ref="C66:C67"/>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L106:L107"/>
    <mergeCell ref="M106:M107"/>
    <mergeCell ref="M109:M120"/>
    <mergeCell ref="C111:C118"/>
    <mergeCell ref="B119:B120"/>
    <mergeCell ref="C119:C120"/>
    <mergeCell ref="A109:A120"/>
    <mergeCell ref="B109:B118"/>
    <mergeCell ref="C109:C110"/>
    <mergeCell ref="J109:J120"/>
    <mergeCell ref="K109:K120"/>
    <mergeCell ref="L109:L120"/>
  </mergeCells>
  <conditionalFormatting sqref="L44">
    <cfRule type="duplicateValues" dxfId="545" priority="12"/>
  </conditionalFormatting>
  <conditionalFormatting sqref="L39">
    <cfRule type="duplicateValues" dxfId="544" priority="11"/>
  </conditionalFormatting>
  <conditionalFormatting sqref="L18">
    <cfRule type="duplicateValues" dxfId="543" priority="10"/>
  </conditionalFormatting>
  <conditionalFormatting sqref="L42">
    <cfRule type="duplicateValues" dxfId="542" priority="9"/>
  </conditionalFormatting>
  <conditionalFormatting sqref="L50">
    <cfRule type="duplicateValues" dxfId="541" priority="8"/>
  </conditionalFormatting>
  <conditionalFormatting sqref="K75">
    <cfRule type="duplicateValues" dxfId="540" priority="7"/>
  </conditionalFormatting>
  <conditionalFormatting sqref="L109">
    <cfRule type="duplicateValues" dxfId="539" priority="6"/>
  </conditionalFormatting>
  <conditionalFormatting sqref="P36 P4:P32 P42:P120">
    <cfRule type="cellIs" dxfId="538" priority="1" operator="lessThan">
      <formula>0.4</formula>
    </cfRule>
    <cfRule type="cellIs" dxfId="537" priority="2" operator="between">
      <formula>0.4</formula>
      <formula>0.5999</formula>
    </cfRule>
    <cfRule type="cellIs" dxfId="536" priority="3" operator="between">
      <formula>0.6</formula>
      <formula>0.6999</formula>
    </cfRule>
    <cfRule type="cellIs" dxfId="535" priority="4" operator="between">
      <formula>0.7</formula>
      <formula>0.7999</formula>
    </cfRule>
    <cfRule type="cellIs" dxfId="534" priority="5" operator="greaterThan">
      <formula>0.7999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20"/>
  <sheetViews>
    <sheetView zoomScale="50" zoomScaleNormal="50" workbookViewId="0">
      <pane xSplit="6" ySplit="3" topLeftCell="T120" activePane="bottomRight" state="frozen"/>
      <selection pane="topRight" activeCell="G1" sqref="G1"/>
      <selection pane="bottomLeft" activeCell="A4" sqref="A4"/>
      <selection pane="bottomRight" activeCell="AB61" sqref="AB61"/>
    </sheetView>
  </sheetViews>
  <sheetFormatPr baseColWidth="10" defaultRowHeight="15" x14ac:dyDescent="0.25"/>
  <cols>
    <col min="1" max="3" width="14.5703125" style="2" customWidth="1"/>
    <col min="4" max="4" width="15.28515625" style="2" customWidth="1"/>
    <col min="5" max="5" width="40.7109375" style="2" customWidth="1"/>
    <col min="6" max="8" width="20.7109375" style="2" customWidth="1"/>
    <col min="9" max="9" width="30.7109375" style="2" customWidth="1"/>
    <col min="10" max="10" width="20.7109375" style="2" customWidth="1"/>
    <col min="11" max="11" width="22.85546875" style="2" customWidth="1"/>
    <col min="12" max="12" width="15.7109375" style="2" customWidth="1"/>
    <col min="13" max="13" width="35.28515625" style="2" customWidth="1"/>
    <col min="14" max="14" width="21.85546875" style="100" customWidth="1"/>
    <col min="15" max="15" width="21.140625" style="100" customWidth="1"/>
    <col min="16" max="16" width="15.140625" style="4" customWidth="1"/>
    <col min="17" max="17" width="21.85546875" style="100" customWidth="1"/>
    <col min="18" max="18" width="28.140625" style="100" customWidth="1"/>
    <col min="19" max="19" width="20.42578125" style="100" customWidth="1"/>
    <col min="20" max="20" width="16.7109375" style="100" customWidth="1"/>
    <col min="21" max="21" width="29" style="101" customWidth="1"/>
    <col min="22" max="22" width="16.7109375" style="100" customWidth="1"/>
    <col min="23" max="23" width="16.7109375" style="101" customWidth="1"/>
    <col min="24" max="24" width="16.7109375" style="100" customWidth="1"/>
    <col min="25" max="25" width="16.7109375" style="101" customWidth="1"/>
    <col min="26" max="26" width="16.7109375" style="100" customWidth="1"/>
    <col min="27" max="27" width="16.7109375" style="101" customWidth="1"/>
    <col min="28" max="28" width="79.85546875" style="2" customWidth="1"/>
    <col min="29" max="16384" width="11.42578125" style="192"/>
  </cols>
  <sheetData>
    <row r="1" spans="1:30" ht="39.75" customHeight="1" thickBot="1" x14ac:dyDescent="0.3">
      <c r="A1" s="339" t="s">
        <v>698</v>
      </c>
      <c r="B1" s="340"/>
      <c r="C1" s="340"/>
      <c r="D1" s="340"/>
      <c r="E1" s="340"/>
      <c r="F1" s="340"/>
      <c r="G1" s="340"/>
      <c r="H1" s="340"/>
      <c r="I1" s="341"/>
      <c r="J1" s="22"/>
      <c r="K1" s="22"/>
      <c r="L1" s="22"/>
      <c r="M1" s="22"/>
      <c r="P1" s="102"/>
      <c r="AB1" s="22"/>
    </row>
    <row r="2" spans="1:30" ht="51" customHeight="1" x14ac:dyDescent="0.25">
      <c r="A2" s="342" t="s">
        <v>0</v>
      </c>
      <c r="B2" s="342" t="s">
        <v>1</v>
      </c>
      <c r="C2" s="342" t="s">
        <v>2</v>
      </c>
      <c r="D2" s="342" t="s">
        <v>12</v>
      </c>
      <c r="E2" s="342" t="s">
        <v>3</v>
      </c>
      <c r="F2" s="342" t="s">
        <v>4</v>
      </c>
      <c r="G2" s="342" t="s">
        <v>5</v>
      </c>
      <c r="H2" s="342" t="s">
        <v>6</v>
      </c>
      <c r="I2" s="344" t="s">
        <v>7</v>
      </c>
      <c r="J2" s="336" t="s">
        <v>284</v>
      </c>
      <c r="K2" s="337"/>
      <c r="L2" s="337"/>
      <c r="M2" s="338"/>
      <c r="N2" s="395" t="s">
        <v>697</v>
      </c>
      <c r="O2" s="396"/>
      <c r="P2" s="271" t="s">
        <v>281</v>
      </c>
      <c r="Q2" s="396" t="s">
        <v>692</v>
      </c>
      <c r="R2" s="396"/>
      <c r="S2" s="397" t="s">
        <v>281</v>
      </c>
      <c r="T2" s="408" t="s">
        <v>703</v>
      </c>
      <c r="U2" s="406"/>
      <c r="V2" s="406" t="s">
        <v>704</v>
      </c>
      <c r="W2" s="406"/>
      <c r="X2" s="406" t="s">
        <v>705</v>
      </c>
      <c r="Y2" s="406"/>
      <c r="Z2" s="406" t="s">
        <v>706</v>
      </c>
      <c r="AA2" s="407"/>
      <c r="AB2" s="278" t="s">
        <v>693</v>
      </c>
    </row>
    <row r="3" spans="1:30" ht="48.75" customHeight="1" thickBot="1" x14ac:dyDescent="0.3">
      <c r="A3" s="343"/>
      <c r="B3" s="343"/>
      <c r="C3" s="343"/>
      <c r="D3" s="343"/>
      <c r="E3" s="343"/>
      <c r="F3" s="343"/>
      <c r="G3" s="343"/>
      <c r="H3" s="343"/>
      <c r="I3" s="345"/>
      <c r="J3" s="81" t="s">
        <v>8</v>
      </c>
      <c r="K3" s="82" t="s">
        <v>9</v>
      </c>
      <c r="L3" s="82" t="s">
        <v>10</v>
      </c>
      <c r="M3" s="83" t="s">
        <v>11</v>
      </c>
      <c r="N3" s="81" t="s">
        <v>707</v>
      </c>
      <c r="O3" s="113" t="s">
        <v>700</v>
      </c>
      <c r="P3" s="272"/>
      <c r="Q3" s="82" t="s">
        <v>707</v>
      </c>
      <c r="R3" s="113" t="s">
        <v>700</v>
      </c>
      <c r="S3" s="398"/>
      <c r="T3" s="81" t="s">
        <v>701</v>
      </c>
      <c r="U3" s="113" t="s">
        <v>702</v>
      </c>
      <c r="V3" s="82" t="s">
        <v>701</v>
      </c>
      <c r="W3" s="113" t="s">
        <v>702</v>
      </c>
      <c r="X3" s="82" t="s">
        <v>701</v>
      </c>
      <c r="Y3" s="113" t="s">
        <v>702</v>
      </c>
      <c r="Z3" s="82" t="s">
        <v>701</v>
      </c>
      <c r="AA3" s="114" t="s">
        <v>702</v>
      </c>
      <c r="AB3" s="402"/>
    </row>
    <row r="4" spans="1:30" ht="192" customHeight="1" x14ac:dyDescent="0.25">
      <c r="A4" s="296" t="s">
        <v>13</v>
      </c>
      <c r="B4" s="297" t="s">
        <v>14</v>
      </c>
      <c r="C4" s="297" t="s">
        <v>15</v>
      </c>
      <c r="D4" s="151">
        <v>1</v>
      </c>
      <c r="E4" s="151" t="s">
        <v>16</v>
      </c>
      <c r="F4" s="151" t="s">
        <v>17</v>
      </c>
      <c r="G4" s="151" t="s">
        <v>18</v>
      </c>
      <c r="H4" s="151" t="s">
        <v>19</v>
      </c>
      <c r="I4" s="193" t="s">
        <v>20</v>
      </c>
      <c r="J4" s="145" t="s">
        <v>211</v>
      </c>
      <c r="K4" s="146" t="s">
        <v>214</v>
      </c>
      <c r="L4" s="216">
        <v>45</v>
      </c>
      <c r="M4" s="168" t="s">
        <v>213</v>
      </c>
      <c r="N4" s="177">
        <v>3</v>
      </c>
      <c r="O4" s="177">
        <v>1</v>
      </c>
      <c r="P4" s="156">
        <f>(O4/N4)*1</f>
        <v>0.33333333333333331</v>
      </c>
      <c r="Q4" s="111">
        <v>115160000</v>
      </c>
      <c r="R4" s="112">
        <v>57660000</v>
      </c>
      <c r="S4" s="156">
        <f>(R4/Q4)*1</f>
        <v>0.50069468565474118</v>
      </c>
      <c r="T4" s="177">
        <v>3</v>
      </c>
      <c r="U4" s="112">
        <v>57660000</v>
      </c>
      <c r="V4" s="111"/>
      <c r="W4" s="112"/>
      <c r="X4" s="111"/>
      <c r="Y4" s="112"/>
      <c r="Z4" s="111"/>
      <c r="AA4" s="231"/>
      <c r="AB4" s="28" t="s">
        <v>1100</v>
      </c>
    </row>
    <row r="5" spans="1:30" ht="347.25" customHeight="1" x14ac:dyDescent="0.25">
      <c r="A5" s="270"/>
      <c r="B5" s="273"/>
      <c r="C5" s="273"/>
      <c r="D5" s="146">
        <v>2</v>
      </c>
      <c r="E5" s="146" t="s">
        <v>21</v>
      </c>
      <c r="F5" s="146" t="s">
        <v>22</v>
      </c>
      <c r="G5" s="146" t="s">
        <v>23</v>
      </c>
      <c r="H5" s="146" t="s">
        <v>24</v>
      </c>
      <c r="I5" s="147" t="s">
        <v>25</v>
      </c>
      <c r="J5" s="145" t="s">
        <v>211</v>
      </c>
      <c r="K5" s="146" t="s">
        <v>990</v>
      </c>
      <c r="L5" s="216">
        <v>22</v>
      </c>
      <c r="M5" s="168" t="s">
        <v>991</v>
      </c>
      <c r="N5" s="170">
        <v>2</v>
      </c>
      <c r="O5" s="178">
        <v>0.5</v>
      </c>
      <c r="P5" s="156">
        <f t="shared" ref="P5:P53" si="0">(O5/N5)*1</f>
        <v>0.25</v>
      </c>
      <c r="Q5" s="194">
        <v>28000000</v>
      </c>
      <c r="R5" s="195">
        <v>23020000</v>
      </c>
      <c r="S5" s="156">
        <f t="shared" ref="S5:S53" si="1">(R5/Q5)*1</f>
        <v>0.82214285714285718</v>
      </c>
      <c r="T5" s="170">
        <v>2</v>
      </c>
      <c r="U5" s="195">
        <v>23020000</v>
      </c>
      <c r="V5" s="158"/>
      <c r="W5" s="160"/>
      <c r="X5" s="158"/>
      <c r="Y5" s="160"/>
      <c r="Z5" s="158"/>
      <c r="AA5" s="162"/>
      <c r="AB5" s="28" t="s">
        <v>1101</v>
      </c>
      <c r="AD5" s="100"/>
    </row>
    <row r="6" spans="1:30" ht="228" customHeight="1" x14ac:dyDescent="0.25">
      <c r="A6" s="270"/>
      <c r="B6" s="273"/>
      <c r="C6" s="273"/>
      <c r="D6" s="146">
        <v>3</v>
      </c>
      <c r="E6" s="146" t="s">
        <v>26</v>
      </c>
      <c r="F6" s="146" t="s">
        <v>27</v>
      </c>
      <c r="G6" s="146" t="s">
        <v>28</v>
      </c>
      <c r="H6" s="146" t="s">
        <v>29</v>
      </c>
      <c r="I6" s="147" t="s">
        <v>30</v>
      </c>
      <c r="J6" s="145" t="s">
        <v>211</v>
      </c>
      <c r="K6" s="146" t="s">
        <v>212</v>
      </c>
      <c r="L6" s="216">
        <v>45</v>
      </c>
      <c r="M6" s="147" t="s">
        <v>213</v>
      </c>
      <c r="N6" s="177">
        <v>3</v>
      </c>
      <c r="O6" s="177">
        <v>1</v>
      </c>
      <c r="P6" s="156">
        <f t="shared" si="0"/>
        <v>0.33333333333333331</v>
      </c>
      <c r="Q6" s="111">
        <v>115160000</v>
      </c>
      <c r="R6" s="112">
        <v>57660000</v>
      </c>
      <c r="S6" s="156">
        <f>(R6/Q6)*1</f>
        <v>0.50069468565474118</v>
      </c>
      <c r="T6" s="177">
        <v>3</v>
      </c>
      <c r="U6" s="112">
        <v>57660000</v>
      </c>
      <c r="V6" s="158"/>
      <c r="W6" s="160"/>
      <c r="X6" s="158"/>
      <c r="Y6" s="160"/>
      <c r="Z6" s="158"/>
      <c r="AA6" s="161"/>
      <c r="AB6" s="147" t="s">
        <v>1012</v>
      </c>
    </row>
    <row r="7" spans="1:30" ht="130.5" customHeight="1" x14ac:dyDescent="0.25">
      <c r="A7" s="270"/>
      <c r="B7" s="273"/>
      <c r="C7" s="273"/>
      <c r="D7" s="146">
        <v>4</v>
      </c>
      <c r="E7" s="146" t="s">
        <v>31</v>
      </c>
      <c r="F7" s="146" t="s">
        <v>32</v>
      </c>
      <c r="G7" s="146" t="s">
        <v>33</v>
      </c>
      <c r="H7" s="146" t="s">
        <v>34</v>
      </c>
      <c r="I7" s="147" t="s">
        <v>35</v>
      </c>
      <c r="J7" s="145" t="s">
        <v>96</v>
      </c>
      <c r="K7" s="146" t="s">
        <v>96</v>
      </c>
      <c r="L7" s="216" t="s">
        <v>96</v>
      </c>
      <c r="M7" s="147" t="s">
        <v>96</v>
      </c>
      <c r="N7" s="157">
        <v>1</v>
      </c>
      <c r="O7" s="158">
        <f t="shared" ref="O7" si="2">T7+V7+X7+Z7</f>
        <v>1</v>
      </c>
      <c r="P7" s="156">
        <f t="shared" si="0"/>
        <v>1</v>
      </c>
      <c r="Q7" s="158" t="s">
        <v>1079</v>
      </c>
      <c r="R7" s="160" t="s">
        <v>1079</v>
      </c>
      <c r="S7" s="156" t="e">
        <f t="shared" si="1"/>
        <v>#VALUE!</v>
      </c>
      <c r="T7" s="157">
        <v>1</v>
      </c>
      <c r="U7" s="160" t="s">
        <v>1079</v>
      </c>
      <c r="V7" s="158"/>
      <c r="W7" s="160"/>
      <c r="X7" s="158"/>
      <c r="Y7" s="160"/>
      <c r="Z7" s="158"/>
      <c r="AA7" s="161"/>
      <c r="AB7" s="147" t="s">
        <v>1043</v>
      </c>
    </row>
    <row r="8" spans="1:30" ht="180" customHeight="1" x14ac:dyDescent="0.25">
      <c r="A8" s="270"/>
      <c r="B8" s="273"/>
      <c r="C8" s="273"/>
      <c r="D8" s="146">
        <v>5</v>
      </c>
      <c r="E8" s="146" t="s">
        <v>36</v>
      </c>
      <c r="F8" s="146" t="s">
        <v>37</v>
      </c>
      <c r="G8" s="146" t="s">
        <v>38</v>
      </c>
      <c r="H8" s="146" t="s">
        <v>39</v>
      </c>
      <c r="I8" s="147" t="s">
        <v>40</v>
      </c>
      <c r="J8" s="145" t="s">
        <v>211</v>
      </c>
      <c r="K8" s="146" t="s">
        <v>214</v>
      </c>
      <c r="L8" s="216">
        <v>45</v>
      </c>
      <c r="M8" s="147" t="s">
        <v>213</v>
      </c>
      <c r="N8" s="177">
        <v>3</v>
      </c>
      <c r="O8" s="177">
        <v>1</v>
      </c>
      <c r="P8" s="156">
        <f t="shared" si="0"/>
        <v>0.33333333333333331</v>
      </c>
      <c r="Q8" s="111">
        <v>115160000</v>
      </c>
      <c r="R8" s="112">
        <v>57660000</v>
      </c>
      <c r="S8" s="156">
        <f>(R8/Q8)*1</f>
        <v>0.50069468565474118</v>
      </c>
      <c r="T8" s="177">
        <v>3</v>
      </c>
      <c r="U8" s="112">
        <v>57660000</v>
      </c>
      <c r="V8" s="158"/>
      <c r="W8" s="160"/>
      <c r="X8" s="158"/>
      <c r="Y8" s="160"/>
      <c r="Z8" s="158"/>
      <c r="AA8" s="161"/>
      <c r="AB8" s="147" t="s">
        <v>1044</v>
      </c>
    </row>
    <row r="9" spans="1:30" ht="60" customHeight="1" x14ac:dyDescent="0.25">
      <c r="A9" s="270"/>
      <c r="B9" s="273"/>
      <c r="C9" s="273"/>
      <c r="D9" s="146">
        <v>6</v>
      </c>
      <c r="E9" s="146" t="s">
        <v>41</v>
      </c>
      <c r="F9" s="146" t="s">
        <v>42</v>
      </c>
      <c r="G9" s="146" t="s">
        <v>43</v>
      </c>
      <c r="H9" s="146" t="s">
        <v>44</v>
      </c>
      <c r="I9" s="147" t="s">
        <v>45</v>
      </c>
      <c r="J9" s="152" t="s">
        <v>215</v>
      </c>
      <c r="K9" s="146" t="s">
        <v>216</v>
      </c>
      <c r="L9" s="216">
        <v>33</v>
      </c>
      <c r="M9" s="147" t="s">
        <v>219</v>
      </c>
      <c r="N9" s="170">
        <v>400</v>
      </c>
      <c r="O9" s="171">
        <v>119</v>
      </c>
      <c r="P9" s="156">
        <f t="shared" si="0"/>
        <v>0.29749999999999999</v>
      </c>
      <c r="Q9" s="194">
        <v>28000000</v>
      </c>
      <c r="R9" s="190">
        <v>23280000</v>
      </c>
      <c r="S9" s="156">
        <f t="shared" si="1"/>
        <v>0.83142857142857141</v>
      </c>
      <c r="T9" s="170">
        <v>400</v>
      </c>
      <c r="U9" s="190">
        <v>23280000</v>
      </c>
      <c r="V9" s="158"/>
      <c r="W9" s="160"/>
      <c r="X9" s="158"/>
      <c r="Y9" s="160"/>
      <c r="Z9" s="158"/>
      <c r="AA9" s="161"/>
      <c r="AB9" s="147" t="s">
        <v>1081</v>
      </c>
    </row>
    <row r="10" spans="1:30" ht="60" customHeight="1" x14ac:dyDescent="0.25">
      <c r="A10" s="270"/>
      <c r="B10" s="273"/>
      <c r="C10" s="273"/>
      <c r="D10" s="146">
        <v>7</v>
      </c>
      <c r="E10" s="146" t="s">
        <v>46</v>
      </c>
      <c r="F10" s="146" t="s">
        <v>47</v>
      </c>
      <c r="G10" s="146" t="s">
        <v>48</v>
      </c>
      <c r="H10" s="146" t="s">
        <v>19</v>
      </c>
      <c r="I10" s="147" t="s">
        <v>49</v>
      </c>
      <c r="J10" s="145" t="s">
        <v>96</v>
      </c>
      <c r="K10" s="146" t="s">
        <v>96</v>
      </c>
      <c r="L10" s="216" t="s">
        <v>96</v>
      </c>
      <c r="M10" s="147" t="s">
        <v>96</v>
      </c>
      <c r="N10" s="157">
        <v>1</v>
      </c>
      <c r="O10" s="158">
        <v>1</v>
      </c>
      <c r="P10" s="156">
        <f t="shared" si="0"/>
        <v>1</v>
      </c>
      <c r="Q10" s="158" t="s">
        <v>1079</v>
      </c>
      <c r="R10" s="160" t="s">
        <v>1079</v>
      </c>
      <c r="S10" s="156" t="e">
        <f t="shared" si="1"/>
        <v>#VALUE!</v>
      </c>
      <c r="T10" s="157">
        <v>1</v>
      </c>
      <c r="U10" s="160" t="s">
        <v>1079</v>
      </c>
      <c r="V10" s="158"/>
      <c r="W10" s="160"/>
      <c r="X10" s="158"/>
      <c r="Y10" s="160"/>
      <c r="Z10" s="158"/>
      <c r="AA10" s="161"/>
      <c r="AB10" s="147" t="s">
        <v>1013</v>
      </c>
    </row>
    <row r="11" spans="1:30" ht="136.5" customHeight="1" x14ac:dyDescent="0.25">
      <c r="A11" s="270"/>
      <c r="B11" s="273"/>
      <c r="C11" s="273" t="s">
        <v>50</v>
      </c>
      <c r="D11" s="146">
        <v>8</v>
      </c>
      <c r="E11" s="146" t="s">
        <v>51</v>
      </c>
      <c r="F11" s="146" t="s">
        <v>52</v>
      </c>
      <c r="G11" s="146" t="s">
        <v>53</v>
      </c>
      <c r="H11" s="146" t="s">
        <v>54</v>
      </c>
      <c r="I11" s="147" t="s">
        <v>55</v>
      </c>
      <c r="J11" s="145" t="s">
        <v>211</v>
      </c>
      <c r="K11" s="146" t="s">
        <v>218</v>
      </c>
      <c r="L11" s="216">
        <v>33</v>
      </c>
      <c r="M11" s="147" t="s">
        <v>219</v>
      </c>
      <c r="N11" s="170">
        <v>400</v>
      </c>
      <c r="O11" s="171">
        <v>119</v>
      </c>
      <c r="P11" s="156">
        <f t="shared" si="0"/>
        <v>0.29749999999999999</v>
      </c>
      <c r="Q11" s="194">
        <v>28000000</v>
      </c>
      <c r="R11" s="190">
        <v>23280000</v>
      </c>
      <c r="S11" s="156">
        <f t="shared" si="1"/>
        <v>0.83142857142857141</v>
      </c>
      <c r="T11" s="170">
        <v>400</v>
      </c>
      <c r="U11" s="190">
        <v>23280000</v>
      </c>
      <c r="V11" s="158"/>
      <c r="W11" s="160"/>
      <c r="X11" s="158"/>
      <c r="Y11" s="160"/>
      <c r="Z11" s="158"/>
      <c r="AA11" s="161"/>
      <c r="AB11" s="147" t="s">
        <v>1045</v>
      </c>
    </row>
    <row r="12" spans="1:30" ht="91.5" customHeight="1" x14ac:dyDescent="0.25">
      <c r="A12" s="270"/>
      <c r="B12" s="273"/>
      <c r="C12" s="273"/>
      <c r="D12" s="146">
        <v>9</v>
      </c>
      <c r="E12" s="146" t="s">
        <v>56</v>
      </c>
      <c r="F12" s="146" t="s">
        <v>57</v>
      </c>
      <c r="G12" s="146" t="s">
        <v>58</v>
      </c>
      <c r="H12" s="146" t="s">
        <v>59</v>
      </c>
      <c r="I12" s="147" t="s">
        <v>55</v>
      </c>
      <c r="J12" s="145" t="s">
        <v>211</v>
      </c>
      <c r="K12" s="146" t="s">
        <v>214</v>
      </c>
      <c r="L12" s="216">
        <v>28</v>
      </c>
      <c r="M12" s="147" t="s">
        <v>220</v>
      </c>
      <c r="N12" s="170">
        <v>2</v>
      </c>
      <c r="O12" s="171">
        <v>0</v>
      </c>
      <c r="P12" s="156">
        <f t="shared" si="0"/>
        <v>0</v>
      </c>
      <c r="Q12" s="194">
        <v>21000000</v>
      </c>
      <c r="R12" s="195"/>
      <c r="S12" s="156">
        <f t="shared" si="1"/>
        <v>0</v>
      </c>
      <c r="T12" s="170">
        <v>2</v>
      </c>
      <c r="U12" s="195"/>
      <c r="V12" s="158"/>
      <c r="W12" s="160"/>
      <c r="X12" s="158"/>
      <c r="Y12" s="160"/>
      <c r="Z12" s="158"/>
      <c r="AA12" s="161"/>
      <c r="AB12" s="147" t="s">
        <v>1046</v>
      </c>
    </row>
    <row r="13" spans="1:30" ht="123.75" customHeight="1" x14ac:dyDescent="0.25">
      <c r="A13" s="270"/>
      <c r="B13" s="273"/>
      <c r="C13" s="273"/>
      <c r="D13" s="146">
        <v>10</v>
      </c>
      <c r="E13" s="216" t="s">
        <v>60</v>
      </c>
      <c r="F13" s="146" t="s">
        <v>61</v>
      </c>
      <c r="G13" s="146" t="s">
        <v>62</v>
      </c>
      <c r="H13" s="146" t="s">
        <v>63</v>
      </c>
      <c r="I13" s="147" t="s">
        <v>55</v>
      </c>
      <c r="J13" s="145" t="s">
        <v>221</v>
      </c>
      <c r="K13" s="146" t="s">
        <v>222</v>
      </c>
      <c r="L13" s="216">
        <v>122</v>
      </c>
      <c r="M13" s="147" t="s">
        <v>223</v>
      </c>
      <c r="N13" s="157">
        <v>1</v>
      </c>
      <c r="O13" s="158">
        <v>0.5</v>
      </c>
      <c r="P13" s="156">
        <f t="shared" si="0"/>
        <v>0.5</v>
      </c>
      <c r="Q13" s="158">
        <v>96174667</v>
      </c>
      <c r="R13" s="160">
        <v>25800000</v>
      </c>
      <c r="S13" s="156">
        <f t="shared" si="1"/>
        <v>0.26826191142413836</v>
      </c>
      <c r="T13" s="157">
        <v>1</v>
      </c>
      <c r="U13" s="160">
        <v>25800000</v>
      </c>
      <c r="V13" s="158"/>
      <c r="W13" s="160"/>
      <c r="X13" s="158"/>
      <c r="Y13" s="160"/>
      <c r="Z13" s="158"/>
      <c r="AA13" s="161"/>
      <c r="AB13" s="147" t="s">
        <v>1047</v>
      </c>
    </row>
    <row r="14" spans="1:30" ht="114" customHeight="1" x14ac:dyDescent="0.25">
      <c r="A14" s="270"/>
      <c r="B14" s="273"/>
      <c r="C14" s="273" t="s">
        <v>50</v>
      </c>
      <c r="D14" s="146">
        <v>11</v>
      </c>
      <c r="E14" s="146" t="s">
        <v>64</v>
      </c>
      <c r="F14" s="146" t="s">
        <v>65</v>
      </c>
      <c r="G14" s="146" t="s">
        <v>66</v>
      </c>
      <c r="H14" s="146" t="s">
        <v>67</v>
      </c>
      <c r="I14" s="147" t="s">
        <v>289</v>
      </c>
      <c r="J14" s="145" t="s">
        <v>224</v>
      </c>
      <c r="K14" s="146" t="s">
        <v>290</v>
      </c>
      <c r="L14" s="216" t="s">
        <v>225</v>
      </c>
      <c r="M14" s="147" t="s">
        <v>226</v>
      </c>
      <c r="N14" s="170">
        <v>600</v>
      </c>
      <c r="O14" s="171">
        <v>139</v>
      </c>
      <c r="P14" s="156">
        <f t="shared" si="0"/>
        <v>0.23166666666666666</v>
      </c>
      <c r="Q14" s="194">
        <v>28000000</v>
      </c>
      <c r="R14" s="190">
        <v>26620000</v>
      </c>
      <c r="S14" s="156">
        <f t="shared" si="1"/>
        <v>0.95071428571428573</v>
      </c>
      <c r="T14" s="170">
        <v>600</v>
      </c>
      <c r="U14" s="190">
        <v>26620000</v>
      </c>
      <c r="V14" s="158"/>
      <c r="W14" s="160"/>
      <c r="X14" s="158"/>
      <c r="Y14" s="160"/>
      <c r="Z14" s="158"/>
      <c r="AA14" s="161"/>
      <c r="AB14" s="147" t="s">
        <v>1048</v>
      </c>
    </row>
    <row r="15" spans="1:30" ht="84.75" customHeight="1" x14ac:dyDescent="0.25">
      <c r="A15" s="270"/>
      <c r="B15" s="273"/>
      <c r="C15" s="273"/>
      <c r="D15" s="146">
        <v>12</v>
      </c>
      <c r="E15" s="146" t="s">
        <v>69</v>
      </c>
      <c r="F15" s="146" t="s">
        <v>70</v>
      </c>
      <c r="G15" s="146" t="s">
        <v>71</v>
      </c>
      <c r="H15" s="146" t="s">
        <v>72</v>
      </c>
      <c r="I15" s="147" t="s">
        <v>285</v>
      </c>
      <c r="J15" s="145" t="s">
        <v>211</v>
      </c>
      <c r="K15" s="146" t="s">
        <v>212</v>
      </c>
      <c r="L15" s="216">
        <v>46</v>
      </c>
      <c r="M15" s="147" t="s">
        <v>227</v>
      </c>
      <c r="N15" s="157">
        <v>1</v>
      </c>
      <c r="O15" s="158">
        <v>0.25</v>
      </c>
      <c r="P15" s="156">
        <f t="shared" si="0"/>
        <v>0.25</v>
      </c>
      <c r="Q15" s="181">
        <v>100000000</v>
      </c>
      <c r="R15" s="181">
        <f>31680000+68320000</f>
        <v>100000000</v>
      </c>
      <c r="S15" s="156">
        <f t="shared" si="1"/>
        <v>1</v>
      </c>
      <c r="T15" s="157">
        <v>1</v>
      </c>
      <c r="U15" s="181">
        <f>31680000+68320000</f>
        <v>100000000</v>
      </c>
      <c r="V15" s="158"/>
      <c r="W15" s="160"/>
      <c r="X15" s="158"/>
      <c r="Y15" s="160"/>
      <c r="Z15" s="158"/>
      <c r="AA15" s="161"/>
      <c r="AB15" s="147" t="s">
        <v>1014</v>
      </c>
    </row>
    <row r="16" spans="1:30" ht="80.25" customHeight="1" x14ac:dyDescent="0.25">
      <c r="A16" s="270"/>
      <c r="B16" s="273"/>
      <c r="C16" s="273"/>
      <c r="D16" s="146">
        <v>13</v>
      </c>
      <c r="E16" s="146" t="s">
        <v>287</v>
      </c>
      <c r="F16" s="146" t="s">
        <v>288</v>
      </c>
      <c r="G16" s="146" t="s">
        <v>73</v>
      </c>
      <c r="H16" s="146" t="s">
        <v>74</v>
      </c>
      <c r="I16" s="147" t="s">
        <v>286</v>
      </c>
      <c r="J16" s="145" t="s">
        <v>228</v>
      </c>
      <c r="K16" s="146" t="s">
        <v>229</v>
      </c>
      <c r="L16" s="216" t="s">
        <v>230</v>
      </c>
      <c r="M16" s="147" t="s">
        <v>231</v>
      </c>
      <c r="N16" s="170">
        <v>70</v>
      </c>
      <c r="O16" s="172">
        <v>70</v>
      </c>
      <c r="P16" s="156">
        <f t="shared" si="0"/>
        <v>1</v>
      </c>
      <c r="Q16" s="194">
        <v>7000000</v>
      </c>
      <c r="R16" s="195">
        <v>5950000</v>
      </c>
      <c r="S16" s="156">
        <f t="shared" si="1"/>
        <v>0.85</v>
      </c>
      <c r="T16" s="170">
        <v>70</v>
      </c>
      <c r="U16" s="195">
        <v>5950000</v>
      </c>
      <c r="V16" s="158"/>
      <c r="W16" s="160"/>
      <c r="X16" s="158"/>
      <c r="Y16" s="160"/>
      <c r="Z16" s="158"/>
      <c r="AA16" s="161"/>
      <c r="AB16" s="147" t="s">
        <v>1049</v>
      </c>
    </row>
    <row r="17" spans="1:28" ht="60" customHeight="1" x14ac:dyDescent="0.25">
      <c r="A17" s="270"/>
      <c r="B17" s="273"/>
      <c r="C17" s="273"/>
      <c r="D17" s="146">
        <v>14</v>
      </c>
      <c r="E17" s="146" t="s">
        <v>75</v>
      </c>
      <c r="F17" s="146" t="s">
        <v>76</v>
      </c>
      <c r="G17" s="146" t="s">
        <v>77</v>
      </c>
      <c r="H17" s="146" t="s">
        <v>78</v>
      </c>
      <c r="I17" s="147" t="s">
        <v>68</v>
      </c>
      <c r="J17" s="145" t="s">
        <v>211</v>
      </c>
      <c r="K17" s="146" t="s">
        <v>218</v>
      </c>
      <c r="L17" s="216">
        <v>32</v>
      </c>
      <c r="M17" s="147" t="s">
        <v>232</v>
      </c>
      <c r="N17" s="170">
        <v>30</v>
      </c>
      <c r="O17" s="171">
        <v>15</v>
      </c>
      <c r="P17" s="156">
        <f t="shared" si="0"/>
        <v>0.5</v>
      </c>
      <c r="Q17" s="194">
        <v>140000000</v>
      </c>
      <c r="R17" s="190">
        <v>66320000</v>
      </c>
      <c r="S17" s="156">
        <f t="shared" si="1"/>
        <v>0.4737142857142857</v>
      </c>
      <c r="T17" s="170">
        <v>30</v>
      </c>
      <c r="U17" s="190">
        <v>66320000</v>
      </c>
      <c r="V17" s="158"/>
      <c r="W17" s="160"/>
      <c r="X17" s="158"/>
      <c r="Y17" s="160"/>
      <c r="Z17" s="158"/>
      <c r="AA17" s="161"/>
      <c r="AB17" s="191" t="s">
        <v>1050</v>
      </c>
    </row>
    <row r="18" spans="1:28" ht="60" customHeight="1" x14ac:dyDescent="0.25">
      <c r="A18" s="270"/>
      <c r="B18" s="273"/>
      <c r="C18" s="273" t="s">
        <v>79</v>
      </c>
      <c r="D18" s="146">
        <v>15</v>
      </c>
      <c r="E18" s="216" t="s">
        <v>80</v>
      </c>
      <c r="F18" s="146" t="s">
        <v>81</v>
      </c>
      <c r="G18" s="146" t="s">
        <v>82</v>
      </c>
      <c r="H18" s="146" t="s">
        <v>83</v>
      </c>
      <c r="I18" s="147" t="s">
        <v>84</v>
      </c>
      <c r="J18" s="270" t="s">
        <v>233</v>
      </c>
      <c r="K18" s="273" t="s">
        <v>234</v>
      </c>
      <c r="L18" s="275">
        <v>197</v>
      </c>
      <c r="M18" s="276" t="s">
        <v>217</v>
      </c>
      <c r="N18" s="356">
        <v>1</v>
      </c>
      <c r="O18" s="363">
        <v>0.2</v>
      </c>
      <c r="P18" s="321">
        <f t="shared" si="0"/>
        <v>0.2</v>
      </c>
      <c r="Q18" s="359">
        <v>69300000</v>
      </c>
      <c r="R18" s="361">
        <v>59520000</v>
      </c>
      <c r="S18" s="315">
        <f t="shared" si="1"/>
        <v>0.8588744588744589</v>
      </c>
      <c r="T18" s="356">
        <v>1</v>
      </c>
      <c r="U18" s="361">
        <v>59520000</v>
      </c>
      <c r="V18" s="158"/>
      <c r="W18" s="160"/>
      <c r="X18" s="158"/>
      <c r="Y18" s="160"/>
      <c r="Z18" s="158"/>
      <c r="AA18" s="162"/>
      <c r="AB18" s="401" t="s">
        <v>1027</v>
      </c>
    </row>
    <row r="19" spans="1:28" ht="94.5" customHeight="1" x14ac:dyDescent="0.25">
      <c r="A19" s="270"/>
      <c r="B19" s="273"/>
      <c r="C19" s="273"/>
      <c r="D19" s="146">
        <v>16</v>
      </c>
      <c r="E19" s="146" t="s">
        <v>85</v>
      </c>
      <c r="F19" s="146" t="s">
        <v>86</v>
      </c>
      <c r="G19" s="146" t="s">
        <v>291</v>
      </c>
      <c r="H19" s="146" t="s">
        <v>87</v>
      </c>
      <c r="I19" s="93" t="s">
        <v>88</v>
      </c>
      <c r="J19" s="270"/>
      <c r="K19" s="273"/>
      <c r="L19" s="275"/>
      <c r="M19" s="276"/>
      <c r="N19" s="357"/>
      <c r="O19" s="364"/>
      <c r="P19" s="322"/>
      <c r="Q19" s="366"/>
      <c r="R19" s="368"/>
      <c r="S19" s="316"/>
      <c r="T19" s="357"/>
      <c r="U19" s="368"/>
      <c r="V19" s="158"/>
      <c r="W19" s="160"/>
      <c r="X19" s="158"/>
      <c r="Y19" s="160"/>
      <c r="Z19" s="158"/>
      <c r="AA19" s="162"/>
      <c r="AB19" s="401"/>
    </row>
    <row r="20" spans="1:28" ht="80.25" customHeight="1" x14ac:dyDescent="0.25">
      <c r="A20" s="270"/>
      <c r="B20" s="273"/>
      <c r="C20" s="273"/>
      <c r="D20" s="146">
        <v>17</v>
      </c>
      <c r="E20" s="146" t="s">
        <v>89</v>
      </c>
      <c r="F20" s="146" t="s">
        <v>90</v>
      </c>
      <c r="G20" s="146" t="s">
        <v>91</v>
      </c>
      <c r="H20" s="146" t="s">
        <v>87</v>
      </c>
      <c r="I20" s="93" t="s">
        <v>92</v>
      </c>
      <c r="J20" s="270"/>
      <c r="K20" s="273"/>
      <c r="L20" s="275"/>
      <c r="M20" s="276"/>
      <c r="N20" s="370"/>
      <c r="O20" s="371"/>
      <c r="P20" s="323"/>
      <c r="Q20" s="360"/>
      <c r="R20" s="362"/>
      <c r="S20" s="317"/>
      <c r="T20" s="370"/>
      <c r="U20" s="362"/>
      <c r="V20" s="158"/>
      <c r="W20" s="160"/>
      <c r="X20" s="158"/>
      <c r="Y20" s="160"/>
      <c r="Z20" s="158"/>
      <c r="AA20" s="162"/>
      <c r="AB20" s="401"/>
    </row>
    <row r="21" spans="1:28" ht="86.25" customHeight="1" x14ac:dyDescent="0.25">
      <c r="A21" s="270"/>
      <c r="B21" s="273"/>
      <c r="C21" s="273"/>
      <c r="D21" s="146">
        <v>18</v>
      </c>
      <c r="E21" s="216" t="s">
        <v>93</v>
      </c>
      <c r="F21" s="146" t="s">
        <v>94</v>
      </c>
      <c r="G21" s="146" t="s">
        <v>95</v>
      </c>
      <c r="H21" s="146" t="s">
        <v>96</v>
      </c>
      <c r="I21" s="93" t="s">
        <v>97</v>
      </c>
      <c r="J21" s="145" t="s">
        <v>993</v>
      </c>
      <c r="K21" s="146" t="s">
        <v>218</v>
      </c>
      <c r="L21" s="216">
        <v>34</v>
      </c>
      <c r="M21" s="147" t="s">
        <v>992</v>
      </c>
      <c r="N21" s="170">
        <v>600</v>
      </c>
      <c r="O21" s="171">
        <v>139</v>
      </c>
      <c r="P21" s="156">
        <f t="shared" si="0"/>
        <v>0.23166666666666666</v>
      </c>
      <c r="Q21" s="194">
        <v>28000000</v>
      </c>
      <c r="R21" s="190">
        <v>26620000</v>
      </c>
      <c r="S21" s="156">
        <f t="shared" si="1"/>
        <v>0.95071428571428573</v>
      </c>
      <c r="T21" s="170">
        <v>600</v>
      </c>
      <c r="U21" s="190">
        <v>26620000</v>
      </c>
      <c r="V21" s="158"/>
      <c r="W21" s="160"/>
      <c r="X21" s="158"/>
      <c r="Y21" s="160"/>
      <c r="Z21" s="158"/>
      <c r="AA21" s="161"/>
      <c r="AB21" s="147" t="s">
        <v>1051</v>
      </c>
    </row>
    <row r="22" spans="1:28" ht="60" customHeight="1" x14ac:dyDescent="0.25">
      <c r="A22" s="270"/>
      <c r="B22" s="273"/>
      <c r="C22" s="273"/>
      <c r="D22" s="146">
        <v>19</v>
      </c>
      <c r="E22" s="146" t="s">
        <v>98</v>
      </c>
      <c r="F22" s="146" t="s">
        <v>99</v>
      </c>
      <c r="G22" s="146" t="s">
        <v>100</v>
      </c>
      <c r="H22" s="146" t="s">
        <v>101</v>
      </c>
      <c r="I22" s="93" t="s">
        <v>102</v>
      </c>
      <c r="J22" s="145" t="s">
        <v>233</v>
      </c>
      <c r="K22" s="146" t="s">
        <v>234</v>
      </c>
      <c r="L22" s="218">
        <v>192</v>
      </c>
      <c r="M22" s="149" t="s">
        <v>235</v>
      </c>
      <c r="N22" s="173">
        <v>1</v>
      </c>
      <c r="O22" s="174">
        <v>0.25</v>
      </c>
      <c r="P22" s="156">
        <f t="shared" si="0"/>
        <v>0.25</v>
      </c>
      <c r="Q22" s="182">
        <v>80000000</v>
      </c>
      <c r="R22" s="182">
        <v>20280000</v>
      </c>
      <c r="S22" s="156">
        <f t="shared" si="1"/>
        <v>0.2535</v>
      </c>
      <c r="T22" s="173">
        <v>1</v>
      </c>
      <c r="U22" s="182">
        <v>20280000</v>
      </c>
      <c r="V22" s="158"/>
      <c r="W22" s="160"/>
      <c r="X22" s="158"/>
      <c r="Y22" s="160"/>
      <c r="Z22" s="158"/>
      <c r="AA22" s="161"/>
      <c r="AB22" s="147" t="s">
        <v>1052</v>
      </c>
    </row>
    <row r="23" spans="1:28" ht="60" customHeight="1" thickBot="1" x14ac:dyDescent="0.3">
      <c r="A23" s="270"/>
      <c r="B23" s="273"/>
      <c r="C23" s="273"/>
      <c r="D23" s="146">
        <v>20</v>
      </c>
      <c r="E23" s="146" t="s">
        <v>103</v>
      </c>
      <c r="F23" s="146" t="s">
        <v>104</v>
      </c>
      <c r="G23" s="146" t="s">
        <v>105</v>
      </c>
      <c r="H23" s="146" t="s">
        <v>106</v>
      </c>
      <c r="I23" s="147" t="s">
        <v>107</v>
      </c>
      <c r="J23" s="145" t="s">
        <v>96</v>
      </c>
      <c r="K23" s="146" t="s">
        <v>96</v>
      </c>
      <c r="L23" s="216" t="s">
        <v>96</v>
      </c>
      <c r="M23" s="147" t="s">
        <v>96</v>
      </c>
      <c r="N23" s="157">
        <v>1</v>
      </c>
      <c r="O23" s="158">
        <v>0</v>
      </c>
      <c r="P23" s="156">
        <f t="shared" si="0"/>
        <v>0</v>
      </c>
      <c r="Q23" s="158" t="s">
        <v>1079</v>
      </c>
      <c r="R23" s="160" t="s">
        <v>1079</v>
      </c>
      <c r="S23" s="156" t="e">
        <f t="shared" si="1"/>
        <v>#VALUE!</v>
      </c>
      <c r="T23" s="157">
        <v>1</v>
      </c>
      <c r="U23" s="160" t="s">
        <v>1079</v>
      </c>
      <c r="V23" s="158"/>
      <c r="W23" s="160"/>
      <c r="X23" s="158"/>
      <c r="Y23" s="160"/>
      <c r="Z23" s="158"/>
      <c r="AA23" s="161"/>
      <c r="AB23" s="147" t="s">
        <v>1028</v>
      </c>
    </row>
    <row r="24" spans="1:28" ht="60" customHeight="1" x14ac:dyDescent="0.25">
      <c r="A24" s="270"/>
      <c r="B24" s="275" t="s">
        <v>108</v>
      </c>
      <c r="C24" s="273" t="s">
        <v>109</v>
      </c>
      <c r="D24" s="146">
        <v>21</v>
      </c>
      <c r="E24" s="146" t="s">
        <v>110</v>
      </c>
      <c r="F24" s="146" t="s">
        <v>111</v>
      </c>
      <c r="G24" s="146" t="s">
        <v>112</v>
      </c>
      <c r="H24" s="146" t="s">
        <v>113</v>
      </c>
      <c r="I24" s="147" t="s">
        <v>114</v>
      </c>
      <c r="J24" s="145" t="s">
        <v>236</v>
      </c>
      <c r="K24" s="146" t="s">
        <v>237</v>
      </c>
      <c r="L24" s="216">
        <v>68</v>
      </c>
      <c r="M24" s="175" t="s">
        <v>244</v>
      </c>
      <c r="N24" s="175">
        <v>4500</v>
      </c>
      <c r="O24" s="175">
        <v>3707</v>
      </c>
      <c r="P24" s="156">
        <f t="shared" si="0"/>
        <v>0.82377777777777783</v>
      </c>
      <c r="Q24" s="183">
        <v>7200000</v>
      </c>
      <c r="R24" s="183"/>
      <c r="S24" s="156">
        <f t="shared" si="1"/>
        <v>0</v>
      </c>
      <c r="T24" s="175">
        <v>4500</v>
      </c>
      <c r="U24" s="183"/>
      <c r="V24" s="158"/>
      <c r="W24" s="160"/>
      <c r="X24" s="158"/>
      <c r="Y24" s="160"/>
      <c r="Z24" s="158"/>
      <c r="AA24" s="161"/>
      <c r="AB24" s="217" t="s">
        <v>1090</v>
      </c>
    </row>
    <row r="25" spans="1:28" ht="60" customHeight="1" x14ac:dyDescent="0.25">
      <c r="A25" s="270"/>
      <c r="B25" s="275"/>
      <c r="C25" s="273"/>
      <c r="D25" s="146">
        <v>22</v>
      </c>
      <c r="E25" s="146" t="s">
        <v>115</v>
      </c>
      <c r="F25" s="146" t="s">
        <v>116</v>
      </c>
      <c r="G25" s="146" t="s">
        <v>117</v>
      </c>
      <c r="H25" s="146" t="s">
        <v>118</v>
      </c>
      <c r="I25" s="147" t="s">
        <v>119</v>
      </c>
      <c r="J25" s="152" t="s">
        <v>236</v>
      </c>
      <c r="K25" s="148" t="s">
        <v>239</v>
      </c>
      <c r="L25" s="216">
        <v>85</v>
      </c>
      <c r="M25" s="147" t="s">
        <v>240</v>
      </c>
      <c r="N25" s="176">
        <v>26</v>
      </c>
      <c r="O25" s="176">
        <v>54</v>
      </c>
      <c r="P25" s="156">
        <f t="shared" si="0"/>
        <v>2.0769230769230771</v>
      </c>
      <c r="Q25" s="196">
        <v>16050000</v>
      </c>
      <c r="R25" s="184"/>
      <c r="S25" s="156">
        <f t="shared" si="1"/>
        <v>0</v>
      </c>
      <c r="T25" s="176">
        <v>26</v>
      </c>
      <c r="U25" s="184"/>
      <c r="V25" s="158"/>
      <c r="W25" s="160"/>
      <c r="X25" s="158"/>
      <c r="Y25" s="160"/>
      <c r="Z25" s="158"/>
      <c r="AA25" s="161"/>
      <c r="AB25" s="205" t="s">
        <v>1091</v>
      </c>
    </row>
    <row r="26" spans="1:28" ht="120" customHeight="1" thickBot="1" x14ac:dyDescent="0.3">
      <c r="A26" s="270"/>
      <c r="B26" s="275"/>
      <c r="C26" s="273"/>
      <c r="D26" s="146">
        <v>23</v>
      </c>
      <c r="E26" s="146" t="s">
        <v>120</v>
      </c>
      <c r="F26" s="146" t="s">
        <v>121</v>
      </c>
      <c r="G26" s="146" t="s">
        <v>122</v>
      </c>
      <c r="H26" s="146" t="s">
        <v>118</v>
      </c>
      <c r="I26" s="147" t="s">
        <v>123</v>
      </c>
      <c r="J26" s="145" t="s">
        <v>96</v>
      </c>
      <c r="K26" s="146" t="s">
        <v>96</v>
      </c>
      <c r="L26" s="216" t="s">
        <v>96</v>
      </c>
      <c r="M26" s="147" t="s">
        <v>241</v>
      </c>
      <c r="N26" s="197">
        <v>1</v>
      </c>
      <c r="O26" s="197">
        <v>0</v>
      </c>
      <c r="P26" s="156">
        <f t="shared" si="0"/>
        <v>0</v>
      </c>
      <c r="Q26" s="158" t="s">
        <v>1079</v>
      </c>
      <c r="R26" s="160" t="s">
        <v>1079</v>
      </c>
      <c r="S26" s="156" t="e">
        <f t="shared" si="1"/>
        <v>#VALUE!</v>
      </c>
      <c r="T26" s="197">
        <v>1</v>
      </c>
      <c r="U26" s="160" t="s">
        <v>1079</v>
      </c>
      <c r="V26" s="158"/>
      <c r="W26" s="160"/>
      <c r="X26" s="158"/>
      <c r="Y26" s="160"/>
      <c r="Z26" s="158"/>
      <c r="AA26" s="161"/>
      <c r="AB26" s="205" t="s">
        <v>1088</v>
      </c>
    </row>
    <row r="27" spans="1:28" ht="127.5" customHeight="1" x14ac:dyDescent="0.25">
      <c r="A27" s="270"/>
      <c r="B27" s="275"/>
      <c r="C27" s="273" t="s">
        <v>124</v>
      </c>
      <c r="D27" s="146">
        <v>24</v>
      </c>
      <c r="E27" s="146" t="s">
        <v>125</v>
      </c>
      <c r="F27" s="146" t="s">
        <v>126</v>
      </c>
      <c r="G27" s="146" t="s">
        <v>127</v>
      </c>
      <c r="H27" s="146" t="s">
        <v>128</v>
      </c>
      <c r="I27" s="147" t="s">
        <v>129</v>
      </c>
      <c r="J27" s="145" t="s">
        <v>242</v>
      </c>
      <c r="K27" s="146" t="s">
        <v>243</v>
      </c>
      <c r="L27" s="216">
        <v>68</v>
      </c>
      <c r="M27" s="147" t="s">
        <v>244</v>
      </c>
      <c r="N27" s="175">
        <v>4500</v>
      </c>
      <c r="O27" s="175">
        <v>3707</v>
      </c>
      <c r="P27" s="156">
        <f t="shared" si="0"/>
        <v>0.82377777777777783</v>
      </c>
      <c r="Q27" s="183">
        <v>7200000</v>
      </c>
      <c r="R27" s="183"/>
      <c r="S27" s="156">
        <f t="shared" si="1"/>
        <v>0</v>
      </c>
      <c r="T27" s="175">
        <v>4500</v>
      </c>
      <c r="U27" s="183"/>
      <c r="V27" s="158"/>
      <c r="W27" s="160"/>
      <c r="X27" s="158"/>
      <c r="Y27" s="160"/>
      <c r="Z27" s="158"/>
      <c r="AA27" s="161"/>
      <c r="AB27" s="377" t="s">
        <v>1089</v>
      </c>
    </row>
    <row r="28" spans="1:28" ht="139.5" customHeight="1" x14ac:dyDescent="0.25">
      <c r="A28" s="270"/>
      <c r="B28" s="275"/>
      <c r="C28" s="273"/>
      <c r="D28" s="146">
        <v>25</v>
      </c>
      <c r="E28" s="146" t="s">
        <v>130</v>
      </c>
      <c r="F28" s="146" t="s">
        <v>131</v>
      </c>
      <c r="G28" s="146" t="s">
        <v>132</v>
      </c>
      <c r="H28" s="146" t="s">
        <v>133</v>
      </c>
      <c r="I28" s="147" t="s">
        <v>134</v>
      </c>
      <c r="J28" s="145" t="s">
        <v>245</v>
      </c>
      <c r="K28" s="146" t="s">
        <v>246</v>
      </c>
      <c r="L28" s="216">
        <v>107</v>
      </c>
      <c r="M28" s="147" t="s">
        <v>247</v>
      </c>
      <c r="N28" s="173">
        <v>1</v>
      </c>
      <c r="O28" s="173">
        <v>0.13</v>
      </c>
      <c r="P28" s="156">
        <f t="shared" si="0"/>
        <v>0.13</v>
      </c>
      <c r="Q28" s="185">
        <v>45000000</v>
      </c>
      <c r="R28" s="184">
        <v>5800000</v>
      </c>
      <c r="S28" s="156">
        <f t="shared" si="1"/>
        <v>0.12888888888888889</v>
      </c>
      <c r="T28" s="173">
        <v>1</v>
      </c>
      <c r="U28" s="184">
        <v>5800000</v>
      </c>
      <c r="V28" s="158"/>
      <c r="W28" s="160"/>
      <c r="X28" s="158"/>
      <c r="Y28" s="160"/>
      <c r="Z28" s="158"/>
      <c r="AA28" s="161"/>
      <c r="AB28" s="379"/>
    </row>
    <row r="29" spans="1:28" ht="120" customHeight="1" x14ac:dyDescent="0.25">
      <c r="A29" s="270"/>
      <c r="B29" s="275"/>
      <c r="C29" s="273" t="s">
        <v>135</v>
      </c>
      <c r="D29" s="146">
        <v>26</v>
      </c>
      <c r="E29" s="146" t="s">
        <v>136</v>
      </c>
      <c r="F29" s="146" t="s">
        <v>137</v>
      </c>
      <c r="G29" s="146" t="s">
        <v>138</v>
      </c>
      <c r="H29" s="146" t="s">
        <v>139</v>
      </c>
      <c r="I29" s="147" t="s">
        <v>140</v>
      </c>
      <c r="J29" s="145" t="s">
        <v>96</v>
      </c>
      <c r="K29" s="146" t="s">
        <v>96</v>
      </c>
      <c r="L29" s="216" t="s">
        <v>96</v>
      </c>
      <c r="M29" s="147" t="s">
        <v>241</v>
      </c>
      <c r="N29" s="157">
        <v>1</v>
      </c>
      <c r="O29" s="158">
        <v>0</v>
      </c>
      <c r="P29" s="156">
        <f t="shared" si="0"/>
        <v>0</v>
      </c>
      <c r="Q29" s="158">
        <v>1</v>
      </c>
      <c r="R29" s="160" t="e">
        <f t="shared" ref="R29" si="3">U29+W29+Y29+AA29</f>
        <v>#VALUE!</v>
      </c>
      <c r="S29" s="156" t="e">
        <f t="shared" si="1"/>
        <v>#VALUE!</v>
      </c>
      <c r="T29" s="157">
        <v>1</v>
      </c>
      <c r="U29" s="160" t="e">
        <f t="shared" ref="U29" si="4">X29+Z29+AB29+AD29</f>
        <v>#VALUE!</v>
      </c>
      <c r="V29" s="158"/>
      <c r="W29" s="160"/>
      <c r="X29" s="158"/>
      <c r="Y29" s="160"/>
      <c r="Z29" s="158"/>
      <c r="AA29" s="161"/>
      <c r="AB29" s="147" t="s">
        <v>1053</v>
      </c>
    </row>
    <row r="30" spans="1:28" ht="324.75" customHeight="1" x14ac:dyDescent="0.25">
      <c r="A30" s="270"/>
      <c r="B30" s="275"/>
      <c r="C30" s="273"/>
      <c r="D30" s="146">
        <v>27</v>
      </c>
      <c r="E30" s="146" t="s">
        <v>141</v>
      </c>
      <c r="F30" s="146" t="s">
        <v>142</v>
      </c>
      <c r="G30" s="146" t="s">
        <v>143</v>
      </c>
      <c r="H30" s="146" t="s">
        <v>144</v>
      </c>
      <c r="I30" s="147" t="s">
        <v>145</v>
      </c>
      <c r="J30" s="145" t="s">
        <v>215</v>
      </c>
      <c r="K30" s="146" t="s">
        <v>216</v>
      </c>
      <c r="L30" s="216">
        <v>197</v>
      </c>
      <c r="M30" s="168" t="s">
        <v>217</v>
      </c>
      <c r="N30" s="170">
        <v>1</v>
      </c>
      <c r="O30" s="198">
        <v>0.2</v>
      </c>
      <c r="P30" s="159">
        <f t="shared" si="0"/>
        <v>0.2</v>
      </c>
      <c r="Q30" s="186">
        <v>69300000</v>
      </c>
      <c r="R30" s="160">
        <v>59520000</v>
      </c>
      <c r="S30" s="159">
        <f t="shared" si="1"/>
        <v>0.8588744588744589</v>
      </c>
      <c r="T30" s="170">
        <v>1</v>
      </c>
      <c r="U30" s="160">
        <v>59520000</v>
      </c>
      <c r="V30" s="158"/>
      <c r="W30" s="160"/>
      <c r="X30" s="158"/>
      <c r="Y30" s="160"/>
      <c r="Z30" s="158"/>
      <c r="AA30" s="161"/>
      <c r="AB30" s="205" t="s">
        <v>1092</v>
      </c>
    </row>
    <row r="31" spans="1:28" ht="217.5" customHeight="1" x14ac:dyDescent="0.25">
      <c r="A31" s="270"/>
      <c r="B31" s="275" t="s">
        <v>146</v>
      </c>
      <c r="C31" s="273" t="s">
        <v>147</v>
      </c>
      <c r="D31" s="146">
        <v>28</v>
      </c>
      <c r="E31" s="146" t="s">
        <v>148</v>
      </c>
      <c r="F31" s="146" t="s">
        <v>149</v>
      </c>
      <c r="G31" s="146" t="s">
        <v>150</v>
      </c>
      <c r="H31" s="146" t="s">
        <v>151</v>
      </c>
      <c r="I31" s="147" t="s">
        <v>152</v>
      </c>
      <c r="J31" s="145" t="s">
        <v>254</v>
      </c>
      <c r="K31" s="146" t="s">
        <v>249</v>
      </c>
      <c r="L31" s="216">
        <v>154</v>
      </c>
      <c r="M31" s="168" t="s">
        <v>258</v>
      </c>
      <c r="N31" s="170">
        <v>5</v>
      </c>
      <c r="O31" s="198">
        <v>1</v>
      </c>
      <c r="P31" s="159">
        <f t="shared" si="0"/>
        <v>0.2</v>
      </c>
      <c r="Q31" s="186">
        <v>86385271</v>
      </c>
      <c r="R31" s="160">
        <v>34860000</v>
      </c>
      <c r="S31" s="159">
        <f t="shared" si="1"/>
        <v>0.40354101569004741</v>
      </c>
      <c r="T31" s="170">
        <v>5</v>
      </c>
      <c r="U31" s="204" t="s">
        <v>1083</v>
      </c>
      <c r="V31" s="158"/>
      <c r="W31" s="160"/>
      <c r="X31" s="158"/>
      <c r="Y31" s="160"/>
      <c r="Z31" s="158"/>
      <c r="AA31" s="161"/>
      <c r="AB31" s="147" t="s">
        <v>1082</v>
      </c>
    </row>
    <row r="32" spans="1:28" ht="60" customHeight="1" x14ac:dyDescent="0.25">
      <c r="A32" s="270"/>
      <c r="B32" s="275"/>
      <c r="C32" s="273"/>
      <c r="D32" s="273">
        <v>29</v>
      </c>
      <c r="E32" s="273" t="s">
        <v>153</v>
      </c>
      <c r="F32" s="273" t="s">
        <v>154</v>
      </c>
      <c r="G32" s="273" t="s">
        <v>155</v>
      </c>
      <c r="H32" s="273" t="s">
        <v>151</v>
      </c>
      <c r="I32" s="274" t="s">
        <v>152</v>
      </c>
      <c r="J32" s="145" t="s">
        <v>251</v>
      </c>
      <c r="K32" s="146" t="s">
        <v>252</v>
      </c>
      <c r="L32" s="216">
        <v>129</v>
      </c>
      <c r="M32" s="168" t="s">
        <v>253</v>
      </c>
      <c r="N32" s="170">
        <v>6</v>
      </c>
      <c r="O32" s="198">
        <v>5</v>
      </c>
      <c r="P32" s="159">
        <f t="shared" si="0"/>
        <v>0.83333333333333337</v>
      </c>
      <c r="Q32" s="186">
        <v>53000000</v>
      </c>
      <c r="R32" s="181">
        <v>31680000</v>
      </c>
      <c r="S32" s="159">
        <f t="shared" si="1"/>
        <v>0.59773584905660382</v>
      </c>
      <c r="T32" s="170">
        <v>6</v>
      </c>
      <c r="U32" s="181">
        <v>31680000</v>
      </c>
      <c r="V32" s="403"/>
      <c r="W32" s="404"/>
      <c r="X32" s="403"/>
      <c r="Y32" s="404"/>
      <c r="Z32" s="403"/>
      <c r="AA32" s="405"/>
      <c r="AB32" s="164" t="s">
        <v>1055</v>
      </c>
    </row>
    <row r="33" spans="1:28" ht="60" customHeight="1" x14ac:dyDescent="0.25">
      <c r="A33" s="270"/>
      <c r="B33" s="275"/>
      <c r="C33" s="273"/>
      <c r="D33" s="273"/>
      <c r="E33" s="273"/>
      <c r="F33" s="273"/>
      <c r="G33" s="273"/>
      <c r="H33" s="273"/>
      <c r="I33" s="274"/>
      <c r="J33" s="145" t="s">
        <v>254</v>
      </c>
      <c r="K33" s="146" t="s">
        <v>255</v>
      </c>
      <c r="L33" s="216">
        <v>134</v>
      </c>
      <c r="M33" s="168" t="s">
        <v>256</v>
      </c>
      <c r="N33" s="158">
        <v>4800</v>
      </c>
      <c r="O33" s="158">
        <v>1043</v>
      </c>
      <c r="P33" s="159">
        <f t="shared" si="0"/>
        <v>0.21729166666666666</v>
      </c>
      <c r="Q33" s="186">
        <v>68860000</v>
      </c>
      <c r="R33" s="160">
        <v>29200000</v>
      </c>
      <c r="S33" s="156">
        <f t="shared" si="1"/>
        <v>0.4240487946558234</v>
      </c>
      <c r="T33" s="158">
        <v>4800</v>
      </c>
      <c r="U33" s="160">
        <v>29200000</v>
      </c>
      <c r="V33" s="403"/>
      <c r="W33" s="404"/>
      <c r="X33" s="403"/>
      <c r="Y33" s="404"/>
      <c r="Z33" s="403"/>
      <c r="AA33" s="405"/>
      <c r="AB33" s="165" t="s">
        <v>1056</v>
      </c>
    </row>
    <row r="34" spans="1:28" ht="60" customHeight="1" x14ac:dyDescent="0.25">
      <c r="A34" s="270"/>
      <c r="B34" s="275"/>
      <c r="C34" s="273"/>
      <c r="D34" s="273"/>
      <c r="E34" s="273"/>
      <c r="F34" s="273"/>
      <c r="G34" s="273"/>
      <c r="H34" s="273"/>
      <c r="I34" s="274"/>
      <c r="J34" s="145" t="s">
        <v>254</v>
      </c>
      <c r="K34" s="146" t="s">
        <v>255</v>
      </c>
      <c r="L34" s="216">
        <v>133</v>
      </c>
      <c r="M34" s="168" t="s">
        <v>257</v>
      </c>
      <c r="N34" s="158">
        <v>12</v>
      </c>
      <c r="O34" s="158">
        <v>12</v>
      </c>
      <c r="P34" s="159">
        <f t="shared" si="0"/>
        <v>1</v>
      </c>
      <c r="Q34" s="186">
        <v>24140000</v>
      </c>
      <c r="R34" s="199">
        <v>20000000</v>
      </c>
      <c r="S34" s="156">
        <f t="shared" si="1"/>
        <v>0.82850041425020715</v>
      </c>
      <c r="T34" s="158">
        <v>12</v>
      </c>
      <c r="U34" s="199">
        <v>20000000</v>
      </c>
      <c r="V34" s="403"/>
      <c r="W34" s="404"/>
      <c r="X34" s="403"/>
      <c r="Y34" s="404"/>
      <c r="Z34" s="403"/>
      <c r="AA34" s="405"/>
      <c r="AB34" s="165" t="s">
        <v>1057</v>
      </c>
    </row>
    <row r="35" spans="1:28" ht="60" customHeight="1" x14ac:dyDescent="0.25">
      <c r="A35" s="270"/>
      <c r="B35" s="275"/>
      <c r="C35" s="273"/>
      <c r="D35" s="273"/>
      <c r="E35" s="273"/>
      <c r="F35" s="273"/>
      <c r="G35" s="273"/>
      <c r="H35" s="273"/>
      <c r="I35" s="274"/>
      <c r="J35" s="145" t="s">
        <v>254</v>
      </c>
      <c r="K35" s="146" t="s">
        <v>249</v>
      </c>
      <c r="L35" s="216">
        <v>154</v>
      </c>
      <c r="M35" s="147" t="s">
        <v>258</v>
      </c>
      <c r="N35" s="170">
        <v>5</v>
      </c>
      <c r="O35" s="198">
        <v>1</v>
      </c>
      <c r="P35" s="159">
        <f t="shared" si="0"/>
        <v>0.2</v>
      </c>
      <c r="Q35" s="186">
        <v>86385271</v>
      </c>
      <c r="R35" s="160">
        <v>34860000</v>
      </c>
      <c r="S35" s="159">
        <f t="shared" si="1"/>
        <v>0.40354101569004741</v>
      </c>
      <c r="T35" s="170">
        <v>5</v>
      </c>
      <c r="U35" s="160">
        <v>34860000</v>
      </c>
      <c r="V35" s="403"/>
      <c r="W35" s="404"/>
      <c r="X35" s="403"/>
      <c r="Y35" s="404"/>
      <c r="Z35" s="403"/>
      <c r="AA35" s="405"/>
      <c r="AB35" s="166" t="s">
        <v>1054</v>
      </c>
    </row>
    <row r="36" spans="1:28" ht="60" customHeight="1" x14ac:dyDescent="0.25">
      <c r="A36" s="270"/>
      <c r="B36" s="275"/>
      <c r="C36" s="273" t="s">
        <v>156</v>
      </c>
      <c r="D36" s="273">
        <v>30</v>
      </c>
      <c r="E36" s="273" t="s">
        <v>157</v>
      </c>
      <c r="F36" s="273" t="s">
        <v>158</v>
      </c>
      <c r="G36" s="273" t="s">
        <v>159</v>
      </c>
      <c r="H36" s="273" t="s">
        <v>151</v>
      </c>
      <c r="I36" s="274" t="s">
        <v>272</v>
      </c>
      <c r="J36" s="270" t="s">
        <v>254</v>
      </c>
      <c r="K36" s="273" t="s">
        <v>259</v>
      </c>
      <c r="L36" s="273">
        <v>143</v>
      </c>
      <c r="M36" s="274" t="s">
        <v>260</v>
      </c>
      <c r="N36" s="375">
        <v>1</v>
      </c>
      <c r="O36" s="387">
        <v>1</v>
      </c>
      <c r="P36" s="321">
        <f t="shared" si="0"/>
        <v>1</v>
      </c>
      <c r="Q36" s="399">
        <v>35000000</v>
      </c>
      <c r="R36" s="373">
        <v>25509300</v>
      </c>
      <c r="S36" s="315">
        <f t="shared" si="1"/>
        <v>0.72883714285714285</v>
      </c>
      <c r="T36" s="375">
        <v>1</v>
      </c>
      <c r="U36" s="373">
        <v>25509300</v>
      </c>
      <c r="V36" s="403"/>
      <c r="W36" s="404"/>
      <c r="X36" s="403"/>
      <c r="Y36" s="404"/>
      <c r="Z36" s="403"/>
      <c r="AA36" s="405"/>
      <c r="AB36" s="377" t="s">
        <v>1058</v>
      </c>
    </row>
    <row r="37" spans="1:28" ht="60" customHeight="1" x14ac:dyDescent="0.25">
      <c r="A37" s="270"/>
      <c r="B37" s="275"/>
      <c r="C37" s="273"/>
      <c r="D37" s="273"/>
      <c r="E37" s="273"/>
      <c r="F37" s="273"/>
      <c r="G37" s="273"/>
      <c r="H37" s="273"/>
      <c r="I37" s="274"/>
      <c r="J37" s="270"/>
      <c r="K37" s="273"/>
      <c r="L37" s="273"/>
      <c r="M37" s="274"/>
      <c r="N37" s="376"/>
      <c r="O37" s="388"/>
      <c r="P37" s="323"/>
      <c r="Q37" s="400"/>
      <c r="R37" s="374"/>
      <c r="S37" s="317"/>
      <c r="T37" s="376"/>
      <c r="U37" s="374"/>
      <c r="V37" s="403"/>
      <c r="W37" s="404"/>
      <c r="X37" s="403"/>
      <c r="Y37" s="404"/>
      <c r="Z37" s="403"/>
      <c r="AA37" s="405"/>
      <c r="AB37" s="378"/>
    </row>
    <row r="38" spans="1:28" ht="60" customHeight="1" x14ac:dyDescent="0.25">
      <c r="A38" s="270"/>
      <c r="B38" s="275"/>
      <c r="C38" s="273"/>
      <c r="D38" s="273"/>
      <c r="E38" s="273"/>
      <c r="F38" s="273"/>
      <c r="G38" s="273"/>
      <c r="H38" s="273"/>
      <c r="I38" s="147" t="s">
        <v>273</v>
      </c>
      <c r="J38" s="145" t="s">
        <v>251</v>
      </c>
      <c r="K38" s="146" t="s">
        <v>252</v>
      </c>
      <c r="L38" s="216">
        <v>128</v>
      </c>
      <c r="M38" s="147" t="s">
        <v>261</v>
      </c>
      <c r="N38" s="157">
        <v>1</v>
      </c>
      <c r="O38" s="158">
        <v>0.25</v>
      </c>
      <c r="P38" s="156">
        <f t="shared" si="0"/>
        <v>0.25</v>
      </c>
      <c r="Q38" s="158">
        <v>37000000</v>
      </c>
      <c r="R38" s="200">
        <v>25980000</v>
      </c>
      <c r="S38" s="156">
        <f t="shared" si="1"/>
        <v>0.70216216216216221</v>
      </c>
      <c r="T38" s="157">
        <v>1</v>
      </c>
      <c r="U38" s="200">
        <v>25980000</v>
      </c>
      <c r="V38" s="403"/>
      <c r="W38" s="404"/>
      <c r="X38" s="403"/>
      <c r="Y38" s="404"/>
      <c r="Z38" s="403"/>
      <c r="AA38" s="405"/>
      <c r="AB38" s="378"/>
    </row>
    <row r="39" spans="1:28" ht="126" customHeight="1" x14ac:dyDescent="0.25">
      <c r="A39" s="270"/>
      <c r="B39" s="275"/>
      <c r="C39" s="273"/>
      <c r="D39" s="273"/>
      <c r="E39" s="273"/>
      <c r="F39" s="273"/>
      <c r="G39" s="273"/>
      <c r="H39" s="273"/>
      <c r="I39" s="147" t="s">
        <v>274</v>
      </c>
      <c r="J39" s="145" t="s">
        <v>254</v>
      </c>
      <c r="K39" s="146" t="s">
        <v>262</v>
      </c>
      <c r="L39" s="218">
        <v>134</v>
      </c>
      <c r="M39" s="149" t="s">
        <v>256</v>
      </c>
      <c r="N39" s="157">
        <v>4800</v>
      </c>
      <c r="O39" s="158">
        <v>1043</v>
      </c>
      <c r="P39" s="156">
        <f t="shared" si="0"/>
        <v>0.21729166666666666</v>
      </c>
      <c r="Q39" s="158">
        <v>68860000</v>
      </c>
      <c r="R39" s="160">
        <v>29200000</v>
      </c>
      <c r="S39" s="156">
        <f t="shared" si="1"/>
        <v>0.4240487946558234</v>
      </c>
      <c r="T39" s="157">
        <v>4800</v>
      </c>
      <c r="U39" s="160">
        <v>29200000</v>
      </c>
      <c r="V39" s="403"/>
      <c r="W39" s="404"/>
      <c r="X39" s="403"/>
      <c r="Y39" s="404"/>
      <c r="Z39" s="403"/>
      <c r="AA39" s="405"/>
      <c r="AB39" s="165" t="s">
        <v>1056</v>
      </c>
    </row>
    <row r="40" spans="1:28" ht="60" customHeight="1" x14ac:dyDescent="0.25">
      <c r="A40" s="270"/>
      <c r="B40" s="275"/>
      <c r="C40" s="273"/>
      <c r="D40" s="273"/>
      <c r="E40" s="273"/>
      <c r="F40" s="273"/>
      <c r="G40" s="273"/>
      <c r="H40" s="273"/>
      <c r="I40" s="147" t="s">
        <v>275</v>
      </c>
      <c r="J40" s="145" t="s">
        <v>254</v>
      </c>
      <c r="K40" s="146" t="s">
        <v>262</v>
      </c>
      <c r="L40" s="216">
        <v>137</v>
      </c>
      <c r="M40" s="147" t="s">
        <v>263</v>
      </c>
      <c r="N40" s="157">
        <v>12</v>
      </c>
      <c r="O40" s="158">
        <v>2</v>
      </c>
      <c r="P40" s="156">
        <f t="shared" si="0"/>
        <v>0.16666666666666666</v>
      </c>
      <c r="Q40" s="158">
        <v>53000000</v>
      </c>
      <c r="R40" s="201">
        <v>26400000</v>
      </c>
      <c r="S40" s="156">
        <f t="shared" si="1"/>
        <v>0.49811320754716981</v>
      </c>
      <c r="T40" s="157">
        <v>12</v>
      </c>
      <c r="U40" s="201">
        <v>26400000</v>
      </c>
      <c r="V40" s="403"/>
      <c r="W40" s="404"/>
      <c r="X40" s="403"/>
      <c r="Y40" s="404"/>
      <c r="Z40" s="403"/>
      <c r="AA40" s="405"/>
      <c r="AB40" s="378" t="s">
        <v>1059</v>
      </c>
    </row>
    <row r="41" spans="1:28" ht="60" customHeight="1" x14ac:dyDescent="0.25">
      <c r="A41" s="270"/>
      <c r="B41" s="275"/>
      <c r="C41" s="273"/>
      <c r="D41" s="273"/>
      <c r="E41" s="273"/>
      <c r="F41" s="273"/>
      <c r="G41" s="273"/>
      <c r="H41" s="273"/>
      <c r="I41" s="147" t="s">
        <v>276</v>
      </c>
      <c r="J41" s="145" t="s">
        <v>254</v>
      </c>
      <c r="K41" s="146" t="s">
        <v>259</v>
      </c>
      <c r="L41" s="216">
        <v>142</v>
      </c>
      <c r="M41" s="147" t="s">
        <v>264</v>
      </c>
      <c r="N41" s="157">
        <v>12</v>
      </c>
      <c r="O41" s="158">
        <v>4</v>
      </c>
      <c r="P41" s="156">
        <f t="shared" si="0"/>
        <v>0.33333333333333331</v>
      </c>
      <c r="Q41" s="158">
        <v>107000000</v>
      </c>
      <c r="R41" s="201">
        <v>65460000</v>
      </c>
      <c r="S41" s="156">
        <f t="shared" si="1"/>
        <v>0.61177570093457945</v>
      </c>
      <c r="T41" s="157">
        <v>12</v>
      </c>
      <c r="U41" s="201">
        <v>65460000</v>
      </c>
      <c r="V41" s="403"/>
      <c r="W41" s="404"/>
      <c r="X41" s="403"/>
      <c r="Y41" s="404"/>
      <c r="Z41" s="403"/>
      <c r="AA41" s="405"/>
      <c r="AB41" s="379"/>
    </row>
    <row r="42" spans="1:28" ht="121.5" customHeight="1" x14ac:dyDescent="0.25">
      <c r="A42" s="270"/>
      <c r="B42" s="275"/>
      <c r="C42" s="273"/>
      <c r="D42" s="146">
        <v>31</v>
      </c>
      <c r="E42" s="146" t="s">
        <v>160</v>
      </c>
      <c r="F42" s="146" t="s">
        <v>161</v>
      </c>
      <c r="G42" s="146" t="s">
        <v>162</v>
      </c>
      <c r="H42" s="146" t="s">
        <v>118</v>
      </c>
      <c r="I42" s="147" t="s">
        <v>163</v>
      </c>
      <c r="J42" s="145" t="s">
        <v>254</v>
      </c>
      <c r="K42" s="146" t="s">
        <v>255</v>
      </c>
      <c r="L42" s="218">
        <v>133</v>
      </c>
      <c r="M42" s="149" t="s">
        <v>257</v>
      </c>
      <c r="N42" s="157">
        <v>12</v>
      </c>
      <c r="O42" s="158">
        <v>12</v>
      </c>
      <c r="P42" s="156">
        <f t="shared" si="0"/>
        <v>1</v>
      </c>
      <c r="Q42" s="158">
        <v>24140000</v>
      </c>
      <c r="R42" s="201">
        <v>20000000</v>
      </c>
      <c r="S42" s="156">
        <f t="shared" si="1"/>
        <v>0.82850041425020715</v>
      </c>
      <c r="T42" s="157">
        <v>12</v>
      </c>
      <c r="U42" s="201">
        <v>20000000</v>
      </c>
      <c r="V42" s="158"/>
      <c r="W42" s="160"/>
      <c r="X42" s="158"/>
      <c r="Y42" s="160"/>
      <c r="Z42" s="158"/>
      <c r="AA42" s="161"/>
      <c r="AB42" s="147" t="s">
        <v>1057</v>
      </c>
    </row>
    <row r="43" spans="1:28" ht="69" customHeight="1" x14ac:dyDescent="0.25">
      <c r="A43" s="270"/>
      <c r="B43" s="275"/>
      <c r="C43" s="273" t="s">
        <v>164</v>
      </c>
      <c r="D43" s="146">
        <v>32</v>
      </c>
      <c r="E43" s="146" t="s">
        <v>165</v>
      </c>
      <c r="F43" s="146" t="s">
        <v>166</v>
      </c>
      <c r="G43" s="146" t="s">
        <v>167</v>
      </c>
      <c r="H43" s="146" t="s">
        <v>168</v>
      </c>
      <c r="I43" s="147" t="s">
        <v>169</v>
      </c>
      <c r="J43" s="145" t="s">
        <v>233</v>
      </c>
      <c r="K43" s="146" t="s">
        <v>995</v>
      </c>
      <c r="L43" s="216">
        <v>196</v>
      </c>
      <c r="M43" s="147" t="s">
        <v>994</v>
      </c>
      <c r="N43" s="173">
        <v>1</v>
      </c>
      <c r="O43" s="174">
        <v>0.4</v>
      </c>
      <c r="P43" s="156">
        <f t="shared" si="0"/>
        <v>0.4</v>
      </c>
      <c r="Q43" s="158">
        <v>56400000</v>
      </c>
      <c r="R43" s="160">
        <v>56400000</v>
      </c>
      <c r="S43" s="156">
        <f t="shared" si="1"/>
        <v>1</v>
      </c>
      <c r="T43" s="173">
        <v>1</v>
      </c>
      <c r="U43" s="160">
        <v>56400000</v>
      </c>
      <c r="V43" s="158"/>
      <c r="W43" s="160"/>
      <c r="X43" s="158"/>
      <c r="Y43" s="160"/>
      <c r="Z43" s="158"/>
      <c r="AA43" s="161"/>
      <c r="AB43" s="147" t="s">
        <v>1060</v>
      </c>
    </row>
    <row r="44" spans="1:28" ht="60" customHeight="1" x14ac:dyDescent="0.25">
      <c r="A44" s="270"/>
      <c r="B44" s="275"/>
      <c r="C44" s="273"/>
      <c r="D44" s="146">
        <v>33</v>
      </c>
      <c r="E44" s="146" t="s">
        <v>170</v>
      </c>
      <c r="F44" s="146" t="s">
        <v>171</v>
      </c>
      <c r="G44" s="146" t="s">
        <v>172</v>
      </c>
      <c r="H44" s="146" t="s">
        <v>173</v>
      </c>
      <c r="I44" s="147" t="s">
        <v>174</v>
      </c>
      <c r="J44" s="145" t="s">
        <v>265</v>
      </c>
      <c r="K44" s="146" t="s">
        <v>266</v>
      </c>
      <c r="L44" s="218">
        <v>185</v>
      </c>
      <c r="M44" s="149" t="s">
        <v>267</v>
      </c>
      <c r="N44" s="170">
        <v>1</v>
      </c>
      <c r="O44" s="174">
        <v>0.2</v>
      </c>
      <c r="P44" s="156">
        <f t="shared" si="0"/>
        <v>0.2</v>
      </c>
      <c r="Q44" s="182">
        <v>40000000</v>
      </c>
      <c r="R44" s="182">
        <v>15000000</v>
      </c>
      <c r="S44" s="156">
        <f t="shared" si="1"/>
        <v>0.375</v>
      </c>
      <c r="T44" s="170">
        <v>1</v>
      </c>
      <c r="U44" s="182">
        <v>15000000</v>
      </c>
      <c r="V44" s="158"/>
      <c r="W44" s="160"/>
      <c r="X44" s="158"/>
      <c r="Y44" s="160"/>
      <c r="Z44" s="158"/>
      <c r="AA44" s="161"/>
      <c r="AB44" s="147" t="s">
        <v>1061</v>
      </c>
    </row>
    <row r="45" spans="1:28" ht="60" customHeight="1" x14ac:dyDescent="0.25">
      <c r="A45" s="270"/>
      <c r="B45" s="275"/>
      <c r="C45" s="273"/>
      <c r="D45" s="146">
        <v>34</v>
      </c>
      <c r="E45" s="146" t="s">
        <v>175</v>
      </c>
      <c r="F45" s="146" t="s">
        <v>176</v>
      </c>
      <c r="G45" s="146" t="s">
        <v>177</v>
      </c>
      <c r="H45" s="146" t="s">
        <v>178</v>
      </c>
      <c r="I45" s="147" t="s">
        <v>179</v>
      </c>
      <c r="J45" s="145" t="s">
        <v>254</v>
      </c>
      <c r="K45" s="146" t="s">
        <v>262</v>
      </c>
      <c r="L45" s="216">
        <v>137</v>
      </c>
      <c r="M45" s="147" t="s">
        <v>263</v>
      </c>
      <c r="N45" s="157">
        <v>12</v>
      </c>
      <c r="O45" s="158">
        <v>2</v>
      </c>
      <c r="P45" s="156">
        <f t="shared" si="0"/>
        <v>0.16666666666666666</v>
      </c>
      <c r="Q45" s="158">
        <v>53000000</v>
      </c>
      <c r="R45" s="201">
        <v>26400000</v>
      </c>
      <c r="S45" s="156">
        <f t="shared" si="1"/>
        <v>0.49811320754716981</v>
      </c>
      <c r="T45" s="157">
        <v>12</v>
      </c>
      <c r="U45" s="201">
        <v>26400000</v>
      </c>
      <c r="V45" s="158"/>
      <c r="W45" s="160"/>
      <c r="X45" s="158"/>
      <c r="Y45" s="160"/>
      <c r="Z45" s="158"/>
      <c r="AA45" s="161"/>
      <c r="AB45" s="377" t="s">
        <v>1059</v>
      </c>
    </row>
    <row r="46" spans="1:28" ht="60" customHeight="1" x14ac:dyDescent="0.25">
      <c r="A46" s="270"/>
      <c r="B46" s="275"/>
      <c r="C46" s="273"/>
      <c r="D46" s="146">
        <v>35</v>
      </c>
      <c r="E46" s="146" t="s">
        <v>180</v>
      </c>
      <c r="F46" s="146" t="s">
        <v>181</v>
      </c>
      <c r="G46" s="146" t="s">
        <v>182</v>
      </c>
      <c r="H46" s="146" t="s">
        <v>183</v>
      </c>
      <c r="I46" s="147" t="s">
        <v>184</v>
      </c>
      <c r="J46" s="145" t="s">
        <v>254</v>
      </c>
      <c r="K46" s="146" t="s">
        <v>268</v>
      </c>
      <c r="L46" s="216">
        <v>139</v>
      </c>
      <c r="M46" s="147" t="s">
        <v>269</v>
      </c>
      <c r="N46" s="157">
        <v>1</v>
      </c>
      <c r="O46" s="158">
        <v>0.4</v>
      </c>
      <c r="P46" s="156">
        <f t="shared" si="0"/>
        <v>0.4</v>
      </c>
      <c r="Q46" s="186">
        <v>112000000</v>
      </c>
      <c r="R46" s="160">
        <v>66720000</v>
      </c>
      <c r="S46" s="156">
        <f t="shared" si="1"/>
        <v>0.59571428571428575</v>
      </c>
      <c r="T46" s="157">
        <v>1</v>
      </c>
      <c r="U46" s="160">
        <v>66720000</v>
      </c>
      <c r="V46" s="158"/>
      <c r="W46" s="160"/>
      <c r="X46" s="158"/>
      <c r="Y46" s="160"/>
      <c r="Z46" s="158"/>
      <c r="AA46" s="161"/>
      <c r="AB46" s="379"/>
    </row>
    <row r="47" spans="1:28" ht="60" customHeight="1" x14ac:dyDescent="0.25">
      <c r="A47" s="270"/>
      <c r="B47" s="275"/>
      <c r="C47" s="273"/>
      <c r="D47" s="146">
        <v>36</v>
      </c>
      <c r="E47" s="146" t="s">
        <v>185</v>
      </c>
      <c r="F47" s="146" t="s">
        <v>186</v>
      </c>
      <c r="G47" s="146" t="s">
        <v>187</v>
      </c>
      <c r="H47" s="146" t="s">
        <v>188</v>
      </c>
      <c r="I47" s="147" t="s">
        <v>189</v>
      </c>
      <c r="J47" s="145" t="s">
        <v>254</v>
      </c>
      <c r="K47" s="146" t="s">
        <v>270</v>
      </c>
      <c r="L47" s="216">
        <v>162</v>
      </c>
      <c r="M47" s="147" t="s">
        <v>271</v>
      </c>
      <c r="N47" s="157">
        <v>83</v>
      </c>
      <c r="O47" s="158">
        <v>83</v>
      </c>
      <c r="P47" s="156">
        <f t="shared" si="0"/>
        <v>1</v>
      </c>
      <c r="Q47" s="186">
        <v>323286843</v>
      </c>
      <c r="R47" s="160">
        <v>157800000</v>
      </c>
      <c r="S47" s="156">
        <f t="shared" si="1"/>
        <v>0.48811141998748153</v>
      </c>
      <c r="T47" s="157">
        <v>83</v>
      </c>
      <c r="U47" s="160">
        <v>157800000</v>
      </c>
      <c r="V47" s="158"/>
      <c r="W47" s="160"/>
      <c r="X47" s="158"/>
      <c r="Y47" s="160"/>
      <c r="Z47" s="158"/>
      <c r="AA47" s="161"/>
      <c r="AB47" s="147" t="s">
        <v>1062</v>
      </c>
    </row>
    <row r="48" spans="1:28" ht="60" customHeight="1" x14ac:dyDescent="0.25">
      <c r="A48" s="270"/>
      <c r="B48" s="275"/>
      <c r="C48" s="273" t="s">
        <v>190</v>
      </c>
      <c r="D48" s="146">
        <v>37</v>
      </c>
      <c r="E48" s="146" t="s">
        <v>191</v>
      </c>
      <c r="F48" s="146" t="s">
        <v>192</v>
      </c>
      <c r="G48" s="146" t="s">
        <v>193</v>
      </c>
      <c r="H48" s="146" t="s">
        <v>194</v>
      </c>
      <c r="I48" s="147" t="s">
        <v>179</v>
      </c>
      <c r="J48" s="318" t="s">
        <v>254</v>
      </c>
      <c r="K48" s="312" t="s">
        <v>255</v>
      </c>
      <c r="L48" s="312">
        <v>132</v>
      </c>
      <c r="M48" s="330" t="s">
        <v>996</v>
      </c>
      <c r="N48" s="385">
        <v>8</v>
      </c>
      <c r="O48" s="387">
        <v>8</v>
      </c>
      <c r="P48" s="321">
        <f t="shared" si="0"/>
        <v>1</v>
      </c>
      <c r="Q48" s="383">
        <v>37000000</v>
      </c>
      <c r="R48" s="373">
        <v>22240000</v>
      </c>
      <c r="S48" s="315">
        <f t="shared" si="1"/>
        <v>0.60108108108108105</v>
      </c>
      <c r="T48" s="385">
        <v>8</v>
      </c>
      <c r="U48" s="373">
        <v>22240000</v>
      </c>
      <c r="V48" s="158"/>
      <c r="W48" s="160"/>
      <c r="X48" s="158"/>
      <c r="Y48" s="160"/>
      <c r="Z48" s="158"/>
      <c r="AA48" s="161"/>
      <c r="AB48" s="377" t="s">
        <v>1057</v>
      </c>
    </row>
    <row r="49" spans="1:28" ht="60" customHeight="1" x14ac:dyDescent="0.25">
      <c r="A49" s="270"/>
      <c r="B49" s="275"/>
      <c r="C49" s="273"/>
      <c r="D49" s="146">
        <v>38</v>
      </c>
      <c r="E49" s="146" t="s">
        <v>195</v>
      </c>
      <c r="F49" s="146" t="s">
        <v>192</v>
      </c>
      <c r="G49" s="146" t="s">
        <v>193</v>
      </c>
      <c r="H49" s="146" t="s">
        <v>194</v>
      </c>
      <c r="I49" s="147" t="s">
        <v>179</v>
      </c>
      <c r="J49" s="320"/>
      <c r="K49" s="314"/>
      <c r="L49" s="314"/>
      <c r="M49" s="332"/>
      <c r="N49" s="386"/>
      <c r="O49" s="388"/>
      <c r="P49" s="323"/>
      <c r="Q49" s="384"/>
      <c r="R49" s="374"/>
      <c r="S49" s="317"/>
      <c r="T49" s="386"/>
      <c r="U49" s="374"/>
      <c r="V49" s="158"/>
      <c r="W49" s="160"/>
      <c r="X49" s="158"/>
      <c r="Y49" s="160"/>
      <c r="Z49" s="158"/>
      <c r="AA49" s="161"/>
      <c r="AB49" s="379"/>
    </row>
    <row r="50" spans="1:28" ht="60" customHeight="1" x14ac:dyDescent="0.25">
      <c r="A50" s="270"/>
      <c r="B50" s="275"/>
      <c r="C50" s="273"/>
      <c r="D50" s="146">
        <v>39</v>
      </c>
      <c r="E50" s="146" t="s">
        <v>196</v>
      </c>
      <c r="F50" s="146" t="s">
        <v>197</v>
      </c>
      <c r="G50" s="146" t="s">
        <v>198</v>
      </c>
      <c r="H50" s="146" t="s">
        <v>199</v>
      </c>
      <c r="I50" s="147" t="s">
        <v>179</v>
      </c>
      <c r="J50" s="318" t="s">
        <v>254</v>
      </c>
      <c r="K50" s="312" t="s">
        <v>249</v>
      </c>
      <c r="L50" s="389">
        <v>154</v>
      </c>
      <c r="M50" s="391" t="s">
        <v>258</v>
      </c>
      <c r="N50" s="356">
        <v>5</v>
      </c>
      <c r="O50" s="363">
        <v>1</v>
      </c>
      <c r="P50" s="321">
        <f t="shared" ref="P50" si="5">(O50/N50)*1</f>
        <v>0.2</v>
      </c>
      <c r="Q50" s="383">
        <v>86385271</v>
      </c>
      <c r="R50" s="361">
        <v>34860000</v>
      </c>
      <c r="S50" s="315">
        <f t="shared" ref="S50" si="6">(R50/Q50)*1</f>
        <v>0.40354101569004741</v>
      </c>
      <c r="T50" s="356">
        <v>5</v>
      </c>
      <c r="U50" s="361">
        <v>34860000</v>
      </c>
      <c r="V50" s="158"/>
      <c r="W50" s="160"/>
      <c r="X50" s="158"/>
      <c r="Y50" s="160"/>
      <c r="Z50" s="158"/>
      <c r="AA50" s="161"/>
      <c r="AB50" s="377" t="s">
        <v>1054</v>
      </c>
    </row>
    <row r="51" spans="1:28" ht="60" customHeight="1" x14ac:dyDescent="0.25">
      <c r="A51" s="270"/>
      <c r="B51" s="275"/>
      <c r="C51" s="273"/>
      <c r="D51" s="146">
        <v>40</v>
      </c>
      <c r="E51" s="146" t="s">
        <v>200</v>
      </c>
      <c r="F51" s="146" t="s">
        <v>201</v>
      </c>
      <c r="G51" s="146" t="s">
        <v>202</v>
      </c>
      <c r="H51" s="146" t="s">
        <v>203</v>
      </c>
      <c r="I51" s="147" t="s">
        <v>204</v>
      </c>
      <c r="J51" s="320"/>
      <c r="K51" s="314"/>
      <c r="L51" s="390"/>
      <c r="M51" s="392"/>
      <c r="N51" s="370"/>
      <c r="O51" s="371"/>
      <c r="P51" s="323"/>
      <c r="Q51" s="384"/>
      <c r="R51" s="362"/>
      <c r="S51" s="317"/>
      <c r="T51" s="370"/>
      <c r="U51" s="362"/>
      <c r="V51" s="158"/>
      <c r="W51" s="160"/>
      <c r="X51" s="158"/>
      <c r="Y51" s="160"/>
      <c r="Z51" s="158"/>
      <c r="AA51" s="161"/>
      <c r="AB51" s="379"/>
    </row>
    <row r="52" spans="1:28" ht="60" customHeight="1" x14ac:dyDescent="0.25">
      <c r="A52" s="270" t="s">
        <v>292</v>
      </c>
      <c r="B52" s="273" t="s">
        <v>293</v>
      </c>
      <c r="C52" s="273" t="s">
        <v>294</v>
      </c>
      <c r="D52" s="146">
        <v>41</v>
      </c>
      <c r="E52" s="146" t="s">
        <v>295</v>
      </c>
      <c r="F52" s="146" t="s">
        <v>296</v>
      </c>
      <c r="G52" s="146" t="s">
        <v>297</v>
      </c>
      <c r="H52" s="146" t="s">
        <v>298</v>
      </c>
      <c r="I52" s="147" t="s">
        <v>299</v>
      </c>
      <c r="J52" s="145" t="s">
        <v>382</v>
      </c>
      <c r="K52" s="146" t="s">
        <v>383</v>
      </c>
      <c r="L52" s="221">
        <v>250</v>
      </c>
      <c r="M52" s="147" t="s">
        <v>384</v>
      </c>
      <c r="N52" s="157">
        <v>3</v>
      </c>
      <c r="O52" s="158">
        <v>1</v>
      </c>
      <c r="P52" s="156">
        <f t="shared" si="0"/>
        <v>0.33333333333333331</v>
      </c>
      <c r="Q52" s="158">
        <v>358000000</v>
      </c>
      <c r="R52" s="160">
        <v>84490000</v>
      </c>
      <c r="S52" s="156">
        <f t="shared" si="1"/>
        <v>0.23600558659217877</v>
      </c>
      <c r="T52" s="157">
        <v>3</v>
      </c>
      <c r="U52" s="160">
        <v>84490000</v>
      </c>
      <c r="V52" s="158"/>
      <c r="W52" s="160"/>
      <c r="X52" s="158"/>
      <c r="Y52" s="160"/>
      <c r="Z52" s="158"/>
      <c r="AA52" s="161"/>
      <c r="AB52" s="147" t="s">
        <v>1063</v>
      </c>
    </row>
    <row r="53" spans="1:28" ht="60" customHeight="1" x14ac:dyDescent="0.25">
      <c r="A53" s="270"/>
      <c r="B53" s="273"/>
      <c r="C53" s="273"/>
      <c r="D53" s="146">
        <v>42</v>
      </c>
      <c r="E53" s="146" t="s">
        <v>300</v>
      </c>
      <c r="F53" s="146" t="s">
        <v>301</v>
      </c>
      <c r="G53" s="146" t="s">
        <v>302</v>
      </c>
      <c r="H53" s="146" t="s">
        <v>303</v>
      </c>
      <c r="I53" s="147" t="s">
        <v>304</v>
      </c>
      <c r="J53" s="270" t="s">
        <v>215</v>
      </c>
      <c r="K53" s="273" t="s">
        <v>216</v>
      </c>
      <c r="L53" s="273">
        <v>197</v>
      </c>
      <c r="M53" s="274" t="s">
        <v>217</v>
      </c>
      <c r="N53" s="356">
        <v>1</v>
      </c>
      <c r="O53" s="363">
        <v>0.2</v>
      </c>
      <c r="P53" s="321">
        <f t="shared" si="0"/>
        <v>0.2</v>
      </c>
      <c r="Q53" s="359">
        <v>69300000</v>
      </c>
      <c r="R53" s="361">
        <v>59520000</v>
      </c>
      <c r="S53" s="315">
        <f t="shared" si="1"/>
        <v>0.8588744588744589</v>
      </c>
      <c r="T53" s="356">
        <v>1</v>
      </c>
      <c r="U53" s="361">
        <v>59520000</v>
      </c>
      <c r="V53" s="158"/>
      <c r="W53" s="160"/>
      <c r="X53" s="158"/>
      <c r="Y53" s="160"/>
      <c r="Z53" s="158"/>
      <c r="AA53" s="161"/>
      <c r="AB53" s="377" t="s">
        <v>1084</v>
      </c>
    </row>
    <row r="54" spans="1:28" ht="60" customHeight="1" x14ac:dyDescent="0.25">
      <c r="A54" s="270"/>
      <c r="B54" s="273"/>
      <c r="C54" s="273"/>
      <c r="D54" s="146">
        <v>43</v>
      </c>
      <c r="E54" s="146" t="s">
        <v>305</v>
      </c>
      <c r="F54" s="146" t="s">
        <v>306</v>
      </c>
      <c r="G54" s="146" t="s">
        <v>307</v>
      </c>
      <c r="H54" s="146" t="s">
        <v>308</v>
      </c>
      <c r="I54" s="147" t="s">
        <v>309</v>
      </c>
      <c r="J54" s="270"/>
      <c r="K54" s="273"/>
      <c r="L54" s="273"/>
      <c r="M54" s="274"/>
      <c r="N54" s="357"/>
      <c r="O54" s="364"/>
      <c r="P54" s="322"/>
      <c r="Q54" s="366"/>
      <c r="R54" s="368"/>
      <c r="S54" s="316"/>
      <c r="T54" s="357"/>
      <c r="U54" s="368"/>
      <c r="V54" s="158"/>
      <c r="W54" s="160"/>
      <c r="X54" s="158"/>
      <c r="Y54" s="160"/>
      <c r="Z54" s="158"/>
      <c r="AA54" s="161"/>
      <c r="AB54" s="378"/>
    </row>
    <row r="55" spans="1:28" ht="60" customHeight="1" x14ac:dyDescent="0.25">
      <c r="A55" s="270"/>
      <c r="B55" s="273"/>
      <c r="C55" s="273"/>
      <c r="D55" s="146">
        <v>44</v>
      </c>
      <c r="E55" s="146" t="s">
        <v>310</v>
      </c>
      <c r="F55" s="146" t="s">
        <v>311</v>
      </c>
      <c r="G55" s="146" t="s">
        <v>312</v>
      </c>
      <c r="H55" s="146" t="s">
        <v>313</v>
      </c>
      <c r="I55" s="147" t="s">
        <v>314</v>
      </c>
      <c r="J55" s="270"/>
      <c r="K55" s="273"/>
      <c r="L55" s="273"/>
      <c r="M55" s="274"/>
      <c r="N55" s="370"/>
      <c r="O55" s="371"/>
      <c r="P55" s="323"/>
      <c r="Q55" s="360"/>
      <c r="R55" s="362"/>
      <c r="S55" s="317"/>
      <c r="T55" s="370"/>
      <c r="U55" s="362"/>
      <c r="V55" s="158"/>
      <c r="W55" s="160"/>
      <c r="X55" s="158"/>
      <c r="Y55" s="160"/>
      <c r="Z55" s="158"/>
      <c r="AA55" s="161"/>
      <c r="AB55" s="379"/>
    </row>
    <row r="56" spans="1:28" ht="97.5" customHeight="1" x14ac:dyDescent="0.25">
      <c r="A56" s="270"/>
      <c r="B56" s="273" t="s">
        <v>380</v>
      </c>
      <c r="C56" s="146" t="s">
        <v>315</v>
      </c>
      <c r="D56" s="146">
        <v>45</v>
      </c>
      <c r="E56" s="146" t="s">
        <v>316</v>
      </c>
      <c r="F56" s="146" t="s">
        <v>317</v>
      </c>
      <c r="G56" s="146" t="s">
        <v>318</v>
      </c>
      <c r="H56" s="146" t="s">
        <v>319</v>
      </c>
      <c r="I56" s="147" t="s">
        <v>320</v>
      </c>
      <c r="J56" s="152" t="s">
        <v>385</v>
      </c>
      <c r="K56" s="148" t="s">
        <v>386</v>
      </c>
      <c r="L56" s="216" t="s">
        <v>1080</v>
      </c>
      <c r="M56" s="147" t="s">
        <v>388</v>
      </c>
      <c r="N56" s="157">
        <v>12</v>
      </c>
      <c r="O56" s="158">
        <v>8</v>
      </c>
      <c r="P56" s="159">
        <f>(O56/N56)*1</f>
        <v>0.66666666666666663</v>
      </c>
      <c r="Q56" s="158">
        <v>760000000</v>
      </c>
      <c r="R56" s="160">
        <v>305000000</v>
      </c>
      <c r="S56" s="159">
        <f>(R56/Q56)*1</f>
        <v>0.40131578947368424</v>
      </c>
      <c r="T56" s="157">
        <v>12</v>
      </c>
      <c r="U56" s="160">
        <v>305000000</v>
      </c>
      <c r="V56" s="158"/>
      <c r="W56" s="160"/>
      <c r="X56" s="158"/>
      <c r="Y56" s="160"/>
      <c r="Z56" s="158"/>
      <c r="AA56" s="161"/>
      <c r="AB56" s="205" t="s">
        <v>1093</v>
      </c>
    </row>
    <row r="57" spans="1:28" ht="60" customHeight="1" x14ac:dyDescent="0.25">
      <c r="A57" s="270"/>
      <c r="B57" s="273"/>
      <c r="C57" s="273" t="s">
        <v>321</v>
      </c>
      <c r="D57" s="146">
        <v>46</v>
      </c>
      <c r="E57" s="146" t="s">
        <v>322</v>
      </c>
      <c r="F57" s="146" t="s">
        <v>323</v>
      </c>
      <c r="G57" s="146" t="s">
        <v>324</v>
      </c>
      <c r="H57" s="146" t="s">
        <v>325</v>
      </c>
      <c r="I57" s="93" t="s">
        <v>326</v>
      </c>
      <c r="J57" s="270" t="s">
        <v>215</v>
      </c>
      <c r="K57" s="273" t="s">
        <v>216</v>
      </c>
      <c r="L57" s="288">
        <v>197</v>
      </c>
      <c r="M57" s="274" t="s">
        <v>217</v>
      </c>
      <c r="N57" s="356">
        <v>1</v>
      </c>
      <c r="O57" s="363">
        <v>0.2</v>
      </c>
      <c r="P57" s="321">
        <f t="shared" ref="P57" si="7">(O57/N57)*1</f>
        <v>0.2</v>
      </c>
      <c r="Q57" s="359">
        <v>69300000</v>
      </c>
      <c r="R57" s="361">
        <v>59520000</v>
      </c>
      <c r="S57" s="315">
        <f t="shared" ref="S57" si="8">(R57/Q57)*1</f>
        <v>0.8588744588744589</v>
      </c>
      <c r="T57" s="356">
        <v>1</v>
      </c>
      <c r="U57" s="361">
        <v>59520000</v>
      </c>
      <c r="V57" s="158"/>
      <c r="W57" s="160"/>
      <c r="X57" s="158"/>
      <c r="Y57" s="160"/>
      <c r="Z57" s="158"/>
      <c r="AA57" s="161"/>
      <c r="AB57" s="377" t="s">
        <v>1085</v>
      </c>
    </row>
    <row r="58" spans="1:28" ht="60" customHeight="1" x14ac:dyDescent="0.25">
      <c r="A58" s="270"/>
      <c r="B58" s="273"/>
      <c r="C58" s="273"/>
      <c r="D58" s="146">
        <v>47</v>
      </c>
      <c r="E58" s="146" t="s">
        <v>327</v>
      </c>
      <c r="F58" s="146" t="s">
        <v>328</v>
      </c>
      <c r="G58" s="146" t="s">
        <v>329</v>
      </c>
      <c r="H58" s="146" t="s">
        <v>330</v>
      </c>
      <c r="I58" s="147" t="s">
        <v>331</v>
      </c>
      <c r="J58" s="270"/>
      <c r="K58" s="273"/>
      <c r="L58" s="288"/>
      <c r="M58" s="274"/>
      <c r="N58" s="357"/>
      <c r="O58" s="364"/>
      <c r="P58" s="322"/>
      <c r="Q58" s="366"/>
      <c r="R58" s="368"/>
      <c r="S58" s="316"/>
      <c r="T58" s="357"/>
      <c r="U58" s="368"/>
      <c r="V58" s="158"/>
      <c r="W58" s="160"/>
      <c r="X58" s="158"/>
      <c r="Y58" s="160"/>
      <c r="Z58" s="158"/>
      <c r="AA58" s="161"/>
      <c r="AB58" s="378"/>
    </row>
    <row r="59" spans="1:28" ht="60" customHeight="1" x14ac:dyDescent="0.25">
      <c r="A59" s="270"/>
      <c r="B59" s="273"/>
      <c r="C59" s="273"/>
      <c r="D59" s="146">
        <v>48</v>
      </c>
      <c r="E59" s="146" t="s">
        <v>332</v>
      </c>
      <c r="F59" s="146" t="s">
        <v>333</v>
      </c>
      <c r="G59" s="146" t="s">
        <v>334</v>
      </c>
      <c r="H59" s="146" t="s">
        <v>335</v>
      </c>
      <c r="I59" s="93" t="s">
        <v>336</v>
      </c>
      <c r="J59" s="270"/>
      <c r="K59" s="273"/>
      <c r="L59" s="288"/>
      <c r="M59" s="274"/>
      <c r="N59" s="357"/>
      <c r="O59" s="364"/>
      <c r="P59" s="322"/>
      <c r="Q59" s="366"/>
      <c r="R59" s="368"/>
      <c r="S59" s="316"/>
      <c r="T59" s="357"/>
      <c r="U59" s="368"/>
      <c r="V59" s="158"/>
      <c r="W59" s="160"/>
      <c r="X59" s="158"/>
      <c r="Y59" s="160"/>
      <c r="Z59" s="158"/>
      <c r="AA59" s="161"/>
      <c r="AB59" s="378"/>
    </row>
    <row r="60" spans="1:28" ht="60" customHeight="1" x14ac:dyDescent="0.25">
      <c r="A60" s="270"/>
      <c r="B60" s="273"/>
      <c r="C60" s="273" t="s">
        <v>337</v>
      </c>
      <c r="D60" s="146">
        <v>49</v>
      </c>
      <c r="E60" s="146" t="s">
        <v>338</v>
      </c>
      <c r="F60" s="146" t="s">
        <v>339</v>
      </c>
      <c r="G60" s="146" t="s">
        <v>340</v>
      </c>
      <c r="H60" s="146" t="s">
        <v>341</v>
      </c>
      <c r="I60" s="93" t="s">
        <v>342</v>
      </c>
      <c r="J60" s="270"/>
      <c r="K60" s="273"/>
      <c r="L60" s="288"/>
      <c r="M60" s="274"/>
      <c r="N60" s="370"/>
      <c r="O60" s="371"/>
      <c r="P60" s="323"/>
      <c r="Q60" s="360"/>
      <c r="R60" s="362"/>
      <c r="S60" s="317"/>
      <c r="T60" s="370"/>
      <c r="U60" s="362"/>
      <c r="V60" s="158"/>
      <c r="W60" s="160"/>
      <c r="X60" s="158"/>
      <c r="Y60" s="160"/>
      <c r="Z60" s="158"/>
      <c r="AA60" s="161"/>
      <c r="AB60" s="379"/>
    </row>
    <row r="61" spans="1:28" ht="114" customHeight="1" x14ac:dyDescent="0.25">
      <c r="A61" s="270"/>
      <c r="B61" s="273"/>
      <c r="C61" s="273"/>
      <c r="D61" s="146">
        <v>50</v>
      </c>
      <c r="E61" s="146" t="s">
        <v>343</v>
      </c>
      <c r="F61" s="146" t="s">
        <v>344</v>
      </c>
      <c r="G61" s="146" t="s">
        <v>345</v>
      </c>
      <c r="H61" s="146" t="s">
        <v>346</v>
      </c>
      <c r="I61" s="147" t="s">
        <v>347</v>
      </c>
      <c r="J61" s="145" t="s">
        <v>406</v>
      </c>
      <c r="K61" s="146" t="s">
        <v>998</v>
      </c>
      <c r="L61" s="221">
        <v>20</v>
      </c>
      <c r="M61" s="147" t="s">
        <v>997</v>
      </c>
      <c r="N61" s="170">
        <v>70</v>
      </c>
      <c r="O61" s="172">
        <v>70</v>
      </c>
      <c r="P61" s="156">
        <f t="shared" ref="P61:P96" si="9">(O61/N61)*1</f>
        <v>1</v>
      </c>
      <c r="Q61" s="194">
        <v>7000000</v>
      </c>
      <c r="R61" s="195">
        <v>5950000</v>
      </c>
      <c r="S61" s="156">
        <f t="shared" ref="S61:S96" si="10">(R61/Q61)*1</f>
        <v>0.85</v>
      </c>
      <c r="T61" s="170">
        <v>70</v>
      </c>
      <c r="U61" s="195">
        <v>5950000</v>
      </c>
      <c r="V61" s="158"/>
      <c r="W61" s="160"/>
      <c r="X61" s="158"/>
      <c r="Y61" s="160"/>
      <c r="Z61" s="158"/>
      <c r="AA61" s="161"/>
      <c r="AB61" s="217" t="s">
        <v>1018</v>
      </c>
    </row>
    <row r="62" spans="1:28" ht="60" customHeight="1" x14ac:dyDescent="0.25">
      <c r="A62" s="270"/>
      <c r="B62" s="273" t="s">
        <v>381</v>
      </c>
      <c r="C62" s="275" t="s">
        <v>348</v>
      </c>
      <c r="D62" s="146">
        <v>51</v>
      </c>
      <c r="E62" s="218" t="s">
        <v>349</v>
      </c>
      <c r="F62" s="146" t="s">
        <v>350</v>
      </c>
      <c r="G62" s="146" t="s">
        <v>351</v>
      </c>
      <c r="H62" s="146" t="s">
        <v>352</v>
      </c>
      <c r="I62" s="147" t="s">
        <v>1022</v>
      </c>
      <c r="J62" s="318" t="s">
        <v>233</v>
      </c>
      <c r="K62" s="312" t="s">
        <v>234</v>
      </c>
      <c r="L62" s="380">
        <v>197</v>
      </c>
      <c r="M62" s="330" t="s">
        <v>217</v>
      </c>
      <c r="N62" s="356">
        <v>1</v>
      </c>
      <c r="O62" s="363">
        <v>0.2</v>
      </c>
      <c r="P62" s="321">
        <f t="shared" si="9"/>
        <v>0.2</v>
      </c>
      <c r="Q62" s="359">
        <v>69300000</v>
      </c>
      <c r="R62" s="361">
        <v>59520000</v>
      </c>
      <c r="S62" s="315">
        <f t="shared" si="10"/>
        <v>0.8588744588744589</v>
      </c>
      <c r="T62" s="356">
        <v>1</v>
      </c>
      <c r="U62" s="361">
        <v>59520000</v>
      </c>
      <c r="V62" s="158"/>
      <c r="W62" s="160"/>
      <c r="X62" s="158"/>
      <c r="Y62" s="160"/>
      <c r="Z62" s="158"/>
      <c r="AA62" s="161"/>
      <c r="AB62" s="377" t="s">
        <v>1064</v>
      </c>
    </row>
    <row r="63" spans="1:28" ht="60" customHeight="1" x14ac:dyDescent="0.25">
      <c r="A63" s="270"/>
      <c r="B63" s="273"/>
      <c r="C63" s="275"/>
      <c r="D63" s="146">
        <v>52</v>
      </c>
      <c r="E63" s="218" t="s">
        <v>354</v>
      </c>
      <c r="F63" s="146" t="s">
        <v>355</v>
      </c>
      <c r="G63" s="146" t="s">
        <v>356</v>
      </c>
      <c r="H63" s="146" t="s">
        <v>357</v>
      </c>
      <c r="I63" s="147" t="s">
        <v>353</v>
      </c>
      <c r="J63" s="319"/>
      <c r="K63" s="313"/>
      <c r="L63" s="381"/>
      <c r="M63" s="331"/>
      <c r="N63" s="357"/>
      <c r="O63" s="364"/>
      <c r="P63" s="322"/>
      <c r="Q63" s="366"/>
      <c r="R63" s="368"/>
      <c r="S63" s="316"/>
      <c r="T63" s="357"/>
      <c r="U63" s="368"/>
      <c r="V63" s="158"/>
      <c r="W63" s="160"/>
      <c r="X63" s="158"/>
      <c r="Y63" s="160"/>
      <c r="Z63" s="158"/>
      <c r="AA63" s="161"/>
      <c r="AB63" s="379"/>
    </row>
    <row r="64" spans="1:28" ht="118.5" customHeight="1" x14ac:dyDescent="0.25">
      <c r="A64" s="270"/>
      <c r="B64" s="273"/>
      <c r="C64" s="275"/>
      <c r="D64" s="146">
        <v>53</v>
      </c>
      <c r="E64" s="218" t="s">
        <v>358</v>
      </c>
      <c r="F64" s="146" t="s">
        <v>359</v>
      </c>
      <c r="G64" s="146" t="s">
        <v>360</v>
      </c>
      <c r="H64" s="146" t="s">
        <v>361</v>
      </c>
      <c r="I64" s="147" t="s">
        <v>362</v>
      </c>
      <c r="J64" s="319"/>
      <c r="K64" s="313"/>
      <c r="L64" s="381"/>
      <c r="M64" s="331"/>
      <c r="N64" s="357"/>
      <c r="O64" s="364"/>
      <c r="P64" s="322"/>
      <c r="Q64" s="366"/>
      <c r="R64" s="368"/>
      <c r="S64" s="316"/>
      <c r="T64" s="357"/>
      <c r="U64" s="368"/>
      <c r="V64" s="158"/>
      <c r="W64" s="160"/>
      <c r="X64" s="158"/>
      <c r="Y64" s="160"/>
      <c r="Z64" s="158"/>
      <c r="AA64" s="161"/>
      <c r="AB64" s="377" t="s">
        <v>1029</v>
      </c>
    </row>
    <row r="65" spans="1:28" ht="60" customHeight="1" x14ac:dyDescent="0.25">
      <c r="A65" s="270"/>
      <c r="B65" s="273"/>
      <c r="C65" s="275"/>
      <c r="D65" s="146">
        <v>54</v>
      </c>
      <c r="E65" s="148" t="s">
        <v>363</v>
      </c>
      <c r="F65" s="146" t="s">
        <v>364</v>
      </c>
      <c r="G65" s="146" t="s">
        <v>365</v>
      </c>
      <c r="H65" s="146" t="s">
        <v>366</v>
      </c>
      <c r="I65" s="93" t="s">
        <v>367</v>
      </c>
      <c r="J65" s="319"/>
      <c r="K65" s="313"/>
      <c r="L65" s="381"/>
      <c r="M65" s="331"/>
      <c r="N65" s="357"/>
      <c r="O65" s="364"/>
      <c r="P65" s="322"/>
      <c r="Q65" s="366"/>
      <c r="R65" s="368"/>
      <c r="S65" s="316"/>
      <c r="T65" s="357"/>
      <c r="U65" s="368"/>
      <c r="V65" s="158"/>
      <c r="W65" s="160"/>
      <c r="X65" s="158"/>
      <c r="Y65" s="160"/>
      <c r="Z65" s="158"/>
      <c r="AA65" s="161"/>
      <c r="AB65" s="379"/>
    </row>
    <row r="66" spans="1:28" ht="60" customHeight="1" x14ac:dyDescent="0.25">
      <c r="A66" s="270"/>
      <c r="B66" s="273" t="s">
        <v>368</v>
      </c>
      <c r="C66" s="273" t="s">
        <v>369</v>
      </c>
      <c r="D66" s="146">
        <v>55</v>
      </c>
      <c r="E66" s="146" t="s">
        <v>370</v>
      </c>
      <c r="F66" s="146" t="s">
        <v>371</v>
      </c>
      <c r="G66" s="146" t="s">
        <v>372</v>
      </c>
      <c r="H66" s="146" t="s">
        <v>373</v>
      </c>
      <c r="I66" s="147" t="s">
        <v>374</v>
      </c>
      <c r="J66" s="319"/>
      <c r="K66" s="313"/>
      <c r="L66" s="381"/>
      <c r="M66" s="331"/>
      <c r="N66" s="357"/>
      <c r="O66" s="364"/>
      <c r="P66" s="322"/>
      <c r="Q66" s="366"/>
      <c r="R66" s="368"/>
      <c r="S66" s="316"/>
      <c r="T66" s="357"/>
      <c r="U66" s="368"/>
      <c r="V66" s="158"/>
      <c r="W66" s="160"/>
      <c r="X66" s="158"/>
      <c r="Y66" s="160"/>
      <c r="Z66" s="158"/>
      <c r="AA66" s="161"/>
      <c r="AB66" s="147" t="s">
        <v>1065</v>
      </c>
    </row>
    <row r="67" spans="1:28" ht="129.75" customHeight="1" x14ac:dyDescent="0.25">
      <c r="A67" s="270"/>
      <c r="B67" s="273"/>
      <c r="C67" s="273"/>
      <c r="D67" s="146">
        <v>56</v>
      </c>
      <c r="E67" s="146" t="s">
        <v>375</v>
      </c>
      <c r="F67" s="146" t="s">
        <v>376</v>
      </c>
      <c r="G67" s="146" t="s">
        <v>377</v>
      </c>
      <c r="H67" s="146" t="s">
        <v>378</v>
      </c>
      <c r="I67" s="147" t="s">
        <v>379</v>
      </c>
      <c r="J67" s="320"/>
      <c r="K67" s="314"/>
      <c r="L67" s="382"/>
      <c r="M67" s="332"/>
      <c r="N67" s="370"/>
      <c r="O67" s="371"/>
      <c r="P67" s="323"/>
      <c r="Q67" s="360"/>
      <c r="R67" s="362"/>
      <c r="S67" s="317"/>
      <c r="T67" s="370"/>
      <c r="U67" s="362"/>
      <c r="V67" s="158"/>
      <c r="W67" s="160"/>
      <c r="X67" s="158"/>
      <c r="Y67" s="160"/>
      <c r="Z67" s="158"/>
      <c r="AA67" s="161"/>
      <c r="AB67" s="163" t="s">
        <v>1066</v>
      </c>
    </row>
    <row r="68" spans="1:28" ht="169.5" customHeight="1" x14ac:dyDescent="0.25">
      <c r="A68" s="298" t="s">
        <v>393</v>
      </c>
      <c r="B68" s="273" t="s">
        <v>394</v>
      </c>
      <c r="C68" s="273" t="s">
        <v>1086</v>
      </c>
      <c r="D68" s="146">
        <v>57</v>
      </c>
      <c r="E68" s="146" t="s">
        <v>396</v>
      </c>
      <c r="F68" s="146" t="s">
        <v>397</v>
      </c>
      <c r="G68" s="146" t="s">
        <v>398</v>
      </c>
      <c r="H68" s="146" t="s">
        <v>399</v>
      </c>
      <c r="I68" s="147" t="s">
        <v>400</v>
      </c>
      <c r="J68" s="145" t="s">
        <v>1000</v>
      </c>
      <c r="K68" s="146" t="s">
        <v>1001</v>
      </c>
      <c r="L68" s="218">
        <v>116</v>
      </c>
      <c r="M68" s="187" t="s">
        <v>999</v>
      </c>
      <c r="N68" s="177">
        <v>10</v>
      </c>
      <c r="O68" s="202">
        <v>0</v>
      </c>
      <c r="P68" s="159">
        <f t="shared" si="9"/>
        <v>0</v>
      </c>
      <c r="Q68" s="199">
        <v>25980000</v>
      </c>
      <c r="R68" s="199">
        <v>8660000</v>
      </c>
      <c r="S68" s="159">
        <f t="shared" si="10"/>
        <v>0.33333333333333331</v>
      </c>
      <c r="T68" s="177">
        <v>10</v>
      </c>
      <c r="U68" s="199">
        <v>8660000</v>
      </c>
      <c r="V68" s="158"/>
      <c r="W68" s="160"/>
      <c r="X68" s="158"/>
      <c r="Y68" s="160"/>
      <c r="Z68" s="158"/>
      <c r="AA68" s="161"/>
      <c r="AB68" s="205" t="s">
        <v>1087</v>
      </c>
    </row>
    <row r="69" spans="1:28" ht="92.25" customHeight="1" x14ac:dyDescent="0.25">
      <c r="A69" s="298"/>
      <c r="B69" s="273"/>
      <c r="C69" s="273"/>
      <c r="D69" s="146">
        <v>58</v>
      </c>
      <c r="E69" s="146" t="s">
        <v>401</v>
      </c>
      <c r="F69" s="146" t="s">
        <v>402</v>
      </c>
      <c r="G69" s="146" t="s">
        <v>403</v>
      </c>
      <c r="H69" s="146" t="s">
        <v>404</v>
      </c>
      <c r="I69" s="147" t="s">
        <v>405</v>
      </c>
      <c r="J69" s="152" t="s">
        <v>406</v>
      </c>
      <c r="K69" s="148" t="s">
        <v>407</v>
      </c>
      <c r="L69" s="221">
        <v>207</v>
      </c>
      <c r="M69" s="66" t="s">
        <v>408</v>
      </c>
      <c r="N69" s="179">
        <v>1</v>
      </c>
      <c r="O69" s="180">
        <v>0.2</v>
      </c>
      <c r="P69" s="156">
        <f t="shared" si="9"/>
        <v>0.2</v>
      </c>
      <c r="Q69" s="111">
        <v>347228160</v>
      </c>
      <c r="R69" s="188">
        <v>81500000</v>
      </c>
      <c r="S69" s="156">
        <f t="shared" si="10"/>
        <v>0.23471598616886372</v>
      </c>
      <c r="T69" s="179">
        <v>1</v>
      </c>
      <c r="U69" s="188">
        <v>81500000</v>
      </c>
      <c r="V69" s="158"/>
      <c r="W69" s="160"/>
      <c r="X69" s="158"/>
      <c r="Y69" s="160"/>
      <c r="Z69" s="158"/>
      <c r="AA69" s="161"/>
      <c r="AB69" s="147" t="s">
        <v>1068</v>
      </c>
    </row>
    <row r="70" spans="1:28" ht="105" customHeight="1" x14ac:dyDescent="0.25">
      <c r="A70" s="298"/>
      <c r="B70" s="273"/>
      <c r="C70" s="273"/>
      <c r="D70" s="146">
        <v>59</v>
      </c>
      <c r="E70" s="146" t="s">
        <v>409</v>
      </c>
      <c r="F70" s="146" t="s">
        <v>410</v>
      </c>
      <c r="G70" s="146" t="s">
        <v>411</v>
      </c>
      <c r="H70" s="146" t="s">
        <v>412</v>
      </c>
      <c r="I70" s="147" t="s">
        <v>413</v>
      </c>
      <c r="J70" s="145" t="s">
        <v>1002</v>
      </c>
      <c r="K70" s="146" t="s">
        <v>990</v>
      </c>
      <c r="L70" s="218">
        <v>22</v>
      </c>
      <c r="M70" s="149" t="s">
        <v>991</v>
      </c>
      <c r="N70" s="170">
        <v>2</v>
      </c>
      <c r="O70" s="178">
        <v>0.5</v>
      </c>
      <c r="P70" s="156">
        <f t="shared" si="9"/>
        <v>0.25</v>
      </c>
      <c r="Q70" s="194">
        <v>28000000</v>
      </c>
      <c r="R70" s="195">
        <v>23020000</v>
      </c>
      <c r="S70" s="156">
        <f t="shared" si="10"/>
        <v>0.82214285714285718</v>
      </c>
      <c r="T70" s="170">
        <v>2</v>
      </c>
      <c r="U70" s="195">
        <v>23020000</v>
      </c>
      <c r="V70" s="158"/>
      <c r="W70" s="160"/>
      <c r="X70" s="158"/>
      <c r="Y70" s="160"/>
      <c r="Z70" s="158"/>
      <c r="AA70" s="161"/>
      <c r="AB70" s="147" t="s">
        <v>1069</v>
      </c>
    </row>
    <row r="71" spans="1:28" ht="60" customHeight="1" x14ac:dyDescent="0.25">
      <c r="A71" s="298"/>
      <c r="B71" s="273"/>
      <c r="C71" s="273"/>
      <c r="D71" s="146">
        <v>60</v>
      </c>
      <c r="E71" s="150" t="s">
        <v>414</v>
      </c>
      <c r="F71" s="150" t="s">
        <v>415</v>
      </c>
      <c r="G71" s="150" t="s">
        <v>416</v>
      </c>
      <c r="H71" s="150" t="s">
        <v>417</v>
      </c>
      <c r="I71" s="154" t="s">
        <v>413</v>
      </c>
      <c r="J71" s="145" t="s">
        <v>1000</v>
      </c>
      <c r="K71" s="146" t="s">
        <v>1001</v>
      </c>
      <c r="L71" s="218">
        <v>116</v>
      </c>
      <c r="M71" s="149" t="s">
        <v>1003</v>
      </c>
      <c r="N71" s="177">
        <v>10</v>
      </c>
      <c r="O71" s="202">
        <v>0</v>
      </c>
      <c r="P71" s="159">
        <f t="shared" si="9"/>
        <v>0</v>
      </c>
      <c r="Q71" s="199">
        <v>25980000</v>
      </c>
      <c r="R71" s="199">
        <v>8660000</v>
      </c>
      <c r="S71" s="159">
        <f t="shared" si="10"/>
        <v>0.33333333333333331</v>
      </c>
      <c r="T71" s="177">
        <v>10</v>
      </c>
      <c r="U71" s="199">
        <v>8660000</v>
      </c>
      <c r="V71" s="158"/>
      <c r="W71" s="160"/>
      <c r="X71" s="158"/>
      <c r="Y71" s="160"/>
      <c r="Z71" s="158"/>
      <c r="AA71" s="161"/>
      <c r="AB71" s="147" t="s">
        <v>1067</v>
      </c>
    </row>
    <row r="72" spans="1:28" ht="84.75" customHeight="1" x14ac:dyDescent="0.25">
      <c r="A72" s="298"/>
      <c r="B72" s="273"/>
      <c r="C72" s="273" t="s">
        <v>418</v>
      </c>
      <c r="D72" s="146">
        <v>61</v>
      </c>
      <c r="E72" s="146" t="s">
        <v>419</v>
      </c>
      <c r="F72" s="146" t="s">
        <v>420</v>
      </c>
      <c r="G72" s="146" t="s">
        <v>421</v>
      </c>
      <c r="H72" s="146" t="s">
        <v>422</v>
      </c>
      <c r="I72" s="147" t="s">
        <v>423</v>
      </c>
      <c r="J72" s="145" t="s">
        <v>254</v>
      </c>
      <c r="K72" s="146" t="s">
        <v>255</v>
      </c>
      <c r="L72" s="218">
        <v>132</v>
      </c>
      <c r="M72" s="149" t="s">
        <v>996</v>
      </c>
      <c r="N72" s="157">
        <v>8</v>
      </c>
      <c r="O72" s="158">
        <v>8</v>
      </c>
      <c r="P72" s="156">
        <f t="shared" si="9"/>
        <v>1</v>
      </c>
      <c r="Q72" s="158">
        <v>37000000</v>
      </c>
      <c r="R72" s="201">
        <v>22240000</v>
      </c>
      <c r="S72" s="156">
        <f t="shared" si="10"/>
        <v>0.60108108108108105</v>
      </c>
      <c r="T72" s="157">
        <v>8</v>
      </c>
      <c r="U72" s="201">
        <v>22240000</v>
      </c>
      <c r="V72" s="158"/>
      <c r="W72" s="160"/>
      <c r="X72" s="158"/>
      <c r="Y72" s="160"/>
      <c r="Z72" s="158"/>
      <c r="AA72" s="161"/>
      <c r="AB72" s="147" t="s">
        <v>1070</v>
      </c>
    </row>
    <row r="73" spans="1:28" ht="60" customHeight="1" x14ac:dyDescent="0.25">
      <c r="A73" s="298"/>
      <c r="B73" s="273"/>
      <c r="C73" s="273"/>
      <c r="D73" s="146">
        <v>62</v>
      </c>
      <c r="E73" s="146" t="s">
        <v>426</v>
      </c>
      <c r="F73" s="146" t="s">
        <v>427</v>
      </c>
      <c r="G73" s="146" t="s">
        <v>428</v>
      </c>
      <c r="H73" s="146" t="s">
        <v>429</v>
      </c>
      <c r="I73" s="147" t="s">
        <v>430</v>
      </c>
      <c r="J73" s="145" t="s">
        <v>233</v>
      </c>
      <c r="K73" s="146" t="s">
        <v>234</v>
      </c>
      <c r="L73" s="218">
        <v>197</v>
      </c>
      <c r="M73" s="149" t="s">
        <v>217</v>
      </c>
      <c r="N73" s="170">
        <v>1</v>
      </c>
      <c r="O73" s="198">
        <v>0.2</v>
      </c>
      <c r="P73" s="159">
        <f t="shared" si="9"/>
        <v>0.2</v>
      </c>
      <c r="Q73" s="158">
        <v>69300000</v>
      </c>
      <c r="R73" s="160">
        <v>59520000</v>
      </c>
      <c r="S73" s="159">
        <f t="shared" si="10"/>
        <v>0.8588744588744589</v>
      </c>
      <c r="T73" s="170">
        <v>1</v>
      </c>
      <c r="U73" s="160">
        <v>59520000</v>
      </c>
      <c r="V73" s="158"/>
      <c r="W73" s="160"/>
      <c r="X73" s="158"/>
      <c r="Y73" s="160"/>
      <c r="Z73" s="158"/>
      <c r="AA73" s="161"/>
      <c r="AB73" s="147" t="s">
        <v>1030</v>
      </c>
    </row>
    <row r="74" spans="1:28" ht="60" customHeight="1" x14ac:dyDescent="0.25">
      <c r="A74" s="298"/>
      <c r="B74" s="273"/>
      <c r="C74" s="273"/>
      <c r="D74" s="146">
        <v>63</v>
      </c>
      <c r="E74" s="146" t="s">
        <v>431</v>
      </c>
      <c r="F74" s="146" t="s">
        <v>432</v>
      </c>
      <c r="G74" s="146" t="s">
        <v>433</v>
      </c>
      <c r="H74" s="146" t="s">
        <v>434</v>
      </c>
      <c r="I74" s="147" t="s">
        <v>435</v>
      </c>
      <c r="J74" s="145" t="s">
        <v>96</v>
      </c>
      <c r="K74" s="146" t="s">
        <v>96</v>
      </c>
      <c r="L74" s="216" t="s">
        <v>96</v>
      </c>
      <c r="M74" s="147" t="s">
        <v>96</v>
      </c>
      <c r="N74" s="157">
        <v>1</v>
      </c>
      <c r="O74" s="158">
        <v>0</v>
      </c>
      <c r="P74" s="156">
        <f t="shared" si="9"/>
        <v>0</v>
      </c>
      <c r="Q74" s="158">
        <v>1</v>
      </c>
      <c r="R74" s="160" t="e">
        <f t="shared" ref="R74:R99" si="11">U74+W74+Y74+AA74</f>
        <v>#VALUE!</v>
      </c>
      <c r="S74" s="156" t="e">
        <f t="shared" si="10"/>
        <v>#VALUE!</v>
      </c>
      <c r="T74" s="157">
        <v>1</v>
      </c>
      <c r="U74" s="160" t="e">
        <f t="shared" ref="U74:U99" si="12">X74+Z74+AB74+AD74</f>
        <v>#VALUE!</v>
      </c>
      <c r="V74" s="158"/>
      <c r="W74" s="160"/>
      <c r="X74" s="158"/>
      <c r="Y74" s="160"/>
      <c r="Z74" s="158"/>
      <c r="AA74" s="161"/>
      <c r="AB74" s="147" t="s">
        <v>1071</v>
      </c>
    </row>
    <row r="75" spans="1:28" ht="133.5" customHeight="1" x14ac:dyDescent="0.25">
      <c r="A75" s="298"/>
      <c r="B75" s="273"/>
      <c r="C75" s="273"/>
      <c r="D75" s="146">
        <v>64</v>
      </c>
      <c r="E75" s="150" t="s">
        <v>436</v>
      </c>
      <c r="F75" s="150" t="s">
        <v>437</v>
      </c>
      <c r="G75" s="150" t="s">
        <v>438</v>
      </c>
      <c r="H75" s="150" t="s">
        <v>439</v>
      </c>
      <c r="I75" s="154" t="s">
        <v>440</v>
      </c>
      <c r="J75" s="152" t="s">
        <v>389</v>
      </c>
      <c r="K75" s="148" t="s">
        <v>390</v>
      </c>
      <c r="L75" s="216" t="s">
        <v>441</v>
      </c>
      <c r="M75" s="167" t="s">
        <v>442</v>
      </c>
      <c r="N75" s="157">
        <v>12</v>
      </c>
      <c r="O75" s="158">
        <v>3</v>
      </c>
      <c r="P75" s="156">
        <f t="shared" si="9"/>
        <v>0.25</v>
      </c>
      <c r="Q75" s="158">
        <v>23800000</v>
      </c>
      <c r="R75" s="160">
        <v>750000</v>
      </c>
      <c r="S75" s="156">
        <f t="shared" si="10"/>
        <v>3.1512605042016806E-2</v>
      </c>
      <c r="T75" s="157">
        <v>12</v>
      </c>
      <c r="U75" s="160">
        <v>750000</v>
      </c>
      <c r="V75" s="158"/>
      <c r="W75" s="160"/>
      <c r="X75" s="158"/>
      <c r="Y75" s="160"/>
      <c r="Z75" s="158"/>
      <c r="AA75" s="161"/>
      <c r="AB75" s="147" t="s">
        <v>1072</v>
      </c>
    </row>
    <row r="76" spans="1:28" ht="106.5" customHeight="1" x14ac:dyDescent="0.25">
      <c r="A76" s="298"/>
      <c r="B76" s="273"/>
      <c r="C76" s="273"/>
      <c r="D76" s="146">
        <v>65</v>
      </c>
      <c r="E76" s="216" t="s">
        <v>443</v>
      </c>
      <c r="F76" s="146" t="s">
        <v>444</v>
      </c>
      <c r="G76" s="146" t="s">
        <v>445</v>
      </c>
      <c r="H76" s="146" t="s">
        <v>446</v>
      </c>
      <c r="I76" s="147" t="s">
        <v>447</v>
      </c>
      <c r="J76" s="153" t="s">
        <v>233</v>
      </c>
      <c r="K76" s="150" t="s">
        <v>234</v>
      </c>
      <c r="L76" s="218">
        <v>197</v>
      </c>
      <c r="M76" s="149" t="s">
        <v>217</v>
      </c>
      <c r="N76" s="170">
        <v>1</v>
      </c>
      <c r="O76" s="198">
        <v>0.2</v>
      </c>
      <c r="P76" s="159">
        <f t="shared" si="9"/>
        <v>0.2</v>
      </c>
      <c r="Q76" s="158">
        <v>69300000</v>
      </c>
      <c r="R76" s="160">
        <v>59520000</v>
      </c>
      <c r="S76" s="159">
        <f t="shared" si="10"/>
        <v>0.8588744588744589</v>
      </c>
      <c r="T76" s="170">
        <v>1</v>
      </c>
      <c r="U76" s="160">
        <v>59520000</v>
      </c>
      <c r="V76" s="158"/>
      <c r="W76" s="160"/>
      <c r="X76" s="158"/>
      <c r="Y76" s="160"/>
      <c r="Z76" s="158"/>
      <c r="AA76" s="161"/>
      <c r="AB76" s="147" t="s">
        <v>1023</v>
      </c>
    </row>
    <row r="77" spans="1:28" ht="116.25" customHeight="1" x14ac:dyDescent="0.25">
      <c r="A77" s="298"/>
      <c r="B77" s="273" t="s">
        <v>448</v>
      </c>
      <c r="C77" s="273" t="s">
        <v>449</v>
      </c>
      <c r="D77" s="146">
        <v>66</v>
      </c>
      <c r="E77" s="146" t="s">
        <v>450</v>
      </c>
      <c r="F77" s="146" t="s">
        <v>451</v>
      </c>
      <c r="G77" s="146" t="s">
        <v>452</v>
      </c>
      <c r="H77" s="146" t="s">
        <v>453</v>
      </c>
      <c r="I77" s="147" t="s">
        <v>454</v>
      </c>
      <c r="J77" s="145" t="s">
        <v>254</v>
      </c>
      <c r="K77" s="146" t="s">
        <v>255</v>
      </c>
      <c r="L77" s="43">
        <v>132</v>
      </c>
      <c r="M77" s="149" t="s">
        <v>996</v>
      </c>
      <c r="N77" s="157">
        <v>8</v>
      </c>
      <c r="O77" s="158">
        <v>8</v>
      </c>
      <c r="P77" s="156">
        <f t="shared" si="9"/>
        <v>1</v>
      </c>
      <c r="Q77" s="158">
        <v>37000000</v>
      </c>
      <c r="R77" s="201">
        <v>22240000</v>
      </c>
      <c r="S77" s="156">
        <f t="shared" si="10"/>
        <v>0.60108108108108105</v>
      </c>
      <c r="T77" s="157">
        <v>8</v>
      </c>
      <c r="U77" s="201">
        <v>22240000</v>
      </c>
      <c r="V77" s="158"/>
      <c r="W77" s="160"/>
      <c r="X77" s="158"/>
      <c r="Y77" s="160"/>
      <c r="Z77" s="158"/>
      <c r="AA77" s="161"/>
      <c r="AB77" s="205" t="s">
        <v>1094</v>
      </c>
    </row>
    <row r="78" spans="1:28" ht="60" customHeight="1" x14ac:dyDescent="0.25">
      <c r="A78" s="298"/>
      <c r="B78" s="273"/>
      <c r="C78" s="273"/>
      <c r="D78" s="146">
        <v>67</v>
      </c>
      <c r="E78" s="146" t="s">
        <v>456</v>
      </c>
      <c r="F78" s="146" t="s">
        <v>457</v>
      </c>
      <c r="G78" s="146" t="s">
        <v>458</v>
      </c>
      <c r="H78" s="146" t="s">
        <v>459</v>
      </c>
      <c r="I78" s="147" t="s">
        <v>460</v>
      </c>
      <c r="J78" s="270" t="s">
        <v>233</v>
      </c>
      <c r="K78" s="273" t="s">
        <v>234</v>
      </c>
      <c r="L78" s="275">
        <v>197</v>
      </c>
      <c r="M78" s="149" t="s">
        <v>217</v>
      </c>
      <c r="N78" s="356">
        <v>1</v>
      </c>
      <c r="O78" s="363">
        <v>0.2</v>
      </c>
      <c r="P78" s="321">
        <f t="shared" si="9"/>
        <v>0.2</v>
      </c>
      <c r="Q78" s="359">
        <v>69300000</v>
      </c>
      <c r="R78" s="361">
        <v>59520000</v>
      </c>
      <c r="S78" s="315">
        <f t="shared" si="10"/>
        <v>0.8588744588744589</v>
      </c>
      <c r="T78" s="356">
        <v>1</v>
      </c>
      <c r="U78" s="361">
        <v>59520000</v>
      </c>
      <c r="V78" s="158"/>
      <c r="W78" s="160"/>
      <c r="X78" s="158"/>
      <c r="Y78" s="160"/>
      <c r="Z78" s="158"/>
      <c r="AA78" s="161"/>
      <c r="AB78" s="377" t="s">
        <v>1073</v>
      </c>
    </row>
    <row r="79" spans="1:28" ht="78.75" customHeight="1" x14ac:dyDescent="0.25">
      <c r="A79" s="298"/>
      <c r="B79" s="273"/>
      <c r="C79" s="273"/>
      <c r="D79" s="146">
        <v>68</v>
      </c>
      <c r="E79" s="146" t="s">
        <v>461</v>
      </c>
      <c r="F79" s="146" t="s">
        <v>462</v>
      </c>
      <c r="G79" s="146" t="s">
        <v>463</v>
      </c>
      <c r="H79" s="146" t="s">
        <v>464</v>
      </c>
      <c r="I79" s="147" t="s">
        <v>465</v>
      </c>
      <c r="J79" s="270"/>
      <c r="K79" s="273"/>
      <c r="L79" s="275"/>
      <c r="M79" s="149" t="s">
        <v>217</v>
      </c>
      <c r="N79" s="357"/>
      <c r="O79" s="364"/>
      <c r="P79" s="322"/>
      <c r="Q79" s="366"/>
      <c r="R79" s="368"/>
      <c r="S79" s="316"/>
      <c r="T79" s="357"/>
      <c r="U79" s="368"/>
      <c r="V79" s="158"/>
      <c r="W79" s="160"/>
      <c r="X79" s="158"/>
      <c r="Y79" s="160"/>
      <c r="Z79" s="158"/>
      <c r="AA79" s="161"/>
      <c r="AB79" s="378"/>
    </row>
    <row r="80" spans="1:28" ht="60" customHeight="1" x14ac:dyDescent="0.25">
      <c r="A80" s="298"/>
      <c r="B80" s="273"/>
      <c r="C80" s="273" t="s">
        <v>466</v>
      </c>
      <c r="D80" s="146">
        <v>69</v>
      </c>
      <c r="E80" s="216" t="s">
        <v>467</v>
      </c>
      <c r="F80" s="146" t="s">
        <v>468</v>
      </c>
      <c r="G80" s="146" t="s">
        <v>469</v>
      </c>
      <c r="H80" s="146" t="s">
        <v>470</v>
      </c>
      <c r="I80" s="147" t="s">
        <v>471</v>
      </c>
      <c r="J80" s="270"/>
      <c r="K80" s="273"/>
      <c r="L80" s="275"/>
      <c r="M80" s="149" t="s">
        <v>217</v>
      </c>
      <c r="N80" s="357"/>
      <c r="O80" s="364"/>
      <c r="P80" s="322"/>
      <c r="Q80" s="366"/>
      <c r="R80" s="368"/>
      <c r="S80" s="316"/>
      <c r="T80" s="357"/>
      <c r="U80" s="368"/>
      <c r="V80" s="158"/>
      <c r="W80" s="160"/>
      <c r="X80" s="158"/>
      <c r="Y80" s="160"/>
      <c r="Z80" s="158"/>
      <c r="AA80" s="161"/>
      <c r="AB80" s="378"/>
    </row>
    <row r="81" spans="1:28" ht="60" customHeight="1" x14ac:dyDescent="0.25">
      <c r="A81" s="298"/>
      <c r="B81" s="273"/>
      <c r="C81" s="273"/>
      <c r="D81" s="146">
        <v>70</v>
      </c>
      <c r="E81" s="146" t="s">
        <v>472</v>
      </c>
      <c r="F81" s="146" t="s">
        <v>473</v>
      </c>
      <c r="G81" s="146" t="s">
        <v>474</v>
      </c>
      <c r="H81" s="146" t="s">
        <v>475</v>
      </c>
      <c r="I81" s="147" t="s">
        <v>476</v>
      </c>
      <c r="J81" s="270"/>
      <c r="K81" s="273"/>
      <c r="L81" s="275"/>
      <c r="M81" s="149" t="s">
        <v>217</v>
      </c>
      <c r="N81" s="370"/>
      <c r="O81" s="371"/>
      <c r="P81" s="323"/>
      <c r="Q81" s="360"/>
      <c r="R81" s="362"/>
      <c r="S81" s="317"/>
      <c r="T81" s="370"/>
      <c r="U81" s="362"/>
      <c r="V81" s="158"/>
      <c r="W81" s="160"/>
      <c r="X81" s="158"/>
      <c r="Y81" s="160"/>
      <c r="Z81" s="158"/>
      <c r="AA81" s="161"/>
      <c r="AB81" s="379"/>
    </row>
    <row r="82" spans="1:28" ht="90" customHeight="1" x14ac:dyDescent="0.25">
      <c r="A82" s="298"/>
      <c r="B82" s="273"/>
      <c r="C82" s="273"/>
      <c r="D82" s="146">
        <v>71</v>
      </c>
      <c r="E82" s="146" t="s">
        <v>477</v>
      </c>
      <c r="F82" s="146" t="s">
        <v>478</v>
      </c>
      <c r="G82" s="146" t="s">
        <v>479</v>
      </c>
      <c r="H82" s="146" t="s">
        <v>480</v>
      </c>
      <c r="I82" s="147" t="s">
        <v>481</v>
      </c>
      <c r="J82" s="145" t="s">
        <v>389</v>
      </c>
      <c r="K82" s="146" t="s">
        <v>603</v>
      </c>
      <c r="L82" s="221">
        <v>226</v>
      </c>
      <c r="M82" s="149" t="s">
        <v>1004</v>
      </c>
      <c r="N82" s="157">
        <v>12</v>
      </c>
      <c r="O82" s="158">
        <v>8</v>
      </c>
      <c r="P82" s="156">
        <f t="shared" si="9"/>
        <v>0.66666666666666663</v>
      </c>
      <c r="Q82" s="158">
        <v>210000000</v>
      </c>
      <c r="R82" s="189">
        <f>10000000+6800000+3580000+10900000+10900000+10150000+5000000+2700000+8145000</f>
        <v>68175000</v>
      </c>
      <c r="S82" s="156">
        <f t="shared" si="10"/>
        <v>0.32464285714285712</v>
      </c>
      <c r="T82" s="157">
        <v>12</v>
      </c>
      <c r="U82" s="189">
        <f>10000000+6800000+3580000+10900000+10900000+10150000+5000000+2700000+8145000</f>
        <v>68175000</v>
      </c>
      <c r="V82" s="158"/>
      <c r="W82" s="160"/>
      <c r="X82" s="158"/>
      <c r="Y82" s="160"/>
      <c r="Z82" s="158"/>
      <c r="AA82" s="161"/>
      <c r="AB82" s="147" t="s">
        <v>1015</v>
      </c>
    </row>
    <row r="83" spans="1:28" ht="60" customHeight="1" x14ac:dyDescent="0.25">
      <c r="A83" s="298"/>
      <c r="B83" s="273"/>
      <c r="C83" s="273"/>
      <c r="D83" s="146">
        <v>72</v>
      </c>
      <c r="E83" s="216" t="s">
        <v>483</v>
      </c>
      <c r="F83" s="146" t="s">
        <v>484</v>
      </c>
      <c r="G83" s="146" t="s">
        <v>485</v>
      </c>
      <c r="H83" s="146" t="s">
        <v>486</v>
      </c>
      <c r="I83" s="147" t="s">
        <v>1019</v>
      </c>
      <c r="J83" s="145" t="s">
        <v>233</v>
      </c>
      <c r="K83" s="146" t="s">
        <v>234</v>
      </c>
      <c r="L83" s="218">
        <v>197</v>
      </c>
      <c r="M83" s="187" t="s">
        <v>217</v>
      </c>
      <c r="N83" s="170">
        <v>1</v>
      </c>
      <c r="O83" s="198">
        <v>0.2</v>
      </c>
      <c r="P83" s="159">
        <f t="shared" si="9"/>
        <v>0.2</v>
      </c>
      <c r="Q83" s="158">
        <v>69300000</v>
      </c>
      <c r="R83" s="160">
        <v>59520000</v>
      </c>
      <c r="S83" s="159">
        <f t="shared" si="10"/>
        <v>0.8588744588744589</v>
      </c>
      <c r="T83" s="170">
        <v>1</v>
      </c>
      <c r="U83" s="160">
        <v>59520000</v>
      </c>
      <c r="V83" s="158"/>
      <c r="W83" s="160"/>
      <c r="X83" s="158"/>
      <c r="Y83" s="160"/>
      <c r="Z83" s="158"/>
      <c r="AA83" s="161"/>
      <c r="AB83" s="147" t="s">
        <v>1031</v>
      </c>
    </row>
    <row r="84" spans="1:28" ht="60" customHeight="1" x14ac:dyDescent="0.25">
      <c r="A84" s="298"/>
      <c r="B84" s="273"/>
      <c r="C84" s="273"/>
      <c r="D84" s="146">
        <v>73</v>
      </c>
      <c r="E84" s="146" t="s">
        <v>488</v>
      </c>
      <c r="F84" s="146" t="s">
        <v>489</v>
      </c>
      <c r="G84" s="146" t="s">
        <v>490</v>
      </c>
      <c r="H84" s="146" t="s">
        <v>491</v>
      </c>
      <c r="I84" s="147" t="s">
        <v>492</v>
      </c>
      <c r="J84" s="145" t="s">
        <v>236</v>
      </c>
      <c r="K84" s="146" t="s">
        <v>493</v>
      </c>
      <c r="L84" s="221">
        <v>84</v>
      </c>
      <c r="M84" s="168" t="s">
        <v>1005</v>
      </c>
      <c r="N84" s="176">
        <v>26</v>
      </c>
      <c r="O84" s="176">
        <v>28</v>
      </c>
      <c r="P84" s="159">
        <f t="shared" si="9"/>
        <v>1.0769230769230769</v>
      </c>
      <c r="Q84" s="158" t="s">
        <v>1079</v>
      </c>
      <c r="R84" s="160" t="s">
        <v>1079</v>
      </c>
      <c r="S84" s="159" t="e">
        <f t="shared" si="10"/>
        <v>#VALUE!</v>
      </c>
      <c r="T84" s="176">
        <v>26</v>
      </c>
      <c r="U84" s="160" t="s">
        <v>1079</v>
      </c>
      <c r="V84" s="158"/>
      <c r="W84" s="160"/>
      <c r="X84" s="158"/>
      <c r="Y84" s="160"/>
      <c r="Z84" s="158"/>
      <c r="AA84" s="161"/>
      <c r="AB84" s="205" t="s">
        <v>1095</v>
      </c>
    </row>
    <row r="85" spans="1:28" ht="60" customHeight="1" x14ac:dyDescent="0.25">
      <c r="A85" s="298" t="s">
        <v>495</v>
      </c>
      <c r="B85" s="275" t="s">
        <v>496</v>
      </c>
      <c r="C85" s="273" t="s">
        <v>497</v>
      </c>
      <c r="D85" s="146">
        <v>74</v>
      </c>
      <c r="E85" s="146" t="s">
        <v>498</v>
      </c>
      <c r="F85" s="146" t="s">
        <v>499</v>
      </c>
      <c r="G85" s="146" t="s">
        <v>500</v>
      </c>
      <c r="H85" s="146" t="s">
        <v>501</v>
      </c>
      <c r="I85" s="147" t="s">
        <v>502</v>
      </c>
      <c r="J85" s="145" t="s">
        <v>382</v>
      </c>
      <c r="K85" s="146" t="s">
        <v>383</v>
      </c>
      <c r="L85" s="221">
        <v>250</v>
      </c>
      <c r="M85" s="168" t="s">
        <v>384</v>
      </c>
      <c r="N85" s="157">
        <v>3</v>
      </c>
      <c r="O85" s="158">
        <v>1</v>
      </c>
      <c r="P85" s="156">
        <f t="shared" si="9"/>
        <v>0.33333333333333331</v>
      </c>
      <c r="Q85" s="158">
        <v>358000000</v>
      </c>
      <c r="R85" s="160">
        <v>84490000</v>
      </c>
      <c r="S85" s="156">
        <f t="shared" si="10"/>
        <v>0.23600558659217877</v>
      </c>
      <c r="T85" s="157">
        <v>3</v>
      </c>
      <c r="U85" s="160">
        <v>84490000</v>
      </c>
      <c r="V85" s="158"/>
      <c r="W85" s="160"/>
      <c r="X85" s="158"/>
      <c r="Y85" s="160"/>
      <c r="Z85" s="158"/>
      <c r="AA85" s="161"/>
      <c r="AB85" s="147" t="s">
        <v>1074</v>
      </c>
    </row>
    <row r="86" spans="1:28" ht="60" customHeight="1" x14ac:dyDescent="0.25">
      <c r="A86" s="298"/>
      <c r="B86" s="275"/>
      <c r="C86" s="273"/>
      <c r="D86" s="146">
        <v>75</v>
      </c>
      <c r="E86" s="146" t="s">
        <v>503</v>
      </c>
      <c r="F86" s="146" t="s">
        <v>504</v>
      </c>
      <c r="G86" s="146" t="s">
        <v>505</v>
      </c>
      <c r="H86" s="146" t="s">
        <v>506</v>
      </c>
      <c r="I86" s="147" t="s">
        <v>507</v>
      </c>
      <c r="J86" s="145" t="s">
        <v>406</v>
      </c>
      <c r="K86" s="146" t="s">
        <v>407</v>
      </c>
      <c r="L86" s="221">
        <v>231</v>
      </c>
      <c r="M86" s="168" t="s">
        <v>391</v>
      </c>
      <c r="N86" s="170">
        <v>1</v>
      </c>
      <c r="O86" s="198">
        <v>0.15</v>
      </c>
      <c r="P86" s="159">
        <f t="shared" si="9"/>
        <v>0.15</v>
      </c>
      <c r="Q86" s="158">
        <v>7250000</v>
      </c>
      <c r="R86" s="160">
        <v>1500000</v>
      </c>
      <c r="S86" s="159">
        <f t="shared" si="10"/>
        <v>0.20689655172413793</v>
      </c>
      <c r="T86" s="170">
        <v>1</v>
      </c>
      <c r="U86" s="160">
        <v>1500000</v>
      </c>
      <c r="V86" s="158"/>
      <c r="W86" s="160"/>
      <c r="X86" s="158"/>
      <c r="Y86" s="160"/>
      <c r="Z86" s="158"/>
      <c r="AA86" s="161"/>
      <c r="AB86" s="147" t="s">
        <v>1025</v>
      </c>
    </row>
    <row r="87" spans="1:28" ht="60" customHeight="1" x14ac:dyDescent="0.25">
      <c r="A87" s="298"/>
      <c r="B87" s="275"/>
      <c r="C87" s="273"/>
      <c r="D87" s="146">
        <v>76</v>
      </c>
      <c r="E87" s="146" t="s">
        <v>508</v>
      </c>
      <c r="F87" s="146" t="s">
        <v>509</v>
      </c>
      <c r="G87" s="146" t="s">
        <v>510</v>
      </c>
      <c r="H87" s="146" t="s">
        <v>511</v>
      </c>
      <c r="I87" s="93" t="s">
        <v>512</v>
      </c>
      <c r="J87" s="145" t="s">
        <v>389</v>
      </c>
      <c r="K87" s="146" t="s">
        <v>390</v>
      </c>
      <c r="L87" s="221">
        <v>232</v>
      </c>
      <c r="M87" s="147" t="s">
        <v>1006</v>
      </c>
      <c r="N87" s="157">
        <v>12</v>
      </c>
      <c r="O87" s="158">
        <v>3</v>
      </c>
      <c r="P87" s="156">
        <f t="shared" si="9"/>
        <v>0.25</v>
      </c>
      <c r="Q87" s="158">
        <v>23800000</v>
      </c>
      <c r="R87" s="160">
        <v>750000</v>
      </c>
      <c r="S87" s="156">
        <f t="shared" si="10"/>
        <v>3.1512605042016806E-2</v>
      </c>
      <c r="T87" s="157">
        <v>12</v>
      </c>
      <c r="U87" s="160">
        <v>750000</v>
      </c>
      <c r="V87" s="158"/>
      <c r="W87" s="160"/>
      <c r="X87" s="158"/>
      <c r="Y87" s="160"/>
      <c r="Z87" s="158"/>
      <c r="AA87" s="161"/>
      <c r="AB87" s="205" t="s">
        <v>1096</v>
      </c>
    </row>
    <row r="88" spans="1:28" ht="60" customHeight="1" x14ac:dyDescent="0.25">
      <c r="A88" s="298"/>
      <c r="B88" s="275"/>
      <c r="C88" s="273"/>
      <c r="D88" s="146">
        <v>77</v>
      </c>
      <c r="E88" s="146" t="s">
        <v>513</v>
      </c>
      <c r="F88" s="146" t="s">
        <v>514</v>
      </c>
      <c r="G88" s="146" t="s">
        <v>515</v>
      </c>
      <c r="H88" s="146" t="s">
        <v>516</v>
      </c>
      <c r="I88" s="147" t="s">
        <v>517</v>
      </c>
      <c r="J88" s="145" t="s">
        <v>215</v>
      </c>
      <c r="K88" s="146" t="s">
        <v>216</v>
      </c>
      <c r="L88" s="221">
        <v>197</v>
      </c>
      <c r="M88" s="147" t="s">
        <v>217</v>
      </c>
      <c r="N88" s="356">
        <v>1</v>
      </c>
      <c r="O88" s="363">
        <v>0.2</v>
      </c>
      <c r="P88" s="321">
        <f t="shared" si="9"/>
        <v>0.2</v>
      </c>
      <c r="Q88" s="359">
        <v>69300000</v>
      </c>
      <c r="R88" s="361">
        <v>59520000</v>
      </c>
      <c r="S88" s="315">
        <f t="shared" si="10"/>
        <v>0.8588744588744589</v>
      </c>
      <c r="T88" s="356">
        <v>1</v>
      </c>
      <c r="U88" s="361">
        <v>59520000</v>
      </c>
      <c r="V88" s="158"/>
      <c r="W88" s="160"/>
      <c r="X88" s="158"/>
      <c r="Y88" s="160"/>
      <c r="Z88" s="158"/>
      <c r="AA88" s="161"/>
      <c r="AB88" s="205" t="s">
        <v>1097</v>
      </c>
    </row>
    <row r="89" spans="1:28" ht="60" customHeight="1" x14ac:dyDescent="0.25">
      <c r="A89" s="298"/>
      <c r="B89" s="275"/>
      <c r="C89" s="273"/>
      <c r="D89" s="146">
        <v>78</v>
      </c>
      <c r="E89" s="146" t="s">
        <v>518</v>
      </c>
      <c r="F89" s="146" t="s">
        <v>519</v>
      </c>
      <c r="G89" s="146" t="s">
        <v>520</v>
      </c>
      <c r="H89" s="146" t="s">
        <v>516</v>
      </c>
      <c r="I89" s="147" t="s">
        <v>521</v>
      </c>
      <c r="J89" s="145" t="s">
        <v>215</v>
      </c>
      <c r="K89" s="146" t="s">
        <v>216</v>
      </c>
      <c r="L89" s="221">
        <v>197</v>
      </c>
      <c r="M89" s="147" t="s">
        <v>217</v>
      </c>
      <c r="N89" s="370"/>
      <c r="O89" s="371"/>
      <c r="P89" s="323"/>
      <c r="Q89" s="360"/>
      <c r="R89" s="362"/>
      <c r="S89" s="317"/>
      <c r="T89" s="370"/>
      <c r="U89" s="362"/>
      <c r="V89" s="158"/>
      <c r="W89" s="160"/>
      <c r="X89" s="158"/>
      <c r="Y89" s="160"/>
      <c r="Z89" s="158"/>
      <c r="AA89" s="161"/>
      <c r="AB89" s="377" t="s">
        <v>1075</v>
      </c>
    </row>
    <row r="90" spans="1:28" ht="60" customHeight="1" x14ac:dyDescent="0.25">
      <c r="A90" s="298"/>
      <c r="B90" s="275"/>
      <c r="C90" s="273" t="s">
        <v>522</v>
      </c>
      <c r="D90" s="146">
        <v>79</v>
      </c>
      <c r="E90" s="146" t="s">
        <v>523</v>
      </c>
      <c r="F90" s="146" t="s">
        <v>524</v>
      </c>
      <c r="G90" s="146" t="s">
        <v>525</v>
      </c>
      <c r="H90" s="146" t="s">
        <v>59</v>
      </c>
      <c r="I90" s="147" t="s">
        <v>521</v>
      </c>
      <c r="J90" s="152" t="s">
        <v>233</v>
      </c>
      <c r="K90" s="148" t="s">
        <v>995</v>
      </c>
      <c r="L90" s="146">
        <v>196</v>
      </c>
      <c r="M90" s="149" t="s">
        <v>994</v>
      </c>
      <c r="N90" s="173">
        <v>1</v>
      </c>
      <c r="O90" s="174">
        <v>0.4</v>
      </c>
      <c r="P90" s="156">
        <f t="shared" si="9"/>
        <v>0.4</v>
      </c>
      <c r="Q90" s="158">
        <v>56400000</v>
      </c>
      <c r="R90" s="160">
        <v>56400000</v>
      </c>
      <c r="S90" s="156">
        <f t="shared" si="10"/>
        <v>1</v>
      </c>
      <c r="T90" s="173">
        <v>1</v>
      </c>
      <c r="U90" s="160">
        <v>56400000</v>
      </c>
      <c r="V90" s="158"/>
      <c r="W90" s="160"/>
      <c r="X90" s="158"/>
      <c r="Y90" s="160"/>
      <c r="Z90" s="158"/>
      <c r="AA90" s="161"/>
      <c r="AB90" s="379"/>
    </row>
    <row r="91" spans="1:28" ht="60" customHeight="1" x14ac:dyDescent="0.25">
      <c r="A91" s="298"/>
      <c r="B91" s="275"/>
      <c r="C91" s="273"/>
      <c r="D91" s="146">
        <v>80</v>
      </c>
      <c r="E91" s="146" t="s">
        <v>527</v>
      </c>
      <c r="F91" s="146" t="s">
        <v>528</v>
      </c>
      <c r="G91" s="146" t="s">
        <v>529</v>
      </c>
      <c r="H91" s="146" t="s">
        <v>530</v>
      </c>
      <c r="I91" s="93" t="s">
        <v>531</v>
      </c>
      <c r="J91" s="145" t="s">
        <v>532</v>
      </c>
      <c r="K91" s="146" t="s">
        <v>533</v>
      </c>
      <c r="L91" s="146" t="s">
        <v>534</v>
      </c>
      <c r="M91" s="147" t="s">
        <v>535</v>
      </c>
      <c r="N91" s="157">
        <v>1</v>
      </c>
      <c r="O91" s="158">
        <v>0.25</v>
      </c>
      <c r="P91" s="156">
        <f t="shared" si="9"/>
        <v>0.25</v>
      </c>
      <c r="Q91" s="158">
        <v>20950000</v>
      </c>
      <c r="R91" s="160">
        <v>5600000</v>
      </c>
      <c r="S91" s="156">
        <f t="shared" si="10"/>
        <v>0.26730310262529833</v>
      </c>
      <c r="T91" s="157">
        <v>1</v>
      </c>
      <c r="U91" s="160">
        <v>5600000</v>
      </c>
      <c r="V91" s="158"/>
      <c r="W91" s="160"/>
      <c r="X91" s="158"/>
      <c r="Y91" s="160"/>
      <c r="Z91" s="158"/>
      <c r="AA91" s="161"/>
      <c r="AB91" s="147" t="s">
        <v>1026</v>
      </c>
    </row>
    <row r="92" spans="1:28" ht="126.75" customHeight="1" x14ac:dyDescent="0.25">
      <c r="A92" s="298"/>
      <c r="B92" s="275"/>
      <c r="C92" s="273"/>
      <c r="D92" s="146">
        <v>81</v>
      </c>
      <c r="E92" s="146" t="s">
        <v>536</v>
      </c>
      <c r="F92" s="146" t="s">
        <v>537</v>
      </c>
      <c r="G92" s="146" t="s">
        <v>538</v>
      </c>
      <c r="H92" s="146" t="s">
        <v>539</v>
      </c>
      <c r="I92" s="147" t="s">
        <v>540</v>
      </c>
      <c r="J92" s="145" t="s">
        <v>265</v>
      </c>
      <c r="K92" s="146" t="s">
        <v>266</v>
      </c>
      <c r="L92" s="150">
        <v>186</v>
      </c>
      <c r="M92" s="147" t="s">
        <v>526</v>
      </c>
      <c r="N92" s="173">
        <v>1</v>
      </c>
      <c r="O92" s="174">
        <v>0.1</v>
      </c>
      <c r="P92" s="156">
        <f t="shared" si="9"/>
        <v>0.1</v>
      </c>
      <c r="Q92" s="182">
        <v>40000000</v>
      </c>
      <c r="R92" s="182">
        <v>7500000</v>
      </c>
      <c r="S92" s="156">
        <f t="shared" si="10"/>
        <v>0.1875</v>
      </c>
      <c r="T92" s="173">
        <v>1</v>
      </c>
      <c r="U92" s="182">
        <v>7500000</v>
      </c>
      <c r="V92" s="158"/>
      <c r="W92" s="160"/>
      <c r="X92" s="158"/>
      <c r="Y92" s="160"/>
      <c r="Z92" s="158"/>
      <c r="AA92" s="161"/>
      <c r="AB92" s="147" t="s">
        <v>1076</v>
      </c>
    </row>
    <row r="93" spans="1:28" ht="60" customHeight="1" x14ac:dyDescent="0.25">
      <c r="A93" s="298"/>
      <c r="B93" s="275"/>
      <c r="C93" s="273"/>
      <c r="D93" s="146">
        <v>82</v>
      </c>
      <c r="E93" s="146" t="s">
        <v>541</v>
      </c>
      <c r="F93" s="146" t="s">
        <v>542</v>
      </c>
      <c r="G93" s="146" t="s">
        <v>543</v>
      </c>
      <c r="H93" s="146" t="s">
        <v>59</v>
      </c>
      <c r="I93" s="393" t="s">
        <v>544</v>
      </c>
      <c r="J93" s="270" t="s">
        <v>215</v>
      </c>
      <c r="K93" s="273" t="s">
        <v>216</v>
      </c>
      <c r="L93" s="288">
        <v>197</v>
      </c>
      <c r="M93" s="274" t="s">
        <v>217</v>
      </c>
      <c r="N93" s="356">
        <v>1</v>
      </c>
      <c r="O93" s="363">
        <v>0.2</v>
      </c>
      <c r="P93" s="321">
        <f t="shared" si="9"/>
        <v>0.2</v>
      </c>
      <c r="Q93" s="359">
        <v>69300000</v>
      </c>
      <c r="R93" s="361">
        <v>59520000</v>
      </c>
      <c r="S93" s="315">
        <f t="shared" si="10"/>
        <v>0.8588744588744589</v>
      </c>
      <c r="T93" s="356">
        <v>1</v>
      </c>
      <c r="U93" s="361">
        <v>59520000</v>
      </c>
      <c r="V93" s="158"/>
      <c r="W93" s="160"/>
      <c r="X93" s="158"/>
      <c r="Y93" s="160"/>
      <c r="Z93" s="158"/>
      <c r="AA93" s="161"/>
      <c r="AB93" s="377" t="s">
        <v>1032</v>
      </c>
    </row>
    <row r="94" spans="1:28" ht="60" customHeight="1" x14ac:dyDescent="0.25">
      <c r="A94" s="298"/>
      <c r="B94" s="275"/>
      <c r="C94" s="273"/>
      <c r="D94" s="146">
        <v>83</v>
      </c>
      <c r="E94" s="146" t="s">
        <v>545</v>
      </c>
      <c r="F94" s="146" t="s">
        <v>546</v>
      </c>
      <c r="G94" s="146" t="s">
        <v>547</v>
      </c>
      <c r="H94" s="146" t="s">
        <v>548</v>
      </c>
      <c r="I94" s="393"/>
      <c r="J94" s="270"/>
      <c r="K94" s="273"/>
      <c r="L94" s="288"/>
      <c r="M94" s="274"/>
      <c r="N94" s="370"/>
      <c r="O94" s="371"/>
      <c r="P94" s="323"/>
      <c r="Q94" s="360"/>
      <c r="R94" s="362"/>
      <c r="S94" s="317"/>
      <c r="T94" s="370"/>
      <c r="U94" s="362"/>
      <c r="V94" s="158"/>
      <c r="W94" s="160"/>
      <c r="X94" s="158"/>
      <c r="Y94" s="160"/>
      <c r="Z94" s="158"/>
      <c r="AA94" s="161"/>
      <c r="AB94" s="379"/>
    </row>
    <row r="95" spans="1:28" ht="60" customHeight="1" x14ac:dyDescent="0.25">
      <c r="A95" s="298"/>
      <c r="B95" s="275"/>
      <c r="C95" s="273"/>
      <c r="D95" s="146">
        <v>84</v>
      </c>
      <c r="E95" s="146" t="s">
        <v>549</v>
      </c>
      <c r="F95" s="146" t="s">
        <v>550</v>
      </c>
      <c r="G95" s="146" t="s">
        <v>551</v>
      </c>
      <c r="H95" s="146" t="s">
        <v>59</v>
      </c>
      <c r="I95" s="168" t="s">
        <v>552</v>
      </c>
      <c r="J95" s="145" t="s">
        <v>233</v>
      </c>
      <c r="K95" s="146" t="s">
        <v>1008</v>
      </c>
      <c r="L95" s="150">
        <v>191</v>
      </c>
      <c r="M95" s="147" t="s">
        <v>1007</v>
      </c>
      <c r="N95" s="173">
        <v>1</v>
      </c>
      <c r="O95" s="174">
        <v>0.3</v>
      </c>
      <c r="P95" s="156">
        <f t="shared" si="9"/>
        <v>0.3</v>
      </c>
      <c r="Q95" s="182">
        <f xml:space="preserve"> 170000000 + 1015000000</f>
        <v>1185000000</v>
      </c>
      <c r="R95" s="190">
        <v>179880000</v>
      </c>
      <c r="S95" s="156">
        <f t="shared" si="10"/>
        <v>0.15179746835443039</v>
      </c>
      <c r="T95" s="173">
        <v>1</v>
      </c>
      <c r="U95" s="190">
        <v>179880000</v>
      </c>
      <c r="V95" s="158"/>
      <c r="W95" s="160"/>
      <c r="X95" s="158"/>
      <c r="Y95" s="160"/>
      <c r="Z95" s="158"/>
      <c r="AA95" s="161"/>
      <c r="AB95" s="147" t="s">
        <v>1016</v>
      </c>
    </row>
    <row r="96" spans="1:28" ht="60" customHeight="1" x14ac:dyDescent="0.25">
      <c r="A96" s="298"/>
      <c r="B96" s="275"/>
      <c r="C96" s="273"/>
      <c r="D96" s="146">
        <v>85</v>
      </c>
      <c r="E96" s="146" t="s">
        <v>553</v>
      </c>
      <c r="F96" s="146" t="s">
        <v>554</v>
      </c>
      <c r="G96" s="146" t="s">
        <v>555</v>
      </c>
      <c r="H96" s="146" t="s">
        <v>556</v>
      </c>
      <c r="I96" s="168" t="s">
        <v>557</v>
      </c>
      <c r="J96" s="270" t="s">
        <v>215</v>
      </c>
      <c r="K96" s="273" t="s">
        <v>216</v>
      </c>
      <c r="L96" s="288">
        <v>197</v>
      </c>
      <c r="M96" s="274" t="s">
        <v>217</v>
      </c>
      <c r="N96" s="356">
        <v>1</v>
      </c>
      <c r="O96" s="363">
        <v>0.2</v>
      </c>
      <c r="P96" s="321">
        <f t="shared" si="9"/>
        <v>0.2</v>
      </c>
      <c r="Q96" s="359">
        <v>69300000</v>
      </c>
      <c r="R96" s="361">
        <v>59520000</v>
      </c>
      <c r="S96" s="315">
        <f t="shared" si="10"/>
        <v>0.8588744588744589</v>
      </c>
      <c r="T96" s="356">
        <v>1</v>
      </c>
      <c r="U96" s="361">
        <v>59520000</v>
      </c>
      <c r="V96" s="158"/>
      <c r="W96" s="160"/>
      <c r="X96" s="158"/>
      <c r="Y96" s="160"/>
      <c r="Z96" s="158"/>
      <c r="AA96" s="161"/>
      <c r="AB96" s="147" t="s">
        <v>1033</v>
      </c>
    </row>
    <row r="97" spans="1:28" ht="60" customHeight="1" x14ac:dyDescent="0.25">
      <c r="A97" s="298"/>
      <c r="B97" s="275" t="s">
        <v>558</v>
      </c>
      <c r="C97" s="273" t="s">
        <v>559</v>
      </c>
      <c r="D97" s="146">
        <v>86</v>
      </c>
      <c r="E97" s="146" t="s">
        <v>560</v>
      </c>
      <c r="F97" s="146" t="s">
        <v>561</v>
      </c>
      <c r="G97" s="146" t="s">
        <v>562</v>
      </c>
      <c r="H97" s="146" t="s">
        <v>563</v>
      </c>
      <c r="I97" s="169" t="s">
        <v>564</v>
      </c>
      <c r="J97" s="270"/>
      <c r="K97" s="273"/>
      <c r="L97" s="288"/>
      <c r="M97" s="274"/>
      <c r="N97" s="357"/>
      <c r="O97" s="364"/>
      <c r="P97" s="322"/>
      <c r="Q97" s="366"/>
      <c r="R97" s="368"/>
      <c r="S97" s="316"/>
      <c r="T97" s="357"/>
      <c r="U97" s="368"/>
      <c r="V97" s="158"/>
      <c r="W97" s="160"/>
      <c r="X97" s="158"/>
      <c r="Y97" s="160"/>
      <c r="Z97" s="158"/>
      <c r="AA97" s="161"/>
      <c r="AB97" s="205" t="s">
        <v>1098</v>
      </c>
    </row>
    <row r="98" spans="1:28" ht="60" customHeight="1" x14ac:dyDescent="0.25">
      <c r="A98" s="298"/>
      <c r="B98" s="275"/>
      <c r="C98" s="273"/>
      <c r="D98" s="146">
        <v>87</v>
      </c>
      <c r="E98" s="146" t="s">
        <v>565</v>
      </c>
      <c r="F98" s="146" t="s">
        <v>566</v>
      </c>
      <c r="G98" s="146" t="s">
        <v>567</v>
      </c>
      <c r="H98" s="146" t="s">
        <v>568</v>
      </c>
      <c r="I98" s="168" t="s">
        <v>569</v>
      </c>
      <c r="J98" s="270"/>
      <c r="K98" s="273"/>
      <c r="L98" s="288"/>
      <c r="M98" s="274"/>
      <c r="N98" s="370"/>
      <c r="O98" s="371"/>
      <c r="P98" s="323"/>
      <c r="Q98" s="360"/>
      <c r="R98" s="362"/>
      <c r="S98" s="317"/>
      <c r="T98" s="370"/>
      <c r="U98" s="362"/>
      <c r="V98" s="158"/>
      <c r="W98" s="160"/>
      <c r="X98" s="158"/>
      <c r="Y98" s="160"/>
      <c r="Z98" s="158"/>
      <c r="AA98" s="161"/>
      <c r="AB98" s="205" t="s">
        <v>1099</v>
      </c>
    </row>
    <row r="99" spans="1:28" ht="60" customHeight="1" x14ac:dyDescent="0.25">
      <c r="A99" s="298"/>
      <c r="B99" s="275"/>
      <c r="C99" s="273"/>
      <c r="D99" s="146">
        <v>88</v>
      </c>
      <c r="E99" s="146" t="s">
        <v>570</v>
      </c>
      <c r="F99" s="146" t="s">
        <v>571</v>
      </c>
      <c r="G99" s="146" t="s">
        <v>572</v>
      </c>
      <c r="H99" s="146" t="s">
        <v>59</v>
      </c>
      <c r="I99" s="168" t="s">
        <v>573</v>
      </c>
      <c r="J99" s="299" t="s">
        <v>574</v>
      </c>
      <c r="K99" s="288"/>
      <c r="L99" s="288"/>
      <c r="M99" s="300"/>
      <c r="N99" s="157"/>
      <c r="O99" s="158">
        <f t="shared" ref="O99" si="13">T99+V99+X99+Z99</f>
        <v>0</v>
      </c>
      <c r="P99" s="159"/>
      <c r="Q99" s="158"/>
      <c r="R99" s="160" t="e">
        <f t="shared" si="11"/>
        <v>#VALUE!</v>
      </c>
      <c r="S99" s="159"/>
      <c r="T99" s="157"/>
      <c r="U99" s="160" t="e">
        <f t="shared" si="12"/>
        <v>#VALUE!</v>
      </c>
      <c r="V99" s="158"/>
      <c r="W99" s="160"/>
      <c r="X99" s="158"/>
      <c r="Y99" s="160"/>
      <c r="Z99" s="158"/>
      <c r="AA99" s="161"/>
      <c r="AB99" s="147" t="s">
        <v>1034</v>
      </c>
    </row>
    <row r="100" spans="1:28" ht="60" customHeight="1" x14ac:dyDescent="0.25">
      <c r="A100" s="298"/>
      <c r="B100" s="275" t="s">
        <v>558</v>
      </c>
      <c r="C100" s="273" t="s">
        <v>559</v>
      </c>
      <c r="D100" s="146">
        <v>89</v>
      </c>
      <c r="E100" s="146" t="s">
        <v>575</v>
      </c>
      <c r="F100" s="146" t="s">
        <v>576</v>
      </c>
      <c r="G100" s="146" t="s">
        <v>577</v>
      </c>
      <c r="H100" s="146" t="s">
        <v>59</v>
      </c>
      <c r="I100" s="147" t="s">
        <v>578</v>
      </c>
      <c r="J100" s="270" t="s">
        <v>215</v>
      </c>
      <c r="K100" s="273" t="s">
        <v>216</v>
      </c>
      <c r="L100" s="288">
        <v>197</v>
      </c>
      <c r="M100" s="274" t="s">
        <v>217</v>
      </c>
      <c r="N100" s="356">
        <v>1</v>
      </c>
      <c r="O100" s="363">
        <v>0.2</v>
      </c>
      <c r="P100" s="321">
        <f t="shared" ref="P100" si="14">(O100/N100)*1</f>
        <v>0.2</v>
      </c>
      <c r="Q100" s="359">
        <v>69300000</v>
      </c>
      <c r="R100" s="361">
        <v>59520000</v>
      </c>
      <c r="S100" s="315">
        <f t="shared" ref="S100" si="15">(R100/Q100)*1</f>
        <v>0.8588744588744589</v>
      </c>
      <c r="T100" s="356">
        <v>1</v>
      </c>
      <c r="U100" s="361">
        <v>59520000</v>
      </c>
      <c r="V100" s="158"/>
      <c r="W100" s="160"/>
      <c r="X100" s="158"/>
      <c r="Y100" s="160"/>
      <c r="Z100" s="158"/>
      <c r="AA100" s="161"/>
      <c r="AB100" s="377" t="s">
        <v>1024</v>
      </c>
    </row>
    <row r="101" spans="1:28" ht="60" customHeight="1" x14ac:dyDescent="0.25">
      <c r="A101" s="298"/>
      <c r="B101" s="275"/>
      <c r="C101" s="273"/>
      <c r="D101" s="146">
        <v>90</v>
      </c>
      <c r="E101" s="146" t="s">
        <v>579</v>
      </c>
      <c r="F101" s="146" t="s">
        <v>580</v>
      </c>
      <c r="G101" s="146" t="s">
        <v>581</v>
      </c>
      <c r="H101" s="146" t="s">
        <v>563</v>
      </c>
      <c r="I101" s="147" t="s">
        <v>582</v>
      </c>
      <c r="J101" s="270"/>
      <c r="K101" s="273"/>
      <c r="L101" s="288"/>
      <c r="M101" s="274"/>
      <c r="N101" s="370"/>
      <c r="O101" s="371"/>
      <c r="P101" s="323"/>
      <c r="Q101" s="360"/>
      <c r="R101" s="362"/>
      <c r="S101" s="317"/>
      <c r="T101" s="370"/>
      <c r="U101" s="362"/>
      <c r="V101" s="158"/>
      <c r="W101" s="160"/>
      <c r="X101" s="158"/>
      <c r="Y101" s="160"/>
      <c r="Z101" s="158"/>
      <c r="AA101" s="161"/>
      <c r="AB101" s="378"/>
    </row>
    <row r="102" spans="1:28" ht="60" customHeight="1" x14ac:dyDescent="0.25">
      <c r="A102" s="298"/>
      <c r="B102" s="275"/>
      <c r="C102" s="273"/>
      <c r="D102" s="146">
        <v>91</v>
      </c>
      <c r="E102" s="146" t="s">
        <v>583</v>
      </c>
      <c r="F102" s="146" t="s">
        <v>584</v>
      </c>
      <c r="G102" s="146" t="s">
        <v>585</v>
      </c>
      <c r="H102" s="146" t="s">
        <v>586</v>
      </c>
      <c r="I102" s="147" t="s">
        <v>587</v>
      </c>
      <c r="J102" s="145" t="s">
        <v>588</v>
      </c>
      <c r="K102" s="146" t="s">
        <v>589</v>
      </c>
      <c r="L102" s="146" t="s">
        <v>590</v>
      </c>
      <c r="M102" s="147" t="s">
        <v>591</v>
      </c>
      <c r="N102" s="170">
        <v>1</v>
      </c>
      <c r="O102" s="198">
        <v>0.2</v>
      </c>
      <c r="P102" s="159">
        <f t="shared" ref="P102:P106" si="16">(O102/N102)*1</f>
        <v>0.2</v>
      </c>
      <c r="Q102" s="158">
        <v>69300000</v>
      </c>
      <c r="R102" s="160">
        <v>59520000</v>
      </c>
      <c r="S102" s="159">
        <f t="shared" ref="S102:S106" si="17">(R102/Q102)*1</f>
        <v>0.8588744588744589</v>
      </c>
      <c r="T102" s="170">
        <v>1</v>
      </c>
      <c r="U102" s="160">
        <v>59520000</v>
      </c>
      <c r="V102" s="158"/>
      <c r="W102" s="160"/>
      <c r="X102" s="158"/>
      <c r="Y102" s="160"/>
      <c r="Z102" s="158"/>
      <c r="AA102" s="161"/>
      <c r="AB102" s="379"/>
    </row>
    <row r="103" spans="1:28" ht="60" customHeight="1" x14ac:dyDescent="0.25">
      <c r="A103" s="298"/>
      <c r="B103" s="275"/>
      <c r="C103" s="273"/>
      <c r="D103" s="146">
        <v>92</v>
      </c>
      <c r="E103" s="146" t="s">
        <v>592</v>
      </c>
      <c r="F103" s="146" t="s">
        <v>593</v>
      </c>
      <c r="G103" s="146" t="s">
        <v>594</v>
      </c>
      <c r="H103" s="146" t="s">
        <v>595</v>
      </c>
      <c r="I103" s="147" t="s">
        <v>596</v>
      </c>
      <c r="J103" s="145" t="s">
        <v>389</v>
      </c>
      <c r="K103" s="146" t="s">
        <v>390</v>
      </c>
      <c r="L103" s="150">
        <v>231</v>
      </c>
      <c r="M103" s="147" t="s">
        <v>1009</v>
      </c>
      <c r="N103" s="170">
        <v>1</v>
      </c>
      <c r="O103" s="198">
        <v>0.15</v>
      </c>
      <c r="P103" s="159">
        <f t="shared" si="16"/>
        <v>0.15</v>
      </c>
      <c r="Q103" s="158">
        <v>7250000</v>
      </c>
      <c r="R103" s="160">
        <v>1500000</v>
      </c>
      <c r="S103" s="159">
        <f t="shared" si="17"/>
        <v>0.20689655172413793</v>
      </c>
      <c r="T103" s="170">
        <v>1</v>
      </c>
      <c r="U103" s="160">
        <v>1500000</v>
      </c>
      <c r="V103" s="158"/>
      <c r="W103" s="160"/>
      <c r="X103" s="158"/>
      <c r="Y103" s="160"/>
      <c r="Z103" s="158"/>
      <c r="AA103" s="161"/>
      <c r="AB103" s="147" t="s">
        <v>1025</v>
      </c>
    </row>
    <row r="104" spans="1:28" ht="60" customHeight="1" x14ac:dyDescent="0.25">
      <c r="A104" s="298"/>
      <c r="B104" s="275"/>
      <c r="C104" s="273"/>
      <c r="D104" s="146">
        <v>93</v>
      </c>
      <c r="E104" s="146" t="s">
        <v>598</v>
      </c>
      <c r="F104" s="146" t="s">
        <v>599</v>
      </c>
      <c r="G104" s="146" t="s">
        <v>600</v>
      </c>
      <c r="H104" s="146" t="s">
        <v>601</v>
      </c>
      <c r="I104" s="147" t="s">
        <v>602</v>
      </c>
      <c r="J104" s="145" t="s">
        <v>389</v>
      </c>
      <c r="K104" s="146" t="s">
        <v>603</v>
      </c>
      <c r="L104" s="146">
        <v>226</v>
      </c>
      <c r="M104" s="147" t="s">
        <v>1010</v>
      </c>
      <c r="N104" s="157">
        <v>12</v>
      </c>
      <c r="O104" s="158">
        <v>8</v>
      </c>
      <c r="P104" s="156">
        <f t="shared" si="16"/>
        <v>0.66666666666666663</v>
      </c>
      <c r="Q104" s="158">
        <v>210000000</v>
      </c>
      <c r="R104" s="189">
        <f>10000000+6800000+3580000+10900000+10900000+10150000+5000000+2700000+8145000</f>
        <v>68175000</v>
      </c>
      <c r="S104" s="156">
        <f t="shared" si="17"/>
        <v>0.32464285714285712</v>
      </c>
      <c r="T104" s="157">
        <v>12</v>
      </c>
      <c r="U104" s="189">
        <f>10000000+6800000+3580000+10900000+10900000+10150000+5000000+2700000+8145000</f>
        <v>68175000</v>
      </c>
      <c r="V104" s="158"/>
      <c r="W104" s="160"/>
      <c r="X104" s="158"/>
      <c r="Y104" s="160"/>
      <c r="Z104" s="158"/>
      <c r="AA104" s="161"/>
      <c r="AB104" s="147" t="s">
        <v>1017</v>
      </c>
    </row>
    <row r="105" spans="1:28" ht="258.75" customHeight="1" x14ac:dyDescent="0.25">
      <c r="A105" s="298"/>
      <c r="B105" s="275"/>
      <c r="C105" s="273"/>
      <c r="D105" s="146">
        <v>94</v>
      </c>
      <c r="E105" s="146" t="s">
        <v>605</v>
      </c>
      <c r="F105" s="146" t="s">
        <v>606</v>
      </c>
      <c r="G105" s="146" t="s">
        <v>607</v>
      </c>
      <c r="H105" s="146" t="s">
        <v>608</v>
      </c>
      <c r="I105" s="147" t="s">
        <v>609</v>
      </c>
      <c r="J105" s="145" t="s">
        <v>254</v>
      </c>
      <c r="K105" s="150" t="s">
        <v>262</v>
      </c>
      <c r="L105" s="146">
        <v>137</v>
      </c>
      <c r="M105" s="147" t="s">
        <v>263</v>
      </c>
      <c r="N105" s="157">
        <v>12</v>
      </c>
      <c r="O105" s="158">
        <v>2</v>
      </c>
      <c r="P105" s="156">
        <f t="shared" si="16"/>
        <v>0.16666666666666666</v>
      </c>
      <c r="Q105" s="158">
        <v>53000000</v>
      </c>
      <c r="R105" s="201">
        <v>26400000</v>
      </c>
      <c r="S105" s="156">
        <f t="shared" si="17"/>
        <v>0.49811320754716981</v>
      </c>
      <c r="T105" s="157">
        <v>12</v>
      </c>
      <c r="U105" s="201">
        <v>26400000</v>
      </c>
      <c r="V105" s="158"/>
      <c r="W105" s="160"/>
      <c r="X105" s="158"/>
      <c r="Y105" s="160"/>
      <c r="Z105" s="158"/>
      <c r="AA105" s="161"/>
      <c r="AB105" s="147" t="s">
        <v>1077</v>
      </c>
    </row>
    <row r="106" spans="1:28" ht="60" customHeight="1" x14ac:dyDescent="0.25">
      <c r="A106" s="298"/>
      <c r="B106" s="275"/>
      <c r="C106" s="273"/>
      <c r="D106" s="146">
        <v>95</v>
      </c>
      <c r="E106" s="216" t="s">
        <v>610</v>
      </c>
      <c r="F106" s="146" t="s">
        <v>611</v>
      </c>
      <c r="G106" s="146" t="s">
        <v>612</v>
      </c>
      <c r="H106" s="146" t="s">
        <v>87</v>
      </c>
      <c r="I106" s="147" t="s">
        <v>613</v>
      </c>
      <c r="J106" s="270" t="s">
        <v>215</v>
      </c>
      <c r="K106" s="273" t="s">
        <v>216</v>
      </c>
      <c r="L106" s="288">
        <v>197</v>
      </c>
      <c r="M106" s="274" t="s">
        <v>217</v>
      </c>
      <c r="N106" s="356">
        <v>1</v>
      </c>
      <c r="O106" s="363">
        <v>0.2</v>
      </c>
      <c r="P106" s="321">
        <f t="shared" si="16"/>
        <v>0.2</v>
      </c>
      <c r="Q106" s="359">
        <v>69300000</v>
      </c>
      <c r="R106" s="361">
        <v>59520000</v>
      </c>
      <c r="S106" s="315">
        <f t="shared" si="17"/>
        <v>0.8588744588744589</v>
      </c>
      <c r="T106" s="356">
        <v>1</v>
      </c>
      <c r="U106" s="361">
        <v>59520000</v>
      </c>
      <c r="V106" s="158"/>
      <c r="W106" s="160"/>
      <c r="X106" s="158"/>
      <c r="Y106" s="160"/>
      <c r="Z106" s="158"/>
      <c r="AA106" s="161"/>
      <c r="AB106" s="377" t="s">
        <v>1078</v>
      </c>
    </row>
    <row r="107" spans="1:28" ht="60" customHeight="1" x14ac:dyDescent="0.25">
      <c r="A107" s="298"/>
      <c r="B107" s="275"/>
      <c r="C107" s="273"/>
      <c r="D107" s="146">
        <v>96</v>
      </c>
      <c r="E107" s="216" t="s">
        <v>614</v>
      </c>
      <c r="F107" s="146" t="s">
        <v>615</v>
      </c>
      <c r="G107" s="146" t="s">
        <v>616</v>
      </c>
      <c r="H107" s="146" t="s">
        <v>59</v>
      </c>
      <c r="I107" s="147" t="s">
        <v>617</v>
      </c>
      <c r="J107" s="270"/>
      <c r="K107" s="273"/>
      <c r="L107" s="288"/>
      <c r="M107" s="274"/>
      <c r="N107" s="370"/>
      <c r="O107" s="371"/>
      <c r="P107" s="323"/>
      <c r="Q107" s="360"/>
      <c r="R107" s="362"/>
      <c r="S107" s="317"/>
      <c r="T107" s="370"/>
      <c r="U107" s="362"/>
      <c r="V107" s="158"/>
      <c r="W107" s="160"/>
      <c r="X107" s="158"/>
      <c r="Y107" s="160"/>
      <c r="Z107" s="158"/>
      <c r="AA107" s="161"/>
      <c r="AB107" s="378"/>
    </row>
    <row r="108" spans="1:28" ht="86.25" customHeight="1" x14ac:dyDescent="0.25">
      <c r="A108" s="298"/>
      <c r="B108" s="275"/>
      <c r="C108" s="146" t="s">
        <v>618</v>
      </c>
      <c r="D108" s="146">
        <v>97</v>
      </c>
      <c r="E108" s="146" t="s">
        <v>619</v>
      </c>
      <c r="F108" s="146" t="s">
        <v>620</v>
      </c>
      <c r="G108" s="146" t="s">
        <v>621</v>
      </c>
      <c r="H108" s="146" t="s">
        <v>59</v>
      </c>
      <c r="I108" s="147" t="s">
        <v>622</v>
      </c>
      <c r="J108" s="145" t="s">
        <v>389</v>
      </c>
      <c r="K108" s="146" t="s">
        <v>603</v>
      </c>
      <c r="L108" s="150">
        <v>226</v>
      </c>
      <c r="M108" s="147" t="s">
        <v>1011</v>
      </c>
      <c r="N108" s="157">
        <v>12</v>
      </c>
      <c r="O108" s="158">
        <v>8</v>
      </c>
      <c r="P108" s="156">
        <f t="shared" ref="P108:P109" si="18">(O108/N108)*1</f>
        <v>0.66666666666666663</v>
      </c>
      <c r="Q108" s="158">
        <v>210000000</v>
      </c>
      <c r="R108" s="189">
        <f>10000000+6800000+3580000+10900000+10900000+10150000+5000000+2700000+8145000</f>
        <v>68175000</v>
      </c>
      <c r="S108" s="156">
        <f t="shared" ref="S108:S109" si="19">(R108/Q108)*1</f>
        <v>0.32464285714285712</v>
      </c>
      <c r="T108" s="157">
        <v>12</v>
      </c>
      <c r="U108" s="189">
        <f>10000000+6800000+3580000+10900000+10900000+10150000+5000000+2700000+8145000</f>
        <v>68175000</v>
      </c>
      <c r="V108" s="158"/>
      <c r="W108" s="160"/>
      <c r="X108" s="158"/>
      <c r="Y108" s="160"/>
      <c r="Z108" s="158"/>
      <c r="AA108" s="161"/>
      <c r="AB108" s="379"/>
    </row>
    <row r="109" spans="1:28" ht="60" customHeight="1" x14ac:dyDescent="0.25">
      <c r="A109" s="298" t="s">
        <v>624</v>
      </c>
      <c r="B109" s="273" t="s">
        <v>625</v>
      </c>
      <c r="C109" s="273" t="s">
        <v>626</v>
      </c>
      <c r="D109" s="146">
        <v>98</v>
      </c>
      <c r="E109" s="146" t="s">
        <v>627</v>
      </c>
      <c r="F109" s="146" t="s">
        <v>628</v>
      </c>
      <c r="G109" s="146" t="s">
        <v>629</v>
      </c>
      <c r="H109" s="146" t="s">
        <v>630</v>
      </c>
      <c r="I109" s="147" t="s">
        <v>631</v>
      </c>
      <c r="J109" s="270" t="s">
        <v>233</v>
      </c>
      <c r="K109" s="273" t="s">
        <v>234</v>
      </c>
      <c r="L109" s="275">
        <v>197</v>
      </c>
      <c r="M109" s="276" t="s">
        <v>217</v>
      </c>
      <c r="N109" s="356">
        <v>1</v>
      </c>
      <c r="O109" s="363">
        <v>0.2</v>
      </c>
      <c r="P109" s="321">
        <f t="shared" si="18"/>
        <v>0.2</v>
      </c>
      <c r="Q109" s="359">
        <v>69300000</v>
      </c>
      <c r="R109" s="361">
        <v>59520000</v>
      </c>
      <c r="S109" s="315">
        <f t="shared" si="19"/>
        <v>0.8588744588744589</v>
      </c>
      <c r="T109" s="356">
        <v>1</v>
      </c>
      <c r="U109" s="361">
        <v>59520000</v>
      </c>
      <c r="V109" s="158"/>
      <c r="W109" s="160"/>
      <c r="X109" s="158"/>
      <c r="Y109" s="160"/>
      <c r="Z109" s="158" t="s">
        <v>1035</v>
      </c>
      <c r="AA109" s="161"/>
      <c r="AB109" s="377" t="s">
        <v>1036</v>
      </c>
    </row>
    <row r="110" spans="1:28" ht="60" customHeight="1" x14ac:dyDescent="0.25">
      <c r="A110" s="298"/>
      <c r="B110" s="273"/>
      <c r="C110" s="273"/>
      <c r="D110" s="146">
        <v>99</v>
      </c>
      <c r="E110" s="146" t="s">
        <v>632</v>
      </c>
      <c r="F110" s="146" t="s">
        <v>633</v>
      </c>
      <c r="G110" s="146" t="s">
        <v>634</v>
      </c>
      <c r="H110" s="146" t="s">
        <v>635</v>
      </c>
      <c r="I110" s="147" t="s">
        <v>631</v>
      </c>
      <c r="J110" s="270"/>
      <c r="K110" s="273"/>
      <c r="L110" s="275"/>
      <c r="M110" s="276"/>
      <c r="N110" s="357"/>
      <c r="O110" s="364"/>
      <c r="P110" s="322"/>
      <c r="Q110" s="366"/>
      <c r="R110" s="368"/>
      <c r="S110" s="316"/>
      <c r="T110" s="357"/>
      <c r="U110" s="368"/>
      <c r="V110" s="158"/>
      <c r="W110" s="160"/>
      <c r="X110" s="158"/>
      <c r="Y110" s="160"/>
      <c r="Z110" s="158"/>
      <c r="AA110" s="161"/>
      <c r="AB110" s="378"/>
    </row>
    <row r="111" spans="1:28" ht="60" customHeight="1" x14ac:dyDescent="0.25">
      <c r="A111" s="298"/>
      <c r="B111" s="273"/>
      <c r="C111" s="275" t="s">
        <v>636</v>
      </c>
      <c r="D111" s="148">
        <v>100</v>
      </c>
      <c r="E111" s="146" t="s">
        <v>637</v>
      </c>
      <c r="F111" s="146" t="s">
        <v>638</v>
      </c>
      <c r="G111" s="146" t="s">
        <v>639</v>
      </c>
      <c r="H111" s="146" t="s">
        <v>640</v>
      </c>
      <c r="I111" s="147" t="s">
        <v>641</v>
      </c>
      <c r="J111" s="270"/>
      <c r="K111" s="273"/>
      <c r="L111" s="275"/>
      <c r="M111" s="276"/>
      <c r="N111" s="357"/>
      <c r="O111" s="364"/>
      <c r="P111" s="322"/>
      <c r="Q111" s="366"/>
      <c r="R111" s="368"/>
      <c r="S111" s="316"/>
      <c r="T111" s="357"/>
      <c r="U111" s="368"/>
      <c r="V111" s="158"/>
      <c r="W111" s="160"/>
      <c r="X111" s="158"/>
      <c r="Y111" s="160"/>
      <c r="Z111" s="158"/>
      <c r="AA111" s="161"/>
      <c r="AB111" s="378"/>
    </row>
    <row r="112" spans="1:28" ht="60" customHeight="1" x14ac:dyDescent="0.25">
      <c r="A112" s="298"/>
      <c r="B112" s="273"/>
      <c r="C112" s="275"/>
      <c r="D112" s="146">
        <v>101</v>
      </c>
      <c r="E112" s="148" t="s">
        <v>642</v>
      </c>
      <c r="F112" s="146" t="s">
        <v>643</v>
      </c>
      <c r="G112" s="146" t="s">
        <v>644</v>
      </c>
      <c r="H112" s="146" t="s">
        <v>645</v>
      </c>
      <c r="I112" s="147" t="s">
        <v>641</v>
      </c>
      <c r="J112" s="270"/>
      <c r="K112" s="273"/>
      <c r="L112" s="275"/>
      <c r="M112" s="276"/>
      <c r="N112" s="357"/>
      <c r="O112" s="364"/>
      <c r="P112" s="322"/>
      <c r="Q112" s="366"/>
      <c r="R112" s="368"/>
      <c r="S112" s="316"/>
      <c r="T112" s="357"/>
      <c r="U112" s="368"/>
      <c r="V112" s="158"/>
      <c r="W112" s="160"/>
      <c r="X112" s="158"/>
      <c r="Y112" s="160"/>
      <c r="Z112" s="158"/>
      <c r="AA112" s="161"/>
      <c r="AB112" s="378"/>
    </row>
    <row r="113" spans="1:28" ht="60" customHeight="1" x14ac:dyDescent="0.25">
      <c r="A113" s="298"/>
      <c r="B113" s="273"/>
      <c r="C113" s="275"/>
      <c r="D113" s="146">
        <v>102</v>
      </c>
      <c r="E113" s="146" t="s">
        <v>646</v>
      </c>
      <c r="F113" s="146" t="s">
        <v>647</v>
      </c>
      <c r="G113" s="146" t="s">
        <v>648</v>
      </c>
      <c r="H113" s="146" t="s">
        <v>649</v>
      </c>
      <c r="I113" s="147" t="s">
        <v>650</v>
      </c>
      <c r="J113" s="270"/>
      <c r="K113" s="273"/>
      <c r="L113" s="275"/>
      <c r="M113" s="276"/>
      <c r="N113" s="357"/>
      <c r="O113" s="364"/>
      <c r="P113" s="322"/>
      <c r="Q113" s="366"/>
      <c r="R113" s="368"/>
      <c r="S113" s="316"/>
      <c r="T113" s="357"/>
      <c r="U113" s="368"/>
      <c r="V113" s="158"/>
      <c r="W113" s="160"/>
      <c r="X113" s="158"/>
      <c r="Y113" s="160"/>
      <c r="Z113" s="158"/>
      <c r="AA113" s="161"/>
      <c r="AB113" s="378"/>
    </row>
    <row r="114" spans="1:28" ht="60" customHeight="1" x14ac:dyDescent="0.25">
      <c r="A114" s="298"/>
      <c r="B114" s="273"/>
      <c r="C114" s="275"/>
      <c r="D114" s="146">
        <v>103</v>
      </c>
      <c r="E114" s="146" t="s">
        <v>651</v>
      </c>
      <c r="F114" s="146" t="s">
        <v>652</v>
      </c>
      <c r="G114" s="146" t="s">
        <v>653</v>
      </c>
      <c r="H114" s="146" t="s">
        <v>654</v>
      </c>
      <c r="I114" s="147" t="s">
        <v>655</v>
      </c>
      <c r="J114" s="270"/>
      <c r="K114" s="273"/>
      <c r="L114" s="275"/>
      <c r="M114" s="276"/>
      <c r="N114" s="357"/>
      <c r="O114" s="364"/>
      <c r="P114" s="322"/>
      <c r="Q114" s="366"/>
      <c r="R114" s="368"/>
      <c r="S114" s="316"/>
      <c r="T114" s="357"/>
      <c r="U114" s="368"/>
      <c r="V114" s="158"/>
      <c r="W114" s="160"/>
      <c r="X114" s="158"/>
      <c r="Y114" s="160"/>
      <c r="Z114" s="158"/>
      <c r="AA114" s="161"/>
      <c r="AB114" s="379"/>
    </row>
    <row r="115" spans="1:28" ht="60" customHeight="1" x14ac:dyDescent="0.25">
      <c r="A115" s="298"/>
      <c r="B115" s="273"/>
      <c r="C115" s="275"/>
      <c r="D115" s="148">
        <v>104</v>
      </c>
      <c r="E115" s="146" t="s">
        <v>656</v>
      </c>
      <c r="F115" s="146" t="s">
        <v>657</v>
      </c>
      <c r="G115" s="146" t="s">
        <v>658</v>
      </c>
      <c r="H115" s="146" t="s">
        <v>659</v>
      </c>
      <c r="I115" s="147" t="s">
        <v>660</v>
      </c>
      <c r="J115" s="270"/>
      <c r="K115" s="273"/>
      <c r="L115" s="275"/>
      <c r="M115" s="276"/>
      <c r="N115" s="357"/>
      <c r="O115" s="364"/>
      <c r="P115" s="322"/>
      <c r="Q115" s="366"/>
      <c r="R115" s="368"/>
      <c r="S115" s="316"/>
      <c r="T115" s="357"/>
      <c r="U115" s="368"/>
      <c r="V115" s="158"/>
      <c r="W115" s="160"/>
      <c r="X115" s="158"/>
      <c r="Y115" s="160"/>
      <c r="Z115" s="158"/>
      <c r="AA115" s="161"/>
      <c r="AB115" s="147" t="s">
        <v>1037</v>
      </c>
    </row>
    <row r="116" spans="1:28" ht="60" customHeight="1" x14ac:dyDescent="0.25">
      <c r="A116" s="298"/>
      <c r="B116" s="273"/>
      <c r="C116" s="275"/>
      <c r="D116" s="146">
        <v>105</v>
      </c>
      <c r="E116" s="146" t="s">
        <v>661</v>
      </c>
      <c r="F116" s="146" t="s">
        <v>662</v>
      </c>
      <c r="G116" s="146" t="s">
        <v>663</v>
      </c>
      <c r="H116" s="146" t="s">
        <v>664</v>
      </c>
      <c r="I116" s="147" t="s">
        <v>665</v>
      </c>
      <c r="J116" s="270"/>
      <c r="K116" s="273"/>
      <c r="L116" s="275"/>
      <c r="M116" s="276"/>
      <c r="N116" s="357"/>
      <c r="O116" s="364"/>
      <c r="P116" s="322"/>
      <c r="Q116" s="366"/>
      <c r="R116" s="368"/>
      <c r="S116" s="316"/>
      <c r="T116" s="357"/>
      <c r="U116" s="368"/>
      <c r="V116" s="158"/>
      <c r="W116" s="160"/>
      <c r="X116" s="158"/>
      <c r="Y116" s="160"/>
      <c r="Z116" s="158"/>
      <c r="AA116" s="161"/>
      <c r="AB116" s="163" t="s">
        <v>1038</v>
      </c>
    </row>
    <row r="117" spans="1:28" ht="60" customHeight="1" x14ac:dyDescent="0.25">
      <c r="A117" s="298"/>
      <c r="B117" s="273"/>
      <c r="C117" s="275"/>
      <c r="D117" s="146">
        <v>106</v>
      </c>
      <c r="E117" s="216" t="s">
        <v>666</v>
      </c>
      <c r="F117" s="146" t="s">
        <v>667</v>
      </c>
      <c r="G117" s="146" t="s">
        <v>668</v>
      </c>
      <c r="H117" s="146" t="s">
        <v>669</v>
      </c>
      <c r="I117" s="147" t="s">
        <v>1020</v>
      </c>
      <c r="J117" s="270"/>
      <c r="K117" s="273"/>
      <c r="L117" s="275"/>
      <c r="M117" s="276"/>
      <c r="N117" s="357"/>
      <c r="O117" s="364"/>
      <c r="P117" s="322"/>
      <c r="Q117" s="366"/>
      <c r="R117" s="368"/>
      <c r="S117" s="316"/>
      <c r="T117" s="357"/>
      <c r="U117" s="368"/>
      <c r="V117" s="158"/>
      <c r="W117" s="160"/>
      <c r="X117" s="158"/>
      <c r="Y117" s="160"/>
      <c r="Z117" s="158"/>
      <c r="AA117" s="161"/>
      <c r="AB117" s="163" t="s">
        <v>1039</v>
      </c>
    </row>
    <row r="118" spans="1:28" ht="60" customHeight="1" x14ac:dyDescent="0.25">
      <c r="A118" s="298"/>
      <c r="B118" s="273"/>
      <c r="C118" s="275"/>
      <c r="D118" s="146">
        <v>107</v>
      </c>
      <c r="E118" s="146" t="s">
        <v>671</v>
      </c>
      <c r="F118" s="146" t="s">
        <v>672</v>
      </c>
      <c r="G118" s="146" t="s">
        <v>673</v>
      </c>
      <c r="H118" s="146" t="s">
        <v>59</v>
      </c>
      <c r="I118" s="147" t="s">
        <v>674</v>
      </c>
      <c r="J118" s="270"/>
      <c r="K118" s="273"/>
      <c r="L118" s="275"/>
      <c r="M118" s="276"/>
      <c r="N118" s="357"/>
      <c r="O118" s="364"/>
      <c r="P118" s="322"/>
      <c r="Q118" s="366"/>
      <c r="R118" s="368"/>
      <c r="S118" s="316"/>
      <c r="T118" s="357"/>
      <c r="U118" s="368"/>
      <c r="V118" s="158"/>
      <c r="W118" s="160"/>
      <c r="X118" s="158"/>
      <c r="Y118" s="160"/>
      <c r="Z118" s="158"/>
      <c r="AA118" s="161"/>
      <c r="AB118" s="163" t="s">
        <v>1040</v>
      </c>
    </row>
    <row r="119" spans="1:28" ht="60" customHeight="1" x14ac:dyDescent="0.25">
      <c r="A119" s="298"/>
      <c r="B119" s="275" t="s">
        <v>675</v>
      </c>
      <c r="C119" s="273" t="s">
        <v>676</v>
      </c>
      <c r="D119" s="148">
        <v>108</v>
      </c>
      <c r="E119" s="216" t="s">
        <v>677</v>
      </c>
      <c r="F119" s="146" t="s">
        <v>678</v>
      </c>
      <c r="G119" s="146" t="s">
        <v>679</v>
      </c>
      <c r="H119" s="146" t="s">
        <v>680</v>
      </c>
      <c r="I119" s="147" t="s">
        <v>1021</v>
      </c>
      <c r="J119" s="270"/>
      <c r="K119" s="273"/>
      <c r="L119" s="275"/>
      <c r="M119" s="276"/>
      <c r="N119" s="357"/>
      <c r="O119" s="364"/>
      <c r="P119" s="322"/>
      <c r="Q119" s="366"/>
      <c r="R119" s="368"/>
      <c r="S119" s="316"/>
      <c r="T119" s="357"/>
      <c r="U119" s="368"/>
      <c r="V119" s="158"/>
      <c r="W119" s="160"/>
      <c r="X119" s="158"/>
      <c r="Y119" s="160"/>
      <c r="Z119" s="158"/>
      <c r="AA119" s="161"/>
      <c r="AB119" s="163" t="s">
        <v>1041</v>
      </c>
    </row>
    <row r="120" spans="1:28" ht="60" customHeight="1" thickBot="1" x14ac:dyDescent="0.3">
      <c r="A120" s="394"/>
      <c r="B120" s="301"/>
      <c r="C120" s="311"/>
      <c r="D120" s="155">
        <v>109</v>
      </c>
      <c r="E120" s="229" t="s">
        <v>681</v>
      </c>
      <c r="F120" s="155" t="s">
        <v>682</v>
      </c>
      <c r="G120" s="155" t="s">
        <v>683</v>
      </c>
      <c r="H120" s="155" t="s">
        <v>684</v>
      </c>
      <c r="I120" s="203" t="s">
        <v>685</v>
      </c>
      <c r="J120" s="310"/>
      <c r="K120" s="311"/>
      <c r="L120" s="301"/>
      <c r="M120" s="302"/>
      <c r="N120" s="358"/>
      <c r="O120" s="365"/>
      <c r="P120" s="355"/>
      <c r="Q120" s="367"/>
      <c r="R120" s="369"/>
      <c r="S120" s="372"/>
      <c r="T120" s="358"/>
      <c r="U120" s="369"/>
      <c r="V120" s="106"/>
      <c r="W120" s="107"/>
      <c r="X120" s="106"/>
      <c r="Y120" s="107"/>
      <c r="Z120" s="106"/>
      <c r="AA120" s="109"/>
      <c r="AB120" s="163" t="s">
        <v>1042</v>
      </c>
    </row>
  </sheetData>
  <mergeCells count="272">
    <mergeCell ref="T2:U2"/>
    <mergeCell ref="AB27:AB28"/>
    <mergeCell ref="AB36:AB38"/>
    <mergeCell ref="AB40:AB41"/>
    <mergeCell ref="AB18:AB20"/>
    <mergeCell ref="AB109:AB114"/>
    <mergeCell ref="AB2:AB3"/>
    <mergeCell ref="V36:V41"/>
    <mergeCell ref="W36:W41"/>
    <mergeCell ref="X36:X41"/>
    <mergeCell ref="Y36:Y41"/>
    <mergeCell ref="Z36:Z41"/>
    <mergeCell ref="AA36:AA41"/>
    <mergeCell ref="V32:V35"/>
    <mergeCell ref="W32:W35"/>
    <mergeCell ref="X32:X35"/>
    <mergeCell ref="Y32:Y35"/>
    <mergeCell ref="Z32:Z35"/>
    <mergeCell ref="AA32:AA35"/>
    <mergeCell ref="V2:W2"/>
    <mergeCell ref="X2:Y2"/>
    <mergeCell ref="Z2:AA2"/>
    <mergeCell ref="N2:O2"/>
    <mergeCell ref="Q2:R2"/>
    <mergeCell ref="P2:P3"/>
    <mergeCell ref="S2:S3"/>
    <mergeCell ref="N18:N20"/>
    <mergeCell ref="O18:O20"/>
    <mergeCell ref="Q18:Q20"/>
    <mergeCell ref="R18:R20"/>
    <mergeCell ref="S18:S20"/>
    <mergeCell ref="P18:P20"/>
    <mergeCell ref="A1:I1"/>
    <mergeCell ref="A2:A3"/>
    <mergeCell ref="B2:B3"/>
    <mergeCell ref="C2:C3"/>
    <mergeCell ref="D2:D3"/>
    <mergeCell ref="E2:E3"/>
    <mergeCell ref="F2:F3"/>
    <mergeCell ref="G2:G3"/>
    <mergeCell ref="H2:H3"/>
    <mergeCell ref="I2:I3"/>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A68:A84"/>
    <mergeCell ref="B68:B76"/>
    <mergeCell ref="C68:C71"/>
    <mergeCell ref="C72:C76"/>
    <mergeCell ref="B77:B84"/>
    <mergeCell ref="C77:C79"/>
    <mergeCell ref="J78:J81"/>
    <mergeCell ref="A52:A67"/>
    <mergeCell ref="B52:B55"/>
    <mergeCell ref="C52:C55"/>
    <mergeCell ref="J53:J55"/>
    <mergeCell ref="B62:B65"/>
    <mergeCell ref="C62:C65"/>
    <mergeCell ref="B66:B67"/>
    <mergeCell ref="C66:C67"/>
    <mergeCell ref="J57:J60"/>
    <mergeCell ref="J62:J67"/>
    <mergeCell ref="A109:A120"/>
    <mergeCell ref="B109:B118"/>
    <mergeCell ref="C109:C110"/>
    <mergeCell ref="B97:B99"/>
    <mergeCell ref="C97:C99"/>
    <mergeCell ref="B100:B108"/>
    <mergeCell ref="C100:C107"/>
    <mergeCell ref="A85:A108"/>
    <mergeCell ref="B85:B96"/>
    <mergeCell ref="C85:C89"/>
    <mergeCell ref="K106:K107"/>
    <mergeCell ref="L106:L107"/>
    <mergeCell ref="M106:M107"/>
    <mergeCell ref="L93:L94"/>
    <mergeCell ref="M93:M94"/>
    <mergeCell ref="K78:K81"/>
    <mergeCell ref="L78:L81"/>
    <mergeCell ref="C80:C84"/>
    <mergeCell ref="C90:C96"/>
    <mergeCell ref="I93:I94"/>
    <mergeCell ref="J93:J94"/>
    <mergeCell ref="K93:K94"/>
    <mergeCell ref="J99:M99"/>
    <mergeCell ref="J100:J101"/>
    <mergeCell ref="K100:K101"/>
    <mergeCell ref="L100:L101"/>
    <mergeCell ref="M100:M101"/>
    <mergeCell ref="J96:J98"/>
    <mergeCell ref="K96:K98"/>
    <mergeCell ref="L96:L98"/>
    <mergeCell ref="M96:M98"/>
    <mergeCell ref="J106:J107"/>
    <mergeCell ref="M53:M55"/>
    <mergeCell ref="C57:C59"/>
    <mergeCell ref="M57:M60"/>
    <mergeCell ref="C60:C61"/>
    <mergeCell ref="K53:K55"/>
    <mergeCell ref="L53:L55"/>
    <mergeCell ref="K57:K60"/>
    <mergeCell ref="M36:M37"/>
    <mergeCell ref="C43:C47"/>
    <mergeCell ref="C48:C51"/>
    <mergeCell ref="J48:J49"/>
    <mergeCell ref="K36:K37"/>
    <mergeCell ref="L36:L37"/>
    <mergeCell ref="C36:C42"/>
    <mergeCell ref="L57:L60"/>
    <mergeCell ref="N36:N37"/>
    <mergeCell ref="O36:O37"/>
    <mergeCell ref="C111:C118"/>
    <mergeCell ref="B119:B120"/>
    <mergeCell ref="C119:C120"/>
    <mergeCell ref="B56:B61"/>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N100:N101"/>
    <mergeCell ref="O100:O101"/>
    <mergeCell ref="J109:J120"/>
    <mergeCell ref="K109:K120"/>
    <mergeCell ref="AB53:AB55"/>
    <mergeCell ref="N53:N55"/>
    <mergeCell ref="O53:O55"/>
    <mergeCell ref="T53:T55"/>
    <mergeCell ref="AB45:AB46"/>
    <mergeCell ref="Q48:Q49"/>
    <mergeCell ref="R48:R49"/>
    <mergeCell ref="AB48:AB49"/>
    <mergeCell ref="Q50:Q51"/>
    <mergeCell ref="R50:R51"/>
    <mergeCell ref="AB50:AB51"/>
    <mergeCell ref="N48:N49"/>
    <mergeCell ref="O48:O49"/>
    <mergeCell ref="N50:N51"/>
    <mergeCell ref="O50:O51"/>
    <mergeCell ref="T48:T49"/>
    <mergeCell ref="T50:T51"/>
    <mergeCell ref="AB78:AB81"/>
    <mergeCell ref="AB89:AB90"/>
    <mergeCell ref="Q78:Q81"/>
    <mergeCell ref="R78:R81"/>
    <mergeCell ref="AB57:AB60"/>
    <mergeCell ref="AB62:AB63"/>
    <mergeCell ref="AB64:AB65"/>
    <mergeCell ref="K62:K67"/>
    <mergeCell ref="L62:L67"/>
    <mergeCell ref="M62:M67"/>
    <mergeCell ref="Q62:Q67"/>
    <mergeCell ref="R62:R67"/>
    <mergeCell ref="S62:S67"/>
    <mergeCell ref="T57:T60"/>
    <mergeCell ref="T62:T67"/>
    <mergeCell ref="R57:R60"/>
    <mergeCell ref="S57:S60"/>
    <mergeCell ref="N57:N60"/>
    <mergeCell ref="O57:O60"/>
    <mergeCell ref="N62:N67"/>
    <mergeCell ref="O62:O67"/>
    <mergeCell ref="N78:N81"/>
    <mergeCell ref="T88:T89"/>
    <mergeCell ref="O78:O81"/>
    <mergeCell ref="AB100:AB102"/>
    <mergeCell ref="P93:P94"/>
    <mergeCell ref="P96:P98"/>
    <mergeCell ref="T93:T94"/>
    <mergeCell ref="T96:T98"/>
    <mergeCell ref="T100:T101"/>
    <mergeCell ref="AB93:AB94"/>
    <mergeCell ref="AB106:AB108"/>
    <mergeCell ref="N106:N107"/>
    <mergeCell ref="O106:O107"/>
    <mergeCell ref="R96:R98"/>
    <mergeCell ref="S96:S98"/>
    <mergeCell ref="N93:N94"/>
    <mergeCell ref="O93:O94"/>
    <mergeCell ref="T106:T107"/>
    <mergeCell ref="P36:P37"/>
    <mergeCell ref="P48:P49"/>
    <mergeCell ref="P50:P51"/>
    <mergeCell ref="P53:P55"/>
    <mergeCell ref="P57:P60"/>
    <mergeCell ref="P62:P67"/>
    <mergeCell ref="P78:P81"/>
    <mergeCell ref="P88:P89"/>
    <mergeCell ref="Q96:Q98"/>
    <mergeCell ref="Q36:Q37"/>
    <mergeCell ref="S36:S37"/>
    <mergeCell ref="S48:S49"/>
    <mergeCell ref="S50:S51"/>
    <mergeCell ref="Q53:Q55"/>
    <mergeCell ref="R53:R55"/>
    <mergeCell ref="S53:S55"/>
    <mergeCell ref="Q57:Q60"/>
    <mergeCell ref="Q100:Q101"/>
    <mergeCell ref="R100:R101"/>
    <mergeCell ref="R36:R37"/>
    <mergeCell ref="L109:L120"/>
    <mergeCell ref="M109:M120"/>
    <mergeCell ref="S109:S120"/>
    <mergeCell ref="U18:U20"/>
    <mergeCell ref="U36:U37"/>
    <mergeCell ref="U48:U49"/>
    <mergeCell ref="U50:U51"/>
    <mergeCell ref="U53:U55"/>
    <mergeCell ref="U57:U60"/>
    <mergeCell ref="U62:U67"/>
    <mergeCell ref="U78:U81"/>
    <mergeCell ref="U88:U89"/>
    <mergeCell ref="U93:U94"/>
    <mergeCell ref="U96:U98"/>
    <mergeCell ref="U100:U101"/>
    <mergeCell ref="U106:U107"/>
    <mergeCell ref="U109:U120"/>
    <mergeCell ref="T18:T20"/>
    <mergeCell ref="T36:T37"/>
    <mergeCell ref="S78:S81"/>
    <mergeCell ref="T78:T81"/>
    <mergeCell ref="Q106:Q107"/>
    <mergeCell ref="N88:N89"/>
    <mergeCell ref="O88:O89"/>
    <mergeCell ref="N109:N120"/>
    <mergeCell ref="T109:T120"/>
    <mergeCell ref="S100:S101"/>
    <mergeCell ref="Q88:Q89"/>
    <mergeCell ref="R88:R89"/>
    <mergeCell ref="S88:S89"/>
    <mergeCell ref="S93:S94"/>
    <mergeCell ref="O109:O120"/>
    <mergeCell ref="P100:P101"/>
    <mergeCell ref="P106:P107"/>
    <mergeCell ref="P109:P120"/>
    <mergeCell ref="Q109:Q120"/>
    <mergeCell ref="R109:R120"/>
    <mergeCell ref="S106:S107"/>
    <mergeCell ref="R106:R107"/>
    <mergeCell ref="Q93:Q94"/>
    <mergeCell ref="R93:R94"/>
    <mergeCell ref="N96:N98"/>
    <mergeCell ref="O96:O98"/>
  </mergeCells>
  <conditionalFormatting sqref="L44">
    <cfRule type="duplicateValues" dxfId="533" priority="514"/>
  </conditionalFormatting>
  <conditionalFormatting sqref="L39">
    <cfRule type="duplicateValues" dxfId="532" priority="513"/>
  </conditionalFormatting>
  <conditionalFormatting sqref="L18">
    <cfRule type="duplicateValues" dxfId="531" priority="512"/>
  </conditionalFormatting>
  <conditionalFormatting sqref="L42">
    <cfRule type="duplicateValues" dxfId="530" priority="511"/>
  </conditionalFormatting>
  <conditionalFormatting sqref="L50">
    <cfRule type="duplicateValues" dxfId="529" priority="510"/>
  </conditionalFormatting>
  <conditionalFormatting sqref="P42:P120 P36 P4 P7:P32">
    <cfRule type="cellIs" dxfId="528" priority="503" operator="lessThan">
      <formula>0.4</formula>
    </cfRule>
    <cfRule type="cellIs" dxfId="527" priority="504" operator="between">
      <formula>0.4</formula>
      <formula>0.5999</formula>
    </cfRule>
    <cfRule type="cellIs" dxfId="526" priority="505" operator="between">
      <formula>0.6</formula>
      <formula>0.6999</formula>
    </cfRule>
    <cfRule type="cellIs" dxfId="525" priority="506" operator="between">
      <formula>0.7</formula>
      <formula>0.7999</formula>
    </cfRule>
    <cfRule type="cellIs" dxfId="524" priority="507" operator="greaterThan">
      <formula>0.7999</formula>
    </cfRule>
  </conditionalFormatting>
  <conditionalFormatting sqref="P4:P10 P99 P12:P18 P21:P29 P56 P34 P52 P43:P44 P46:P48 P36 P38:P41">
    <cfRule type="cellIs" dxfId="523" priority="498" operator="lessThan">
      <formula>0.4</formula>
    </cfRule>
    <cfRule type="cellIs" dxfId="522" priority="499" operator="between">
      <formula>0.4</formula>
      <formula>0.5999</formula>
    </cfRule>
    <cfRule type="cellIs" dxfId="521" priority="500" operator="between">
      <formula>0.6</formula>
      <formula>0.6999</formula>
    </cfRule>
    <cfRule type="cellIs" dxfId="520" priority="501" operator="between">
      <formula>0.7</formula>
      <formula>0.7999</formula>
    </cfRule>
    <cfRule type="cellIs" dxfId="519" priority="502" operator="greaterThan">
      <formula>0.7999</formula>
    </cfRule>
  </conditionalFormatting>
  <conditionalFormatting sqref="P61 P72 P91:P92 P68:P69 P82 P87 P95 P74:P75">
    <cfRule type="cellIs" dxfId="518" priority="493" operator="lessThan">
      <formula>0.4</formula>
    </cfRule>
    <cfRule type="cellIs" dxfId="517" priority="494" operator="between">
      <formula>0.4</formula>
      <formula>0.5999</formula>
    </cfRule>
    <cfRule type="cellIs" dxfId="516" priority="495" operator="between">
      <formula>0.6</formula>
      <formula>0.6999</formula>
    </cfRule>
    <cfRule type="cellIs" dxfId="515" priority="496" operator="between">
      <formula>0.7</formula>
      <formula>0.7999</formula>
    </cfRule>
    <cfRule type="cellIs" dxfId="514" priority="497" operator="greaterThan">
      <formula>0.7999</formula>
    </cfRule>
  </conditionalFormatting>
  <conditionalFormatting sqref="P11">
    <cfRule type="cellIs" dxfId="513" priority="488" operator="lessThan">
      <formula>0.4</formula>
    </cfRule>
    <cfRule type="cellIs" dxfId="512" priority="489" operator="between">
      <formula>0.4</formula>
      <formula>0.5999</formula>
    </cfRule>
    <cfRule type="cellIs" dxfId="511" priority="490" operator="between">
      <formula>0.6</formula>
      <formula>0.6999</formula>
    </cfRule>
    <cfRule type="cellIs" dxfId="510" priority="491" operator="between">
      <formula>0.7</formula>
      <formula>0.7999</formula>
    </cfRule>
    <cfRule type="cellIs" dxfId="509" priority="492" operator="greaterThan">
      <formula>0.7999</formula>
    </cfRule>
  </conditionalFormatting>
  <conditionalFormatting sqref="P71">
    <cfRule type="cellIs" dxfId="508" priority="483" operator="lessThan">
      <formula>0.4</formula>
    </cfRule>
    <cfRule type="cellIs" dxfId="507" priority="484" operator="between">
      <formula>0.4</formula>
      <formula>0.5999</formula>
    </cfRule>
    <cfRule type="cellIs" dxfId="506" priority="485" operator="between">
      <formula>0.6</formula>
      <formula>0.6999</formula>
    </cfRule>
    <cfRule type="cellIs" dxfId="505" priority="486" operator="between">
      <formula>0.7</formula>
      <formula>0.7999</formula>
    </cfRule>
    <cfRule type="cellIs" dxfId="504" priority="487" operator="greaterThan">
      <formula>0.7999</formula>
    </cfRule>
  </conditionalFormatting>
  <conditionalFormatting sqref="P90">
    <cfRule type="cellIs" dxfId="503" priority="478" operator="lessThan">
      <formula>0.4</formula>
    </cfRule>
    <cfRule type="cellIs" dxfId="502" priority="479" operator="between">
      <formula>0.4</formula>
      <formula>0.5999</formula>
    </cfRule>
    <cfRule type="cellIs" dxfId="501" priority="480" operator="between">
      <formula>0.6</formula>
      <formula>0.6999</formula>
    </cfRule>
    <cfRule type="cellIs" dxfId="500" priority="481" operator="between">
      <formula>0.7</formula>
      <formula>0.7999</formula>
    </cfRule>
    <cfRule type="cellIs" dxfId="499" priority="482" operator="greaterThan">
      <formula>0.7999</formula>
    </cfRule>
  </conditionalFormatting>
  <conditionalFormatting sqref="P30:P32">
    <cfRule type="cellIs" dxfId="498" priority="473" operator="lessThan">
      <formula>0.4</formula>
    </cfRule>
    <cfRule type="cellIs" dxfId="497" priority="474" operator="between">
      <formula>0.4</formula>
      <formula>0.5999</formula>
    </cfRule>
    <cfRule type="cellIs" dxfId="496" priority="475" operator="between">
      <formula>0.6</formula>
      <formula>0.6999</formula>
    </cfRule>
    <cfRule type="cellIs" dxfId="495" priority="476" operator="between">
      <formula>0.7</formula>
      <formula>0.7999</formula>
    </cfRule>
    <cfRule type="cellIs" dxfId="494" priority="477" operator="greaterThan">
      <formula>0.7999</formula>
    </cfRule>
  </conditionalFormatting>
  <conditionalFormatting sqref="P53">
    <cfRule type="cellIs" dxfId="493" priority="468" operator="lessThan">
      <formula>0.4</formula>
    </cfRule>
    <cfRule type="cellIs" dxfId="492" priority="469" operator="between">
      <formula>0.4</formula>
      <formula>0.5999</formula>
    </cfRule>
    <cfRule type="cellIs" dxfId="491" priority="470" operator="between">
      <formula>0.6</formula>
      <formula>0.6999</formula>
    </cfRule>
    <cfRule type="cellIs" dxfId="490" priority="471" operator="between">
      <formula>0.7</formula>
      <formula>0.7999</formula>
    </cfRule>
    <cfRule type="cellIs" dxfId="489" priority="472" operator="greaterThan">
      <formula>0.7999</formula>
    </cfRule>
  </conditionalFormatting>
  <conditionalFormatting sqref="P57">
    <cfRule type="cellIs" dxfId="488" priority="463" operator="lessThan">
      <formula>0.4</formula>
    </cfRule>
    <cfRule type="cellIs" dxfId="487" priority="464" operator="between">
      <formula>0.4</formula>
      <formula>0.5999</formula>
    </cfRule>
    <cfRule type="cellIs" dxfId="486" priority="465" operator="between">
      <formula>0.6</formula>
      <formula>0.6999</formula>
    </cfRule>
    <cfRule type="cellIs" dxfId="485" priority="466" operator="between">
      <formula>0.7</formula>
      <formula>0.7999</formula>
    </cfRule>
    <cfRule type="cellIs" dxfId="484" priority="467" operator="greaterThan">
      <formula>0.7999</formula>
    </cfRule>
  </conditionalFormatting>
  <conditionalFormatting sqref="P62">
    <cfRule type="cellIs" dxfId="483" priority="458" operator="lessThan">
      <formula>0.4</formula>
    </cfRule>
    <cfRule type="cellIs" dxfId="482" priority="459" operator="between">
      <formula>0.4</formula>
      <formula>0.5999</formula>
    </cfRule>
    <cfRule type="cellIs" dxfId="481" priority="460" operator="between">
      <formula>0.6</formula>
      <formula>0.6999</formula>
    </cfRule>
    <cfRule type="cellIs" dxfId="480" priority="461" operator="between">
      <formula>0.7</formula>
      <formula>0.7999</formula>
    </cfRule>
    <cfRule type="cellIs" dxfId="479" priority="462" operator="greaterThan">
      <formula>0.7999</formula>
    </cfRule>
  </conditionalFormatting>
  <conditionalFormatting sqref="P109">
    <cfRule type="cellIs" dxfId="478" priority="453" operator="lessThan">
      <formula>0.4</formula>
    </cfRule>
    <cfRule type="cellIs" dxfId="477" priority="454" operator="between">
      <formula>0.4</formula>
      <formula>0.5999</formula>
    </cfRule>
    <cfRule type="cellIs" dxfId="476" priority="455" operator="between">
      <formula>0.6</formula>
      <formula>0.6999</formula>
    </cfRule>
    <cfRule type="cellIs" dxfId="475" priority="456" operator="between">
      <formula>0.7</formula>
      <formula>0.7999</formula>
    </cfRule>
    <cfRule type="cellIs" dxfId="474" priority="457" operator="greaterThan">
      <formula>0.7999</formula>
    </cfRule>
  </conditionalFormatting>
  <conditionalFormatting sqref="P78">
    <cfRule type="cellIs" dxfId="473" priority="448" operator="lessThan">
      <formula>0.4</formula>
    </cfRule>
    <cfRule type="cellIs" dxfId="472" priority="449" operator="between">
      <formula>0.4</formula>
      <formula>0.5999</formula>
    </cfRule>
    <cfRule type="cellIs" dxfId="471" priority="450" operator="between">
      <formula>0.6</formula>
      <formula>0.6999</formula>
    </cfRule>
    <cfRule type="cellIs" dxfId="470" priority="451" operator="between">
      <formula>0.7</formula>
      <formula>0.7999</formula>
    </cfRule>
    <cfRule type="cellIs" dxfId="469" priority="452" operator="greaterThan">
      <formula>0.7999</formula>
    </cfRule>
  </conditionalFormatting>
  <conditionalFormatting sqref="P83:P84 P86">
    <cfRule type="cellIs" dxfId="468" priority="443" operator="lessThan">
      <formula>0.4</formula>
    </cfRule>
    <cfRule type="cellIs" dxfId="467" priority="444" operator="between">
      <formula>0.4</formula>
      <formula>0.5999</formula>
    </cfRule>
    <cfRule type="cellIs" dxfId="466" priority="445" operator="between">
      <formula>0.6</formula>
      <formula>0.6999</formula>
    </cfRule>
    <cfRule type="cellIs" dxfId="465" priority="446" operator="between">
      <formula>0.7</formula>
      <formula>0.7999</formula>
    </cfRule>
    <cfRule type="cellIs" dxfId="464" priority="447" operator="greaterThan">
      <formula>0.7999</formula>
    </cfRule>
  </conditionalFormatting>
  <conditionalFormatting sqref="P88">
    <cfRule type="cellIs" dxfId="463" priority="438" operator="lessThan">
      <formula>0.4</formula>
    </cfRule>
    <cfRule type="cellIs" dxfId="462" priority="439" operator="between">
      <formula>0.4</formula>
      <formula>0.5999</formula>
    </cfRule>
    <cfRule type="cellIs" dxfId="461" priority="440" operator="between">
      <formula>0.6</formula>
      <formula>0.6999</formula>
    </cfRule>
    <cfRule type="cellIs" dxfId="460" priority="441" operator="between">
      <formula>0.7</formula>
      <formula>0.7999</formula>
    </cfRule>
    <cfRule type="cellIs" dxfId="459" priority="442" operator="greaterThan">
      <formula>0.7999</formula>
    </cfRule>
  </conditionalFormatting>
  <conditionalFormatting sqref="P106">
    <cfRule type="cellIs" dxfId="458" priority="433" operator="lessThan">
      <formula>0.4</formula>
    </cfRule>
    <cfRule type="cellIs" dxfId="457" priority="434" operator="between">
      <formula>0.4</formula>
      <formula>0.5999</formula>
    </cfRule>
    <cfRule type="cellIs" dxfId="456" priority="435" operator="between">
      <formula>0.6</formula>
      <formula>0.6999</formula>
    </cfRule>
    <cfRule type="cellIs" dxfId="455" priority="436" operator="between">
      <formula>0.7</formula>
      <formula>0.7999</formula>
    </cfRule>
    <cfRule type="cellIs" dxfId="454" priority="437" operator="greaterThan">
      <formula>0.7999</formula>
    </cfRule>
  </conditionalFormatting>
  <conditionalFormatting sqref="P102">
    <cfRule type="cellIs" dxfId="453" priority="428" operator="lessThan">
      <formula>0.4</formula>
    </cfRule>
    <cfRule type="cellIs" dxfId="452" priority="429" operator="between">
      <formula>0.4</formula>
      <formula>0.5999</formula>
    </cfRule>
    <cfRule type="cellIs" dxfId="451" priority="430" operator="between">
      <formula>0.6</formula>
      <formula>0.6999</formula>
    </cfRule>
    <cfRule type="cellIs" dxfId="450" priority="431" operator="between">
      <formula>0.7</formula>
      <formula>0.7999</formula>
    </cfRule>
    <cfRule type="cellIs" dxfId="449" priority="432" operator="greaterThan">
      <formula>0.7999</formula>
    </cfRule>
  </conditionalFormatting>
  <conditionalFormatting sqref="P100">
    <cfRule type="cellIs" dxfId="448" priority="423" operator="lessThan">
      <formula>0.4</formula>
    </cfRule>
    <cfRule type="cellIs" dxfId="447" priority="424" operator="between">
      <formula>0.4</formula>
      <formula>0.5999</formula>
    </cfRule>
    <cfRule type="cellIs" dxfId="446" priority="425" operator="between">
      <formula>0.6</formula>
      <formula>0.6999</formula>
    </cfRule>
    <cfRule type="cellIs" dxfId="445" priority="426" operator="between">
      <formula>0.7</formula>
      <formula>0.7999</formula>
    </cfRule>
    <cfRule type="cellIs" dxfId="444" priority="427" operator="greaterThan">
      <formula>0.7999</formula>
    </cfRule>
  </conditionalFormatting>
  <conditionalFormatting sqref="P96">
    <cfRule type="cellIs" dxfId="443" priority="418" operator="lessThan">
      <formula>0.4</formula>
    </cfRule>
    <cfRule type="cellIs" dxfId="442" priority="419" operator="between">
      <formula>0.4</formula>
      <formula>0.5999</formula>
    </cfRule>
    <cfRule type="cellIs" dxfId="441" priority="420" operator="between">
      <formula>0.6</formula>
      <formula>0.6999</formula>
    </cfRule>
    <cfRule type="cellIs" dxfId="440" priority="421" operator="between">
      <formula>0.7</formula>
      <formula>0.7999</formula>
    </cfRule>
    <cfRule type="cellIs" dxfId="439" priority="422" operator="greaterThan">
      <formula>0.7999</formula>
    </cfRule>
  </conditionalFormatting>
  <conditionalFormatting sqref="P93">
    <cfRule type="cellIs" dxfId="438" priority="413" operator="lessThan">
      <formula>0.4</formula>
    </cfRule>
    <cfRule type="cellIs" dxfId="437" priority="414" operator="between">
      <formula>0.4</formula>
      <formula>0.5999</formula>
    </cfRule>
    <cfRule type="cellIs" dxfId="436" priority="415" operator="between">
      <formula>0.6</formula>
      <formula>0.6999</formula>
    </cfRule>
    <cfRule type="cellIs" dxfId="435" priority="416" operator="between">
      <formula>0.7</formula>
      <formula>0.7999</formula>
    </cfRule>
    <cfRule type="cellIs" dxfId="434" priority="417" operator="greaterThan">
      <formula>0.7999</formula>
    </cfRule>
  </conditionalFormatting>
  <conditionalFormatting sqref="P76">
    <cfRule type="cellIs" dxfId="433" priority="408" operator="lessThan">
      <formula>0.4</formula>
    </cfRule>
    <cfRule type="cellIs" dxfId="432" priority="409" operator="between">
      <formula>0.4</formula>
      <formula>0.5999</formula>
    </cfRule>
    <cfRule type="cellIs" dxfId="431" priority="410" operator="between">
      <formula>0.6</formula>
      <formula>0.6999</formula>
    </cfRule>
    <cfRule type="cellIs" dxfId="430" priority="411" operator="between">
      <formula>0.7</formula>
      <formula>0.7999</formula>
    </cfRule>
    <cfRule type="cellIs" dxfId="429" priority="412" operator="greaterThan">
      <formula>0.7999</formula>
    </cfRule>
  </conditionalFormatting>
  <conditionalFormatting sqref="P73">
    <cfRule type="cellIs" dxfId="428" priority="403" operator="lessThan">
      <formula>0.4</formula>
    </cfRule>
    <cfRule type="cellIs" dxfId="427" priority="404" operator="between">
      <formula>0.4</formula>
      <formula>0.5999</formula>
    </cfRule>
    <cfRule type="cellIs" dxfId="426" priority="405" operator="between">
      <formula>0.6</formula>
      <formula>0.6999</formula>
    </cfRule>
    <cfRule type="cellIs" dxfId="425" priority="406" operator="between">
      <formula>0.7</formula>
      <formula>0.7999</formula>
    </cfRule>
    <cfRule type="cellIs" dxfId="424" priority="407" operator="greaterThan">
      <formula>0.7999</formula>
    </cfRule>
  </conditionalFormatting>
  <conditionalFormatting sqref="P104">
    <cfRule type="cellIs" dxfId="423" priority="398" operator="lessThan">
      <formula>0.4</formula>
    </cfRule>
    <cfRule type="cellIs" dxfId="422" priority="399" operator="between">
      <formula>0.4</formula>
      <formula>0.5999</formula>
    </cfRule>
    <cfRule type="cellIs" dxfId="421" priority="400" operator="between">
      <formula>0.6</formula>
      <formula>0.6999</formula>
    </cfRule>
    <cfRule type="cellIs" dxfId="420" priority="401" operator="between">
      <formula>0.7</formula>
      <formula>0.7999</formula>
    </cfRule>
    <cfRule type="cellIs" dxfId="419" priority="402" operator="greaterThan">
      <formula>0.7999</formula>
    </cfRule>
  </conditionalFormatting>
  <conditionalFormatting sqref="P108">
    <cfRule type="cellIs" dxfId="418" priority="393" operator="lessThan">
      <formula>0.4</formula>
    </cfRule>
    <cfRule type="cellIs" dxfId="417" priority="394" operator="between">
      <formula>0.4</formula>
      <formula>0.5999</formula>
    </cfRule>
    <cfRule type="cellIs" dxfId="416" priority="395" operator="between">
      <formula>0.6</formula>
      <formula>0.6999</formula>
    </cfRule>
    <cfRule type="cellIs" dxfId="415" priority="396" operator="between">
      <formula>0.7</formula>
      <formula>0.7999</formula>
    </cfRule>
    <cfRule type="cellIs" dxfId="414" priority="397" operator="greaterThan">
      <formula>0.7999</formula>
    </cfRule>
  </conditionalFormatting>
  <conditionalFormatting sqref="P103">
    <cfRule type="cellIs" dxfId="413" priority="388" operator="lessThan">
      <formula>0.4</formula>
    </cfRule>
    <cfRule type="cellIs" dxfId="412" priority="389" operator="between">
      <formula>0.4</formula>
      <formula>0.5999</formula>
    </cfRule>
    <cfRule type="cellIs" dxfId="411" priority="390" operator="between">
      <formula>0.6</formula>
      <formula>0.6999</formula>
    </cfRule>
    <cfRule type="cellIs" dxfId="410" priority="391" operator="between">
      <formula>0.7</formula>
      <formula>0.7999</formula>
    </cfRule>
    <cfRule type="cellIs" dxfId="409" priority="392" operator="greaterThan">
      <formula>0.7999</formula>
    </cfRule>
  </conditionalFormatting>
  <conditionalFormatting sqref="P85">
    <cfRule type="cellIs" dxfId="408" priority="383" operator="lessThan">
      <formula>0.4</formula>
    </cfRule>
    <cfRule type="cellIs" dxfId="407" priority="384" operator="between">
      <formula>0.4</formula>
      <formula>0.5999</formula>
    </cfRule>
    <cfRule type="cellIs" dxfId="406" priority="385" operator="between">
      <formula>0.6</formula>
      <formula>0.6999</formula>
    </cfRule>
    <cfRule type="cellIs" dxfId="405" priority="386" operator="between">
      <formula>0.7</formula>
      <formula>0.7999</formula>
    </cfRule>
    <cfRule type="cellIs" dxfId="404" priority="387" operator="greaterThan">
      <formula>0.7999</formula>
    </cfRule>
  </conditionalFormatting>
  <conditionalFormatting sqref="P77">
    <cfRule type="cellIs" dxfId="403" priority="378" operator="lessThan">
      <formula>0.4</formula>
    </cfRule>
    <cfRule type="cellIs" dxfId="402" priority="379" operator="between">
      <formula>0.4</formula>
      <formula>0.5999</formula>
    </cfRule>
    <cfRule type="cellIs" dxfId="401" priority="380" operator="between">
      <formula>0.6</formula>
      <formula>0.6999</formula>
    </cfRule>
    <cfRule type="cellIs" dxfId="400" priority="381" operator="between">
      <formula>0.7</formula>
      <formula>0.7999</formula>
    </cfRule>
    <cfRule type="cellIs" dxfId="399" priority="382" operator="greaterThan">
      <formula>0.7999</formula>
    </cfRule>
  </conditionalFormatting>
  <conditionalFormatting sqref="P42">
    <cfRule type="cellIs" dxfId="398" priority="373" operator="lessThan">
      <formula>0.4</formula>
    </cfRule>
    <cfRule type="cellIs" dxfId="397" priority="374" operator="between">
      <formula>0.4</formula>
      <formula>0.5999</formula>
    </cfRule>
    <cfRule type="cellIs" dxfId="396" priority="375" operator="between">
      <formula>0.6</formula>
      <formula>0.6999</formula>
    </cfRule>
    <cfRule type="cellIs" dxfId="395" priority="376" operator="between">
      <formula>0.7</formula>
      <formula>0.7999</formula>
    </cfRule>
    <cfRule type="cellIs" dxfId="394" priority="377" operator="greaterThan">
      <formula>0.7999</formula>
    </cfRule>
  </conditionalFormatting>
  <conditionalFormatting sqref="P33">
    <cfRule type="cellIs" dxfId="393" priority="368" operator="lessThan">
      <formula>0.4</formula>
    </cfRule>
    <cfRule type="cellIs" dxfId="392" priority="369" operator="between">
      <formula>0.4</formula>
      <formula>0.5999</formula>
    </cfRule>
    <cfRule type="cellIs" dxfId="391" priority="370" operator="between">
      <formula>0.6</formula>
      <formula>0.6999</formula>
    </cfRule>
    <cfRule type="cellIs" dxfId="390" priority="371" operator="between">
      <formula>0.7</formula>
      <formula>0.7999</formula>
    </cfRule>
    <cfRule type="cellIs" dxfId="389" priority="372" operator="greaterThan">
      <formula>0.7999</formula>
    </cfRule>
  </conditionalFormatting>
  <conditionalFormatting sqref="P45">
    <cfRule type="cellIs" dxfId="388" priority="363" operator="lessThan">
      <formula>0.4</formula>
    </cfRule>
    <cfRule type="cellIs" dxfId="387" priority="364" operator="between">
      <formula>0.4</formula>
      <formula>0.5999</formula>
    </cfRule>
    <cfRule type="cellIs" dxfId="386" priority="365" operator="between">
      <formula>0.6</formula>
      <formula>0.6999</formula>
    </cfRule>
    <cfRule type="cellIs" dxfId="385" priority="366" operator="between">
      <formula>0.7</formula>
      <formula>0.7999</formula>
    </cfRule>
    <cfRule type="cellIs" dxfId="384" priority="367" operator="greaterThan">
      <formula>0.7999</formula>
    </cfRule>
  </conditionalFormatting>
  <conditionalFormatting sqref="P105">
    <cfRule type="cellIs" dxfId="383" priority="358" operator="lessThan">
      <formula>0.4</formula>
    </cfRule>
    <cfRule type="cellIs" dxfId="382" priority="359" operator="between">
      <formula>0.4</formula>
      <formula>0.5999</formula>
    </cfRule>
    <cfRule type="cellIs" dxfId="381" priority="360" operator="between">
      <formula>0.6</formula>
      <formula>0.6999</formula>
    </cfRule>
    <cfRule type="cellIs" dxfId="380" priority="361" operator="between">
      <formula>0.7</formula>
      <formula>0.7999</formula>
    </cfRule>
    <cfRule type="cellIs" dxfId="379" priority="362" operator="greaterThan">
      <formula>0.7999</formula>
    </cfRule>
  </conditionalFormatting>
  <conditionalFormatting sqref="P35">
    <cfRule type="cellIs" dxfId="378" priority="353" operator="lessThan">
      <formula>0.4</formula>
    </cfRule>
    <cfRule type="cellIs" dxfId="377" priority="354" operator="between">
      <formula>0.4</formula>
      <formula>0.5999</formula>
    </cfRule>
    <cfRule type="cellIs" dxfId="376" priority="355" operator="between">
      <formula>0.6</formula>
      <formula>0.6999</formula>
    </cfRule>
    <cfRule type="cellIs" dxfId="375" priority="356" operator="between">
      <formula>0.7</formula>
      <formula>0.7999</formula>
    </cfRule>
    <cfRule type="cellIs" dxfId="374" priority="357" operator="greaterThan">
      <formula>0.7999</formula>
    </cfRule>
  </conditionalFormatting>
  <conditionalFormatting sqref="P50">
    <cfRule type="cellIs" dxfId="373" priority="348" operator="lessThan">
      <formula>0.4</formula>
    </cfRule>
    <cfRule type="cellIs" dxfId="372" priority="349" operator="between">
      <formula>0.4</formula>
      <formula>0.5999</formula>
    </cfRule>
    <cfRule type="cellIs" dxfId="371" priority="350" operator="between">
      <formula>0.6</formula>
      <formula>0.6999</formula>
    </cfRule>
    <cfRule type="cellIs" dxfId="370" priority="351" operator="between">
      <formula>0.7</formula>
      <formula>0.7999</formula>
    </cfRule>
    <cfRule type="cellIs" dxfId="369" priority="352" operator="greaterThan">
      <formula>0.7999</formula>
    </cfRule>
  </conditionalFormatting>
  <conditionalFormatting sqref="P70">
    <cfRule type="cellIs" dxfId="368" priority="343" operator="lessThan">
      <formula>0.4</formula>
    </cfRule>
    <cfRule type="cellIs" dxfId="367" priority="344" operator="between">
      <formula>0.4</formula>
      <formula>0.5999</formula>
    </cfRule>
    <cfRule type="cellIs" dxfId="366" priority="345" operator="between">
      <formula>0.6</formula>
      <formula>0.6999</formula>
    </cfRule>
    <cfRule type="cellIs" dxfId="365" priority="346" operator="between">
      <formula>0.7</formula>
      <formula>0.7999</formula>
    </cfRule>
    <cfRule type="cellIs" dxfId="364" priority="347" operator="greaterThan">
      <formula>0.7999</formula>
    </cfRule>
  </conditionalFormatting>
  <conditionalFormatting sqref="L44">
    <cfRule type="duplicateValues" dxfId="363" priority="342"/>
  </conditionalFormatting>
  <conditionalFormatting sqref="L39">
    <cfRule type="duplicateValues" dxfId="362" priority="341"/>
  </conditionalFormatting>
  <conditionalFormatting sqref="L18">
    <cfRule type="duplicateValues" dxfId="361" priority="340"/>
  </conditionalFormatting>
  <conditionalFormatting sqref="L42">
    <cfRule type="duplicateValues" dxfId="360" priority="339"/>
  </conditionalFormatting>
  <conditionalFormatting sqref="L50">
    <cfRule type="duplicateValues" dxfId="359" priority="338"/>
  </conditionalFormatting>
  <conditionalFormatting sqref="K75">
    <cfRule type="duplicateValues" dxfId="358" priority="337"/>
  </conditionalFormatting>
  <conditionalFormatting sqref="L109">
    <cfRule type="duplicateValues" dxfId="357" priority="336"/>
  </conditionalFormatting>
  <conditionalFormatting sqref="P4:P10 P99 P12:P18 P21:P29 P56 P34 P52 P43:P44 P46:P48 P36 P38:P41">
    <cfRule type="cellIs" dxfId="356" priority="331" operator="lessThan">
      <formula>0.4</formula>
    </cfRule>
    <cfRule type="cellIs" dxfId="355" priority="332" operator="between">
      <formula>0.4</formula>
      <formula>0.5999</formula>
    </cfRule>
    <cfRule type="cellIs" dxfId="354" priority="333" operator="between">
      <formula>0.6</formula>
      <formula>0.6999</formula>
    </cfRule>
    <cfRule type="cellIs" dxfId="353" priority="334" operator="between">
      <formula>0.7</formula>
      <formula>0.7999</formula>
    </cfRule>
    <cfRule type="cellIs" dxfId="352" priority="335" operator="greaterThan">
      <formula>0.7999</formula>
    </cfRule>
  </conditionalFormatting>
  <conditionalFormatting sqref="S4:S5 S99 S12:S18 S21:S29 S34 S52 S43:S44 S46:S48 S36 S38:S41 S7 S9:S10">
    <cfRule type="cellIs" dxfId="351" priority="326" operator="lessThan">
      <formula>0.4</formula>
    </cfRule>
    <cfRule type="cellIs" dxfId="350" priority="327" operator="between">
      <formula>0.4</formula>
      <formula>0.5999</formula>
    </cfRule>
    <cfRule type="cellIs" dxfId="349" priority="328" operator="between">
      <formula>0.6</formula>
      <formula>0.6999</formula>
    </cfRule>
    <cfRule type="cellIs" dxfId="348" priority="329" operator="between">
      <formula>0.7</formula>
      <formula>0.7999</formula>
    </cfRule>
    <cfRule type="cellIs" dxfId="347" priority="330" operator="greaterThan">
      <formula>0.7999</formula>
    </cfRule>
  </conditionalFormatting>
  <conditionalFormatting sqref="P61 P72 P91:P92 P68:P69 P82 P87 P95 P74:P75">
    <cfRule type="cellIs" dxfId="346" priority="321" operator="lessThan">
      <formula>0.4</formula>
    </cfRule>
    <cfRule type="cellIs" dxfId="345" priority="322" operator="between">
      <formula>0.4</formula>
      <formula>0.5999</formula>
    </cfRule>
    <cfRule type="cellIs" dxfId="344" priority="323" operator="between">
      <formula>0.6</formula>
      <formula>0.6999</formula>
    </cfRule>
    <cfRule type="cellIs" dxfId="343" priority="324" operator="between">
      <formula>0.7</formula>
      <formula>0.7999</formula>
    </cfRule>
    <cfRule type="cellIs" dxfId="342" priority="325" operator="greaterThan">
      <formula>0.7999</formula>
    </cfRule>
  </conditionalFormatting>
  <conditionalFormatting sqref="S61 S72 S91:S92 S68:S69 S82 S87 S95 S74:S75">
    <cfRule type="cellIs" dxfId="341" priority="316" operator="lessThan">
      <formula>0.4</formula>
    </cfRule>
    <cfRule type="cellIs" dxfId="340" priority="317" operator="between">
      <formula>0.4</formula>
      <formula>0.5999</formula>
    </cfRule>
    <cfRule type="cellIs" dxfId="339" priority="318" operator="between">
      <formula>0.6</formula>
      <formula>0.6999</formula>
    </cfRule>
    <cfRule type="cellIs" dxfId="338" priority="319" operator="between">
      <formula>0.7</formula>
      <formula>0.7999</formula>
    </cfRule>
    <cfRule type="cellIs" dxfId="337" priority="320" operator="greaterThan">
      <formula>0.7999</formula>
    </cfRule>
  </conditionalFormatting>
  <conditionalFormatting sqref="P11">
    <cfRule type="cellIs" dxfId="336" priority="311" operator="lessThan">
      <formula>0.4</formula>
    </cfRule>
    <cfRule type="cellIs" dxfId="335" priority="312" operator="between">
      <formula>0.4</formula>
      <formula>0.5999</formula>
    </cfRule>
    <cfRule type="cellIs" dxfId="334" priority="313" operator="between">
      <formula>0.6</formula>
      <formula>0.6999</formula>
    </cfRule>
    <cfRule type="cellIs" dxfId="333" priority="314" operator="between">
      <formula>0.7</formula>
      <formula>0.7999</formula>
    </cfRule>
    <cfRule type="cellIs" dxfId="332" priority="315" operator="greaterThan">
      <formula>0.7999</formula>
    </cfRule>
  </conditionalFormatting>
  <conditionalFormatting sqref="S11">
    <cfRule type="cellIs" dxfId="331" priority="306" operator="lessThan">
      <formula>0.4</formula>
    </cfRule>
    <cfRule type="cellIs" dxfId="330" priority="307" operator="between">
      <formula>0.4</formula>
      <formula>0.5999</formula>
    </cfRule>
    <cfRule type="cellIs" dxfId="329" priority="308" operator="between">
      <formula>0.6</formula>
      <formula>0.6999</formula>
    </cfRule>
    <cfRule type="cellIs" dxfId="328" priority="309" operator="between">
      <formula>0.7</formula>
      <formula>0.7999</formula>
    </cfRule>
    <cfRule type="cellIs" dxfId="327" priority="310" operator="greaterThan">
      <formula>0.7999</formula>
    </cfRule>
  </conditionalFormatting>
  <conditionalFormatting sqref="P71">
    <cfRule type="cellIs" dxfId="326" priority="301" operator="lessThan">
      <formula>0.4</formula>
    </cfRule>
    <cfRule type="cellIs" dxfId="325" priority="302" operator="between">
      <formula>0.4</formula>
      <formula>0.5999</formula>
    </cfRule>
    <cfRule type="cellIs" dxfId="324" priority="303" operator="between">
      <formula>0.6</formula>
      <formula>0.6999</formula>
    </cfRule>
    <cfRule type="cellIs" dxfId="323" priority="304" operator="between">
      <formula>0.7</formula>
      <formula>0.7999</formula>
    </cfRule>
    <cfRule type="cellIs" dxfId="322" priority="305" operator="greaterThan">
      <formula>0.7999</formula>
    </cfRule>
  </conditionalFormatting>
  <conditionalFormatting sqref="S71">
    <cfRule type="cellIs" dxfId="321" priority="296" operator="lessThan">
      <formula>0.4</formula>
    </cfRule>
    <cfRule type="cellIs" dxfId="320" priority="297" operator="between">
      <formula>0.4</formula>
      <formula>0.5999</formula>
    </cfRule>
    <cfRule type="cellIs" dxfId="319" priority="298" operator="between">
      <formula>0.6</formula>
      <formula>0.6999</formula>
    </cfRule>
    <cfRule type="cellIs" dxfId="318" priority="299" operator="between">
      <formula>0.7</formula>
      <formula>0.7999</formula>
    </cfRule>
    <cfRule type="cellIs" dxfId="317" priority="300" operator="greaterThan">
      <formula>0.7999</formula>
    </cfRule>
  </conditionalFormatting>
  <conditionalFormatting sqref="P90">
    <cfRule type="cellIs" dxfId="316" priority="291" operator="lessThan">
      <formula>0.4</formula>
    </cfRule>
    <cfRule type="cellIs" dxfId="315" priority="292" operator="between">
      <formula>0.4</formula>
      <formula>0.5999</formula>
    </cfRule>
    <cfRule type="cellIs" dxfId="314" priority="293" operator="between">
      <formula>0.6</formula>
      <formula>0.6999</formula>
    </cfRule>
    <cfRule type="cellIs" dxfId="313" priority="294" operator="between">
      <formula>0.7</formula>
      <formula>0.7999</formula>
    </cfRule>
    <cfRule type="cellIs" dxfId="312" priority="295" operator="greaterThan">
      <formula>0.7999</formula>
    </cfRule>
  </conditionalFormatting>
  <conditionalFormatting sqref="S90">
    <cfRule type="cellIs" dxfId="311" priority="286" operator="lessThan">
      <formula>0.4</formula>
    </cfRule>
    <cfRule type="cellIs" dxfId="310" priority="287" operator="between">
      <formula>0.4</formula>
      <formula>0.5999</formula>
    </cfRule>
    <cfRule type="cellIs" dxfId="309" priority="288" operator="between">
      <formula>0.6</formula>
      <formula>0.6999</formula>
    </cfRule>
    <cfRule type="cellIs" dxfId="308" priority="289" operator="between">
      <formula>0.7</formula>
      <formula>0.7999</formula>
    </cfRule>
    <cfRule type="cellIs" dxfId="307" priority="290" operator="greaterThan">
      <formula>0.7999</formula>
    </cfRule>
  </conditionalFormatting>
  <conditionalFormatting sqref="P30:P32">
    <cfRule type="cellIs" dxfId="306" priority="281" operator="lessThan">
      <formula>0.4</formula>
    </cfRule>
    <cfRule type="cellIs" dxfId="305" priority="282" operator="between">
      <formula>0.4</formula>
      <formula>0.5999</formula>
    </cfRule>
    <cfRule type="cellIs" dxfId="304" priority="283" operator="between">
      <formula>0.6</formula>
      <formula>0.6999</formula>
    </cfRule>
    <cfRule type="cellIs" dxfId="303" priority="284" operator="between">
      <formula>0.7</formula>
      <formula>0.7999</formula>
    </cfRule>
    <cfRule type="cellIs" dxfId="302" priority="285" operator="greaterThan">
      <formula>0.7999</formula>
    </cfRule>
  </conditionalFormatting>
  <conditionalFormatting sqref="S30:S32">
    <cfRule type="cellIs" dxfId="301" priority="276" operator="lessThan">
      <formula>0.4</formula>
    </cfRule>
    <cfRule type="cellIs" dxfId="300" priority="277" operator="between">
      <formula>0.4</formula>
      <formula>0.5999</formula>
    </cfRule>
    <cfRule type="cellIs" dxfId="299" priority="278" operator="between">
      <formula>0.6</formula>
      <formula>0.6999</formula>
    </cfRule>
    <cfRule type="cellIs" dxfId="298" priority="279" operator="between">
      <formula>0.7</formula>
      <formula>0.7999</formula>
    </cfRule>
    <cfRule type="cellIs" dxfId="297" priority="280" operator="greaterThan">
      <formula>0.7999</formula>
    </cfRule>
  </conditionalFormatting>
  <conditionalFormatting sqref="P53">
    <cfRule type="cellIs" dxfId="296" priority="271" operator="lessThan">
      <formula>0.4</formula>
    </cfRule>
    <cfRule type="cellIs" dxfId="295" priority="272" operator="between">
      <formula>0.4</formula>
      <formula>0.5999</formula>
    </cfRule>
    <cfRule type="cellIs" dxfId="294" priority="273" operator="between">
      <formula>0.6</formula>
      <formula>0.6999</formula>
    </cfRule>
    <cfRule type="cellIs" dxfId="293" priority="274" operator="between">
      <formula>0.7</formula>
      <formula>0.7999</formula>
    </cfRule>
    <cfRule type="cellIs" dxfId="292" priority="275" operator="greaterThan">
      <formula>0.7999</formula>
    </cfRule>
  </conditionalFormatting>
  <conditionalFormatting sqref="S53">
    <cfRule type="cellIs" dxfId="291" priority="266" operator="lessThan">
      <formula>0.4</formula>
    </cfRule>
    <cfRule type="cellIs" dxfId="290" priority="267" operator="between">
      <formula>0.4</formula>
      <formula>0.5999</formula>
    </cfRule>
    <cfRule type="cellIs" dxfId="289" priority="268" operator="between">
      <formula>0.6</formula>
      <formula>0.6999</formula>
    </cfRule>
    <cfRule type="cellIs" dxfId="288" priority="269" operator="between">
      <formula>0.7</formula>
      <formula>0.7999</formula>
    </cfRule>
    <cfRule type="cellIs" dxfId="287" priority="270" operator="greaterThan">
      <formula>0.7999</formula>
    </cfRule>
  </conditionalFormatting>
  <conditionalFormatting sqref="P57">
    <cfRule type="cellIs" dxfId="286" priority="261" operator="lessThan">
      <formula>0.4</formula>
    </cfRule>
    <cfRule type="cellIs" dxfId="285" priority="262" operator="between">
      <formula>0.4</formula>
      <formula>0.5999</formula>
    </cfRule>
    <cfRule type="cellIs" dxfId="284" priority="263" operator="between">
      <formula>0.6</formula>
      <formula>0.6999</formula>
    </cfRule>
    <cfRule type="cellIs" dxfId="283" priority="264" operator="between">
      <formula>0.7</formula>
      <formula>0.7999</formula>
    </cfRule>
    <cfRule type="cellIs" dxfId="282" priority="265" operator="greaterThan">
      <formula>0.7999</formula>
    </cfRule>
  </conditionalFormatting>
  <conditionalFormatting sqref="S57">
    <cfRule type="cellIs" dxfId="281" priority="256" operator="lessThan">
      <formula>0.4</formula>
    </cfRule>
    <cfRule type="cellIs" dxfId="280" priority="257" operator="between">
      <formula>0.4</formula>
      <formula>0.5999</formula>
    </cfRule>
    <cfRule type="cellIs" dxfId="279" priority="258" operator="between">
      <formula>0.6</formula>
      <formula>0.6999</formula>
    </cfRule>
    <cfRule type="cellIs" dxfId="278" priority="259" operator="between">
      <formula>0.7</formula>
      <formula>0.7999</formula>
    </cfRule>
    <cfRule type="cellIs" dxfId="277" priority="260" operator="greaterThan">
      <formula>0.7999</formula>
    </cfRule>
  </conditionalFormatting>
  <conditionalFormatting sqref="P62">
    <cfRule type="cellIs" dxfId="276" priority="251" operator="lessThan">
      <formula>0.4</formula>
    </cfRule>
    <cfRule type="cellIs" dxfId="275" priority="252" operator="between">
      <formula>0.4</formula>
      <formula>0.5999</formula>
    </cfRule>
    <cfRule type="cellIs" dxfId="274" priority="253" operator="between">
      <formula>0.6</formula>
      <formula>0.6999</formula>
    </cfRule>
    <cfRule type="cellIs" dxfId="273" priority="254" operator="between">
      <formula>0.7</formula>
      <formula>0.7999</formula>
    </cfRule>
    <cfRule type="cellIs" dxfId="272" priority="255" operator="greaterThan">
      <formula>0.7999</formula>
    </cfRule>
  </conditionalFormatting>
  <conditionalFormatting sqref="S62">
    <cfRule type="cellIs" dxfId="271" priority="246" operator="lessThan">
      <formula>0.4</formula>
    </cfRule>
    <cfRule type="cellIs" dxfId="270" priority="247" operator="between">
      <formula>0.4</formula>
      <formula>0.5999</formula>
    </cfRule>
    <cfRule type="cellIs" dxfId="269" priority="248" operator="between">
      <formula>0.6</formula>
      <formula>0.6999</formula>
    </cfRule>
    <cfRule type="cellIs" dxfId="268" priority="249" operator="between">
      <formula>0.7</formula>
      <formula>0.7999</formula>
    </cfRule>
    <cfRule type="cellIs" dxfId="267" priority="250" operator="greaterThan">
      <formula>0.7999</formula>
    </cfRule>
  </conditionalFormatting>
  <conditionalFormatting sqref="P109">
    <cfRule type="cellIs" dxfId="266" priority="241" operator="lessThan">
      <formula>0.4</formula>
    </cfRule>
    <cfRule type="cellIs" dxfId="265" priority="242" operator="between">
      <formula>0.4</formula>
      <formula>0.5999</formula>
    </cfRule>
    <cfRule type="cellIs" dxfId="264" priority="243" operator="between">
      <formula>0.6</formula>
      <formula>0.6999</formula>
    </cfRule>
    <cfRule type="cellIs" dxfId="263" priority="244" operator="between">
      <formula>0.7</formula>
      <formula>0.7999</formula>
    </cfRule>
    <cfRule type="cellIs" dxfId="262" priority="245" operator="greaterThan">
      <formula>0.7999</formula>
    </cfRule>
  </conditionalFormatting>
  <conditionalFormatting sqref="S109">
    <cfRule type="cellIs" dxfId="261" priority="236" operator="lessThan">
      <formula>0.4</formula>
    </cfRule>
    <cfRule type="cellIs" dxfId="260" priority="237" operator="between">
      <formula>0.4</formula>
      <formula>0.5999</formula>
    </cfRule>
    <cfRule type="cellIs" dxfId="259" priority="238" operator="between">
      <formula>0.6</formula>
      <formula>0.6999</formula>
    </cfRule>
    <cfRule type="cellIs" dxfId="258" priority="239" operator="between">
      <formula>0.7</formula>
      <formula>0.7999</formula>
    </cfRule>
    <cfRule type="cellIs" dxfId="257" priority="240" operator="greaterThan">
      <formula>0.7999</formula>
    </cfRule>
  </conditionalFormatting>
  <conditionalFormatting sqref="P78">
    <cfRule type="cellIs" dxfId="256" priority="231" operator="lessThan">
      <formula>0.4</formula>
    </cfRule>
    <cfRule type="cellIs" dxfId="255" priority="232" operator="between">
      <formula>0.4</formula>
      <formula>0.5999</formula>
    </cfRule>
    <cfRule type="cellIs" dxfId="254" priority="233" operator="between">
      <formula>0.6</formula>
      <formula>0.6999</formula>
    </cfRule>
    <cfRule type="cellIs" dxfId="253" priority="234" operator="between">
      <formula>0.7</formula>
      <formula>0.7999</formula>
    </cfRule>
    <cfRule type="cellIs" dxfId="252" priority="235" operator="greaterThan">
      <formula>0.7999</formula>
    </cfRule>
  </conditionalFormatting>
  <conditionalFormatting sqref="S78">
    <cfRule type="cellIs" dxfId="251" priority="226" operator="lessThan">
      <formula>0.4</formula>
    </cfRule>
    <cfRule type="cellIs" dxfId="250" priority="227" operator="between">
      <formula>0.4</formula>
      <formula>0.5999</formula>
    </cfRule>
    <cfRule type="cellIs" dxfId="249" priority="228" operator="between">
      <formula>0.6</formula>
      <formula>0.6999</formula>
    </cfRule>
    <cfRule type="cellIs" dxfId="248" priority="229" operator="between">
      <formula>0.7</formula>
      <formula>0.7999</formula>
    </cfRule>
    <cfRule type="cellIs" dxfId="247" priority="230" operator="greaterThan">
      <formula>0.7999</formula>
    </cfRule>
  </conditionalFormatting>
  <conditionalFormatting sqref="P83:P84 P86">
    <cfRule type="cellIs" dxfId="246" priority="221" operator="lessThan">
      <formula>0.4</formula>
    </cfRule>
    <cfRule type="cellIs" dxfId="245" priority="222" operator="between">
      <formula>0.4</formula>
      <formula>0.5999</formula>
    </cfRule>
    <cfRule type="cellIs" dxfId="244" priority="223" operator="between">
      <formula>0.6</formula>
      <formula>0.6999</formula>
    </cfRule>
    <cfRule type="cellIs" dxfId="243" priority="224" operator="between">
      <formula>0.7</formula>
      <formula>0.7999</formula>
    </cfRule>
    <cfRule type="cellIs" dxfId="242" priority="225" operator="greaterThan">
      <formula>0.7999</formula>
    </cfRule>
  </conditionalFormatting>
  <conditionalFormatting sqref="S83:S84 S86">
    <cfRule type="cellIs" dxfId="241" priority="216" operator="lessThan">
      <formula>0.4</formula>
    </cfRule>
    <cfRule type="cellIs" dxfId="240" priority="217" operator="between">
      <formula>0.4</formula>
      <formula>0.5999</formula>
    </cfRule>
    <cfRule type="cellIs" dxfId="239" priority="218" operator="between">
      <formula>0.6</formula>
      <formula>0.6999</formula>
    </cfRule>
    <cfRule type="cellIs" dxfId="238" priority="219" operator="between">
      <formula>0.7</formula>
      <formula>0.7999</formula>
    </cfRule>
    <cfRule type="cellIs" dxfId="237" priority="220" operator="greaterThan">
      <formula>0.7999</formula>
    </cfRule>
  </conditionalFormatting>
  <conditionalFormatting sqref="P88">
    <cfRule type="cellIs" dxfId="236" priority="211" operator="lessThan">
      <formula>0.4</formula>
    </cfRule>
    <cfRule type="cellIs" dxfId="235" priority="212" operator="between">
      <formula>0.4</formula>
      <formula>0.5999</formula>
    </cfRule>
    <cfRule type="cellIs" dxfId="234" priority="213" operator="between">
      <formula>0.6</formula>
      <formula>0.6999</formula>
    </cfRule>
    <cfRule type="cellIs" dxfId="233" priority="214" operator="between">
      <formula>0.7</formula>
      <formula>0.7999</formula>
    </cfRule>
    <cfRule type="cellIs" dxfId="232" priority="215" operator="greaterThan">
      <formula>0.7999</formula>
    </cfRule>
  </conditionalFormatting>
  <conditionalFormatting sqref="S88">
    <cfRule type="cellIs" dxfId="231" priority="206" operator="lessThan">
      <formula>0.4</formula>
    </cfRule>
    <cfRule type="cellIs" dxfId="230" priority="207" operator="between">
      <formula>0.4</formula>
      <formula>0.5999</formula>
    </cfRule>
    <cfRule type="cellIs" dxfId="229" priority="208" operator="between">
      <formula>0.6</formula>
      <formula>0.6999</formula>
    </cfRule>
    <cfRule type="cellIs" dxfId="228" priority="209" operator="between">
      <formula>0.7</formula>
      <formula>0.7999</formula>
    </cfRule>
    <cfRule type="cellIs" dxfId="227" priority="210" operator="greaterThan">
      <formula>0.7999</formula>
    </cfRule>
  </conditionalFormatting>
  <conditionalFormatting sqref="P106">
    <cfRule type="cellIs" dxfId="226" priority="201" operator="lessThan">
      <formula>0.4</formula>
    </cfRule>
    <cfRule type="cellIs" dxfId="225" priority="202" operator="between">
      <formula>0.4</formula>
      <formula>0.5999</formula>
    </cfRule>
    <cfRule type="cellIs" dxfId="224" priority="203" operator="between">
      <formula>0.6</formula>
      <formula>0.6999</formula>
    </cfRule>
    <cfRule type="cellIs" dxfId="223" priority="204" operator="between">
      <formula>0.7</formula>
      <formula>0.7999</formula>
    </cfRule>
    <cfRule type="cellIs" dxfId="222" priority="205" operator="greaterThan">
      <formula>0.7999</formula>
    </cfRule>
  </conditionalFormatting>
  <conditionalFormatting sqref="S106">
    <cfRule type="cellIs" dxfId="221" priority="196" operator="lessThan">
      <formula>0.4</formula>
    </cfRule>
    <cfRule type="cellIs" dxfId="220" priority="197" operator="between">
      <formula>0.4</formula>
      <formula>0.5999</formula>
    </cfRule>
    <cfRule type="cellIs" dxfId="219" priority="198" operator="between">
      <formula>0.6</formula>
      <formula>0.6999</formula>
    </cfRule>
    <cfRule type="cellIs" dxfId="218" priority="199" operator="between">
      <formula>0.7</formula>
      <formula>0.7999</formula>
    </cfRule>
    <cfRule type="cellIs" dxfId="217" priority="200" operator="greaterThan">
      <formula>0.7999</formula>
    </cfRule>
  </conditionalFormatting>
  <conditionalFormatting sqref="P102">
    <cfRule type="cellIs" dxfId="216" priority="191" operator="lessThan">
      <formula>0.4</formula>
    </cfRule>
    <cfRule type="cellIs" dxfId="215" priority="192" operator="between">
      <formula>0.4</formula>
      <formula>0.5999</formula>
    </cfRule>
    <cfRule type="cellIs" dxfId="214" priority="193" operator="between">
      <formula>0.6</formula>
      <formula>0.6999</formula>
    </cfRule>
    <cfRule type="cellIs" dxfId="213" priority="194" operator="between">
      <formula>0.7</formula>
      <formula>0.7999</formula>
    </cfRule>
    <cfRule type="cellIs" dxfId="212" priority="195" operator="greaterThan">
      <formula>0.7999</formula>
    </cfRule>
  </conditionalFormatting>
  <conditionalFormatting sqref="S102">
    <cfRule type="cellIs" dxfId="211" priority="186" operator="lessThan">
      <formula>0.4</formula>
    </cfRule>
    <cfRule type="cellIs" dxfId="210" priority="187" operator="between">
      <formula>0.4</formula>
      <formula>0.5999</formula>
    </cfRule>
    <cfRule type="cellIs" dxfId="209" priority="188" operator="between">
      <formula>0.6</formula>
      <formula>0.6999</formula>
    </cfRule>
    <cfRule type="cellIs" dxfId="208" priority="189" operator="between">
      <formula>0.7</formula>
      <formula>0.7999</formula>
    </cfRule>
    <cfRule type="cellIs" dxfId="207" priority="190" operator="greaterThan">
      <formula>0.7999</formula>
    </cfRule>
  </conditionalFormatting>
  <conditionalFormatting sqref="P100">
    <cfRule type="cellIs" dxfId="206" priority="181" operator="lessThan">
      <formula>0.4</formula>
    </cfRule>
    <cfRule type="cellIs" dxfId="205" priority="182" operator="between">
      <formula>0.4</formula>
      <formula>0.5999</formula>
    </cfRule>
    <cfRule type="cellIs" dxfId="204" priority="183" operator="between">
      <formula>0.6</formula>
      <formula>0.6999</formula>
    </cfRule>
    <cfRule type="cellIs" dxfId="203" priority="184" operator="between">
      <formula>0.7</formula>
      <formula>0.7999</formula>
    </cfRule>
    <cfRule type="cellIs" dxfId="202" priority="185" operator="greaterThan">
      <formula>0.7999</formula>
    </cfRule>
  </conditionalFormatting>
  <conditionalFormatting sqref="S100">
    <cfRule type="cellIs" dxfId="201" priority="176" operator="lessThan">
      <formula>0.4</formula>
    </cfRule>
    <cfRule type="cellIs" dxfId="200" priority="177" operator="between">
      <formula>0.4</formula>
      <formula>0.5999</formula>
    </cfRule>
    <cfRule type="cellIs" dxfId="199" priority="178" operator="between">
      <formula>0.6</formula>
      <formula>0.6999</formula>
    </cfRule>
    <cfRule type="cellIs" dxfId="198" priority="179" operator="between">
      <formula>0.7</formula>
      <formula>0.7999</formula>
    </cfRule>
    <cfRule type="cellIs" dxfId="197" priority="180" operator="greaterThan">
      <formula>0.7999</formula>
    </cfRule>
  </conditionalFormatting>
  <conditionalFormatting sqref="P96">
    <cfRule type="cellIs" dxfId="196" priority="171" operator="lessThan">
      <formula>0.4</formula>
    </cfRule>
    <cfRule type="cellIs" dxfId="195" priority="172" operator="between">
      <formula>0.4</formula>
      <formula>0.5999</formula>
    </cfRule>
    <cfRule type="cellIs" dxfId="194" priority="173" operator="between">
      <formula>0.6</formula>
      <formula>0.6999</formula>
    </cfRule>
    <cfRule type="cellIs" dxfId="193" priority="174" operator="between">
      <formula>0.7</formula>
      <formula>0.7999</formula>
    </cfRule>
    <cfRule type="cellIs" dxfId="192" priority="175" operator="greaterThan">
      <formula>0.7999</formula>
    </cfRule>
  </conditionalFormatting>
  <conditionalFormatting sqref="S96">
    <cfRule type="cellIs" dxfId="191" priority="166" operator="lessThan">
      <formula>0.4</formula>
    </cfRule>
    <cfRule type="cellIs" dxfId="190" priority="167" operator="between">
      <formula>0.4</formula>
      <formula>0.5999</formula>
    </cfRule>
    <cfRule type="cellIs" dxfId="189" priority="168" operator="between">
      <formula>0.6</formula>
      <formula>0.6999</formula>
    </cfRule>
    <cfRule type="cellIs" dxfId="188" priority="169" operator="between">
      <formula>0.7</formula>
      <formula>0.7999</formula>
    </cfRule>
    <cfRule type="cellIs" dxfId="187" priority="170" operator="greaterThan">
      <formula>0.7999</formula>
    </cfRule>
  </conditionalFormatting>
  <conditionalFormatting sqref="P93">
    <cfRule type="cellIs" dxfId="186" priority="161" operator="lessThan">
      <formula>0.4</formula>
    </cfRule>
    <cfRule type="cellIs" dxfId="185" priority="162" operator="between">
      <formula>0.4</formula>
      <formula>0.5999</formula>
    </cfRule>
    <cfRule type="cellIs" dxfId="184" priority="163" operator="between">
      <formula>0.6</formula>
      <formula>0.6999</formula>
    </cfRule>
    <cfRule type="cellIs" dxfId="183" priority="164" operator="between">
      <formula>0.7</formula>
      <formula>0.7999</formula>
    </cfRule>
    <cfRule type="cellIs" dxfId="182" priority="165" operator="greaterThan">
      <formula>0.7999</formula>
    </cfRule>
  </conditionalFormatting>
  <conditionalFormatting sqref="S93">
    <cfRule type="cellIs" dxfId="181" priority="156" operator="lessThan">
      <formula>0.4</formula>
    </cfRule>
    <cfRule type="cellIs" dxfId="180" priority="157" operator="between">
      <formula>0.4</formula>
      <formula>0.5999</formula>
    </cfRule>
    <cfRule type="cellIs" dxfId="179" priority="158" operator="between">
      <formula>0.6</formula>
      <formula>0.6999</formula>
    </cfRule>
    <cfRule type="cellIs" dxfId="178" priority="159" operator="between">
      <formula>0.7</formula>
      <formula>0.7999</formula>
    </cfRule>
    <cfRule type="cellIs" dxfId="177" priority="160" operator="greaterThan">
      <formula>0.7999</formula>
    </cfRule>
  </conditionalFormatting>
  <conditionalFormatting sqref="P76">
    <cfRule type="cellIs" dxfId="176" priority="151" operator="lessThan">
      <formula>0.4</formula>
    </cfRule>
    <cfRule type="cellIs" dxfId="175" priority="152" operator="between">
      <formula>0.4</formula>
      <formula>0.5999</formula>
    </cfRule>
    <cfRule type="cellIs" dxfId="174" priority="153" operator="between">
      <formula>0.6</formula>
      <formula>0.6999</formula>
    </cfRule>
    <cfRule type="cellIs" dxfId="173" priority="154" operator="between">
      <formula>0.7</formula>
      <formula>0.7999</formula>
    </cfRule>
    <cfRule type="cellIs" dxfId="172" priority="155" operator="greaterThan">
      <formula>0.7999</formula>
    </cfRule>
  </conditionalFormatting>
  <conditionalFormatting sqref="S76">
    <cfRule type="cellIs" dxfId="171" priority="146" operator="lessThan">
      <formula>0.4</formula>
    </cfRule>
    <cfRule type="cellIs" dxfId="170" priority="147" operator="between">
      <formula>0.4</formula>
      <formula>0.5999</formula>
    </cfRule>
    <cfRule type="cellIs" dxfId="169" priority="148" operator="between">
      <formula>0.6</formula>
      <formula>0.6999</formula>
    </cfRule>
    <cfRule type="cellIs" dxfId="168" priority="149" operator="between">
      <formula>0.7</formula>
      <formula>0.7999</formula>
    </cfRule>
    <cfRule type="cellIs" dxfId="167" priority="150" operator="greaterThan">
      <formula>0.7999</formula>
    </cfRule>
  </conditionalFormatting>
  <conditionalFormatting sqref="P73">
    <cfRule type="cellIs" dxfId="166" priority="141" operator="lessThan">
      <formula>0.4</formula>
    </cfRule>
    <cfRule type="cellIs" dxfId="165" priority="142" operator="between">
      <formula>0.4</formula>
      <formula>0.5999</formula>
    </cfRule>
    <cfRule type="cellIs" dxfId="164" priority="143" operator="between">
      <formula>0.6</formula>
      <formula>0.6999</formula>
    </cfRule>
    <cfRule type="cellIs" dxfId="163" priority="144" operator="between">
      <formula>0.7</formula>
      <formula>0.7999</formula>
    </cfRule>
    <cfRule type="cellIs" dxfId="162" priority="145" operator="greaterThan">
      <formula>0.7999</formula>
    </cfRule>
  </conditionalFormatting>
  <conditionalFormatting sqref="S73">
    <cfRule type="cellIs" dxfId="161" priority="136" operator="lessThan">
      <formula>0.4</formula>
    </cfRule>
    <cfRule type="cellIs" dxfId="160" priority="137" operator="between">
      <formula>0.4</formula>
      <formula>0.5999</formula>
    </cfRule>
    <cfRule type="cellIs" dxfId="159" priority="138" operator="between">
      <formula>0.6</formula>
      <formula>0.6999</formula>
    </cfRule>
    <cfRule type="cellIs" dxfId="158" priority="139" operator="between">
      <formula>0.7</formula>
      <formula>0.7999</formula>
    </cfRule>
    <cfRule type="cellIs" dxfId="157" priority="140" operator="greaterThan">
      <formula>0.7999</formula>
    </cfRule>
  </conditionalFormatting>
  <conditionalFormatting sqref="S56">
    <cfRule type="cellIs" dxfId="156" priority="131" operator="lessThan">
      <formula>0.4</formula>
    </cfRule>
    <cfRule type="cellIs" dxfId="155" priority="132" operator="between">
      <formula>0.4</formula>
      <formula>0.5999</formula>
    </cfRule>
    <cfRule type="cellIs" dxfId="154" priority="133" operator="between">
      <formula>0.6</formula>
      <formula>0.6999</formula>
    </cfRule>
    <cfRule type="cellIs" dxfId="153" priority="134" operator="between">
      <formula>0.7</formula>
      <formula>0.7999</formula>
    </cfRule>
    <cfRule type="cellIs" dxfId="152" priority="135" operator="greaterThan">
      <formula>0.7999</formula>
    </cfRule>
  </conditionalFormatting>
  <conditionalFormatting sqref="P104">
    <cfRule type="cellIs" dxfId="151" priority="126" operator="lessThan">
      <formula>0.4</formula>
    </cfRule>
    <cfRule type="cellIs" dxfId="150" priority="127" operator="between">
      <formula>0.4</formula>
      <formula>0.5999</formula>
    </cfRule>
    <cfRule type="cellIs" dxfId="149" priority="128" operator="between">
      <formula>0.6</formula>
      <formula>0.6999</formula>
    </cfRule>
    <cfRule type="cellIs" dxfId="148" priority="129" operator="between">
      <formula>0.7</formula>
      <formula>0.7999</formula>
    </cfRule>
    <cfRule type="cellIs" dxfId="147" priority="130" operator="greaterThan">
      <formula>0.7999</formula>
    </cfRule>
  </conditionalFormatting>
  <conditionalFormatting sqref="S104">
    <cfRule type="cellIs" dxfId="146" priority="121" operator="lessThan">
      <formula>0.4</formula>
    </cfRule>
    <cfRule type="cellIs" dxfId="145" priority="122" operator="between">
      <formula>0.4</formula>
      <formula>0.5999</formula>
    </cfRule>
    <cfRule type="cellIs" dxfId="144" priority="123" operator="between">
      <formula>0.6</formula>
      <formula>0.6999</formula>
    </cfRule>
    <cfRule type="cellIs" dxfId="143" priority="124" operator="between">
      <formula>0.7</formula>
      <formula>0.7999</formula>
    </cfRule>
    <cfRule type="cellIs" dxfId="142" priority="125" operator="greaterThan">
      <formula>0.7999</formula>
    </cfRule>
  </conditionalFormatting>
  <conditionalFormatting sqref="P108">
    <cfRule type="cellIs" dxfId="141" priority="116" operator="lessThan">
      <formula>0.4</formula>
    </cfRule>
    <cfRule type="cellIs" dxfId="140" priority="117" operator="between">
      <formula>0.4</formula>
      <formula>0.5999</formula>
    </cfRule>
    <cfRule type="cellIs" dxfId="139" priority="118" operator="between">
      <formula>0.6</formula>
      <formula>0.6999</formula>
    </cfRule>
    <cfRule type="cellIs" dxfId="138" priority="119" operator="between">
      <formula>0.7</formula>
      <formula>0.7999</formula>
    </cfRule>
    <cfRule type="cellIs" dxfId="137" priority="120" operator="greaterThan">
      <formula>0.7999</formula>
    </cfRule>
  </conditionalFormatting>
  <conditionalFormatting sqref="S108">
    <cfRule type="cellIs" dxfId="136" priority="111" operator="lessThan">
      <formula>0.4</formula>
    </cfRule>
    <cfRule type="cellIs" dxfId="135" priority="112" operator="between">
      <formula>0.4</formula>
      <formula>0.5999</formula>
    </cfRule>
    <cfRule type="cellIs" dxfId="134" priority="113" operator="between">
      <formula>0.6</formula>
      <formula>0.6999</formula>
    </cfRule>
    <cfRule type="cellIs" dxfId="133" priority="114" operator="between">
      <formula>0.7</formula>
      <formula>0.7999</formula>
    </cfRule>
    <cfRule type="cellIs" dxfId="132" priority="115" operator="greaterThan">
      <formula>0.7999</formula>
    </cfRule>
  </conditionalFormatting>
  <conditionalFormatting sqref="P103">
    <cfRule type="cellIs" dxfId="131" priority="106" operator="lessThan">
      <formula>0.4</formula>
    </cfRule>
    <cfRule type="cellIs" dxfId="130" priority="107" operator="between">
      <formula>0.4</formula>
      <formula>0.5999</formula>
    </cfRule>
    <cfRule type="cellIs" dxfId="129" priority="108" operator="between">
      <formula>0.6</formula>
      <formula>0.6999</formula>
    </cfRule>
    <cfRule type="cellIs" dxfId="128" priority="109" operator="between">
      <formula>0.7</formula>
      <formula>0.7999</formula>
    </cfRule>
    <cfRule type="cellIs" dxfId="127" priority="110" operator="greaterThan">
      <formula>0.7999</formula>
    </cfRule>
  </conditionalFormatting>
  <conditionalFormatting sqref="S103">
    <cfRule type="cellIs" dxfId="126" priority="101" operator="lessThan">
      <formula>0.4</formula>
    </cfRule>
    <cfRule type="cellIs" dxfId="125" priority="102" operator="between">
      <formula>0.4</formula>
      <formula>0.5999</formula>
    </cfRule>
    <cfRule type="cellIs" dxfId="124" priority="103" operator="between">
      <formula>0.6</formula>
      <formula>0.6999</formula>
    </cfRule>
    <cfRule type="cellIs" dxfId="123" priority="104" operator="between">
      <formula>0.7</formula>
      <formula>0.7999</formula>
    </cfRule>
    <cfRule type="cellIs" dxfId="122" priority="105" operator="greaterThan">
      <formula>0.7999</formula>
    </cfRule>
  </conditionalFormatting>
  <conditionalFormatting sqref="P85">
    <cfRule type="cellIs" dxfId="121" priority="96" operator="lessThan">
      <formula>0.4</formula>
    </cfRule>
    <cfRule type="cellIs" dxfId="120" priority="97" operator="between">
      <formula>0.4</formula>
      <formula>0.5999</formula>
    </cfRule>
    <cfRule type="cellIs" dxfId="119" priority="98" operator="between">
      <formula>0.6</formula>
      <formula>0.6999</formula>
    </cfRule>
    <cfRule type="cellIs" dxfId="118" priority="99" operator="between">
      <formula>0.7</formula>
      <formula>0.7999</formula>
    </cfRule>
    <cfRule type="cellIs" dxfId="117" priority="100" operator="greaterThan">
      <formula>0.7999</formula>
    </cfRule>
  </conditionalFormatting>
  <conditionalFormatting sqref="S85">
    <cfRule type="cellIs" dxfId="116" priority="91" operator="lessThan">
      <formula>0.4</formula>
    </cfRule>
    <cfRule type="cellIs" dxfId="115" priority="92" operator="between">
      <formula>0.4</formula>
      <formula>0.5999</formula>
    </cfRule>
    <cfRule type="cellIs" dxfId="114" priority="93" operator="between">
      <formula>0.6</formula>
      <formula>0.6999</formula>
    </cfRule>
    <cfRule type="cellIs" dxfId="113" priority="94" operator="between">
      <formula>0.7</formula>
      <formula>0.7999</formula>
    </cfRule>
    <cfRule type="cellIs" dxfId="112" priority="95" operator="greaterThan">
      <formula>0.7999</formula>
    </cfRule>
  </conditionalFormatting>
  <conditionalFormatting sqref="P77">
    <cfRule type="cellIs" dxfId="111" priority="86" operator="lessThan">
      <formula>0.4</formula>
    </cfRule>
    <cfRule type="cellIs" dxfId="110" priority="87" operator="between">
      <formula>0.4</formula>
      <formula>0.5999</formula>
    </cfRule>
    <cfRule type="cellIs" dxfId="109" priority="88" operator="between">
      <formula>0.6</formula>
      <formula>0.6999</formula>
    </cfRule>
    <cfRule type="cellIs" dxfId="108" priority="89" operator="between">
      <formula>0.7</formula>
      <formula>0.7999</formula>
    </cfRule>
    <cfRule type="cellIs" dxfId="107" priority="90" operator="greaterThan">
      <formula>0.7999</formula>
    </cfRule>
  </conditionalFormatting>
  <conditionalFormatting sqref="S77">
    <cfRule type="cellIs" dxfId="106" priority="81" operator="lessThan">
      <formula>0.4</formula>
    </cfRule>
    <cfRule type="cellIs" dxfId="105" priority="82" operator="between">
      <formula>0.4</formula>
      <formula>0.5999</formula>
    </cfRule>
    <cfRule type="cellIs" dxfId="104" priority="83" operator="between">
      <formula>0.6</formula>
      <formula>0.6999</formula>
    </cfRule>
    <cfRule type="cellIs" dxfId="103" priority="84" operator="between">
      <formula>0.7</formula>
      <formula>0.7999</formula>
    </cfRule>
    <cfRule type="cellIs" dxfId="102" priority="85" operator="greaterThan">
      <formula>0.7999</formula>
    </cfRule>
  </conditionalFormatting>
  <conditionalFormatting sqref="P42">
    <cfRule type="cellIs" dxfId="101" priority="76" operator="lessThan">
      <formula>0.4</formula>
    </cfRule>
    <cfRule type="cellIs" dxfId="100" priority="77" operator="between">
      <formula>0.4</formula>
      <formula>0.5999</formula>
    </cfRule>
    <cfRule type="cellIs" dxfId="99" priority="78" operator="between">
      <formula>0.6</formula>
      <formula>0.6999</formula>
    </cfRule>
    <cfRule type="cellIs" dxfId="98" priority="79" operator="between">
      <formula>0.7</formula>
      <formula>0.7999</formula>
    </cfRule>
    <cfRule type="cellIs" dxfId="97" priority="80" operator="greaterThan">
      <formula>0.7999</formula>
    </cfRule>
  </conditionalFormatting>
  <conditionalFormatting sqref="S42">
    <cfRule type="cellIs" dxfId="96" priority="71" operator="lessThan">
      <formula>0.4</formula>
    </cfRule>
    <cfRule type="cellIs" dxfId="95" priority="72" operator="between">
      <formula>0.4</formula>
      <formula>0.5999</formula>
    </cfRule>
    <cfRule type="cellIs" dxfId="94" priority="73" operator="between">
      <formula>0.6</formula>
      <formula>0.6999</formula>
    </cfRule>
    <cfRule type="cellIs" dxfId="93" priority="74" operator="between">
      <formula>0.7</formula>
      <formula>0.7999</formula>
    </cfRule>
    <cfRule type="cellIs" dxfId="92" priority="75" operator="greaterThan">
      <formula>0.7999</formula>
    </cfRule>
  </conditionalFormatting>
  <conditionalFormatting sqref="P33">
    <cfRule type="cellIs" dxfId="91" priority="66" operator="lessThan">
      <formula>0.4</formula>
    </cfRule>
    <cfRule type="cellIs" dxfId="90" priority="67" operator="between">
      <formula>0.4</formula>
      <formula>0.5999</formula>
    </cfRule>
    <cfRule type="cellIs" dxfId="89" priority="68" operator="between">
      <formula>0.6</formula>
      <formula>0.6999</formula>
    </cfRule>
    <cfRule type="cellIs" dxfId="88" priority="69" operator="between">
      <formula>0.7</formula>
      <formula>0.7999</formula>
    </cfRule>
    <cfRule type="cellIs" dxfId="87" priority="70" operator="greaterThan">
      <formula>0.7999</formula>
    </cfRule>
  </conditionalFormatting>
  <conditionalFormatting sqref="S33">
    <cfRule type="cellIs" dxfId="86" priority="61" operator="lessThan">
      <formula>0.4</formula>
    </cfRule>
    <cfRule type="cellIs" dxfId="85" priority="62" operator="between">
      <formula>0.4</formula>
      <formula>0.5999</formula>
    </cfRule>
    <cfRule type="cellIs" dxfId="84" priority="63" operator="between">
      <formula>0.6</formula>
      <formula>0.6999</formula>
    </cfRule>
    <cfRule type="cellIs" dxfId="83" priority="64" operator="between">
      <formula>0.7</formula>
      <formula>0.7999</formula>
    </cfRule>
    <cfRule type="cellIs" dxfId="82" priority="65" operator="greaterThan">
      <formula>0.7999</formula>
    </cfRule>
  </conditionalFormatting>
  <conditionalFormatting sqref="P45">
    <cfRule type="cellIs" dxfId="81" priority="56" operator="lessThan">
      <formula>0.4</formula>
    </cfRule>
    <cfRule type="cellIs" dxfId="80" priority="57" operator="between">
      <formula>0.4</formula>
      <formula>0.5999</formula>
    </cfRule>
    <cfRule type="cellIs" dxfId="79" priority="58" operator="between">
      <formula>0.6</formula>
      <formula>0.6999</formula>
    </cfRule>
    <cfRule type="cellIs" dxfId="78" priority="59" operator="between">
      <formula>0.7</formula>
      <formula>0.7999</formula>
    </cfRule>
    <cfRule type="cellIs" dxfId="77" priority="60" operator="greaterThan">
      <formula>0.7999</formula>
    </cfRule>
  </conditionalFormatting>
  <conditionalFormatting sqref="S45">
    <cfRule type="cellIs" dxfId="76" priority="51" operator="lessThan">
      <formula>0.4</formula>
    </cfRule>
    <cfRule type="cellIs" dxfId="75" priority="52" operator="between">
      <formula>0.4</formula>
      <formula>0.5999</formula>
    </cfRule>
    <cfRule type="cellIs" dxfId="74" priority="53" operator="between">
      <formula>0.6</formula>
      <formula>0.6999</formula>
    </cfRule>
    <cfRule type="cellIs" dxfId="73" priority="54" operator="between">
      <formula>0.7</formula>
      <formula>0.7999</formula>
    </cfRule>
    <cfRule type="cellIs" dxfId="72" priority="55" operator="greaterThan">
      <formula>0.7999</formula>
    </cfRule>
  </conditionalFormatting>
  <conditionalFormatting sqref="P105">
    <cfRule type="cellIs" dxfId="71" priority="46" operator="lessThan">
      <formula>0.4</formula>
    </cfRule>
    <cfRule type="cellIs" dxfId="70" priority="47" operator="between">
      <formula>0.4</formula>
      <formula>0.5999</formula>
    </cfRule>
    <cfRule type="cellIs" dxfId="69" priority="48" operator="between">
      <formula>0.6</formula>
      <formula>0.6999</formula>
    </cfRule>
    <cfRule type="cellIs" dxfId="68" priority="49" operator="between">
      <formula>0.7</formula>
      <formula>0.7999</formula>
    </cfRule>
    <cfRule type="cellIs" dxfId="67" priority="50" operator="greaterThan">
      <formula>0.7999</formula>
    </cfRule>
  </conditionalFormatting>
  <conditionalFormatting sqref="S105">
    <cfRule type="cellIs" dxfId="66" priority="41" operator="lessThan">
      <formula>0.4</formula>
    </cfRule>
    <cfRule type="cellIs" dxfId="65" priority="42" operator="between">
      <formula>0.4</formula>
      <formula>0.5999</formula>
    </cfRule>
    <cfRule type="cellIs" dxfId="64" priority="43" operator="between">
      <formula>0.6</formula>
      <formula>0.6999</formula>
    </cfRule>
    <cfRule type="cellIs" dxfId="63" priority="44" operator="between">
      <formula>0.7</formula>
      <formula>0.7999</formula>
    </cfRule>
    <cfRule type="cellIs" dxfId="62" priority="45" operator="greaterThan">
      <formula>0.7999</formula>
    </cfRule>
  </conditionalFormatting>
  <conditionalFormatting sqref="P35">
    <cfRule type="cellIs" dxfId="61" priority="36" operator="lessThan">
      <formula>0.4</formula>
    </cfRule>
    <cfRule type="cellIs" dxfId="60" priority="37" operator="between">
      <formula>0.4</formula>
      <formula>0.5999</formula>
    </cfRule>
    <cfRule type="cellIs" dxfId="59" priority="38" operator="between">
      <formula>0.6</formula>
      <formula>0.6999</formula>
    </cfRule>
    <cfRule type="cellIs" dxfId="58" priority="39" operator="between">
      <formula>0.7</formula>
      <formula>0.7999</formula>
    </cfRule>
    <cfRule type="cellIs" dxfId="57" priority="40" operator="greaterThan">
      <formula>0.7999</formula>
    </cfRule>
  </conditionalFormatting>
  <conditionalFormatting sqref="S35">
    <cfRule type="cellIs" dxfId="56" priority="31" operator="lessThan">
      <formula>0.4</formula>
    </cfRule>
    <cfRule type="cellIs" dxfId="55" priority="32" operator="between">
      <formula>0.4</formula>
      <formula>0.5999</formula>
    </cfRule>
    <cfRule type="cellIs" dxfId="54" priority="33" operator="between">
      <formula>0.6</formula>
      <formula>0.6999</formula>
    </cfRule>
    <cfRule type="cellIs" dxfId="53" priority="34" operator="between">
      <formula>0.7</formula>
      <formula>0.7999</formula>
    </cfRule>
    <cfRule type="cellIs" dxfId="52" priority="35" operator="greaterThan">
      <formula>0.7999</formula>
    </cfRule>
  </conditionalFormatting>
  <conditionalFormatting sqref="P50">
    <cfRule type="cellIs" dxfId="51" priority="26" operator="lessThan">
      <formula>0.4</formula>
    </cfRule>
    <cfRule type="cellIs" dxfId="50" priority="27" operator="between">
      <formula>0.4</formula>
      <formula>0.5999</formula>
    </cfRule>
    <cfRule type="cellIs" dxfId="49" priority="28" operator="between">
      <formula>0.6</formula>
      <formula>0.6999</formula>
    </cfRule>
    <cfRule type="cellIs" dxfId="48" priority="29" operator="between">
      <formula>0.7</formula>
      <formula>0.7999</formula>
    </cfRule>
    <cfRule type="cellIs" dxfId="47" priority="30" operator="greaterThan">
      <formula>0.7999</formula>
    </cfRule>
  </conditionalFormatting>
  <conditionalFormatting sqref="S50">
    <cfRule type="cellIs" dxfId="46" priority="21" operator="lessThan">
      <formula>0.4</formula>
    </cfRule>
    <cfRule type="cellIs" dxfId="45" priority="22" operator="between">
      <formula>0.4</formula>
      <formula>0.5999</formula>
    </cfRule>
    <cfRule type="cellIs" dxfId="44" priority="23" operator="between">
      <formula>0.6</formula>
      <formula>0.6999</formula>
    </cfRule>
    <cfRule type="cellIs" dxfId="43" priority="24" operator="between">
      <formula>0.7</formula>
      <formula>0.7999</formula>
    </cfRule>
    <cfRule type="cellIs" dxfId="42" priority="25" operator="greaterThan">
      <formula>0.7999</formula>
    </cfRule>
  </conditionalFormatting>
  <conditionalFormatting sqref="S6">
    <cfRule type="cellIs" dxfId="41" priority="16" operator="lessThan">
      <formula>0.4</formula>
    </cfRule>
    <cfRule type="cellIs" dxfId="40" priority="17" operator="between">
      <formula>0.4</formula>
      <formula>0.5999</formula>
    </cfRule>
    <cfRule type="cellIs" dxfId="39" priority="18" operator="between">
      <formula>0.6</formula>
      <formula>0.6999</formula>
    </cfRule>
    <cfRule type="cellIs" dxfId="38" priority="19" operator="between">
      <formula>0.7</formula>
      <formula>0.7999</formula>
    </cfRule>
    <cfRule type="cellIs" dxfId="37" priority="20" operator="greaterThan">
      <formula>0.7999</formula>
    </cfRule>
  </conditionalFormatting>
  <conditionalFormatting sqref="S8">
    <cfRule type="cellIs" dxfId="36" priority="11" operator="lessThan">
      <formula>0.4</formula>
    </cfRule>
    <cfRule type="cellIs" dxfId="35" priority="12" operator="between">
      <formula>0.4</formula>
      <formula>0.5999</formula>
    </cfRule>
    <cfRule type="cellIs" dxfId="34" priority="13" operator="between">
      <formula>0.6</formula>
      <formula>0.6999</formula>
    </cfRule>
    <cfRule type="cellIs" dxfId="33" priority="14" operator="between">
      <formula>0.7</formula>
      <formula>0.7999</formula>
    </cfRule>
    <cfRule type="cellIs" dxfId="32" priority="15" operator="greaterThan">
      <formula>0.7999</formula>
    </cfRule>
  </conditionalFormatting>
  <conditionalFormatting sqref="P70">
    <cfRule type="cellIs" dxfId="31" priority="6" operator="lessThan">
      <formula>0.4</formula>
    </cfRule>
    <cfRule type="cellIs" dxfId="30" priority="7" operator="between">
      <formula>0.4</formula>
      <formula>0.5999</formula>
    </cfRule>
    <cfRule type="cellIs" dxfId="29" priority="8" operator="between">
      <formula>0.6</formula>
      <formula>0.6999</formula>
    </cfRule>
    <cfRule type="cellIs" dxfId="28" priority="9" operator="between">
      <formula>0.7</formula>
      <formula>0.7999</formula>
    </cfRule>
    <cfRule type="cellIs" dxfId="27" priority="10" operator="greaterThan">
      <formula>0.7999</formula>
    </cfRule>
  </conditionalFormatting>
  <conditionalFormatting sqref="S70">
    <cfRule type="cellIs" dxfId="26" priority="1" operator="lessThan">
      <formula>0.4</formula>
    </cfRule>
    <cfRule type="cellIs" dxfId="25" priority="2" operator="between">
      <formula>0.4</formula>
      <formula>0.5999</formula>
    </cfRule>
    <cfRule type="cellIs" dxfId="24" priority="3" operator="between">
      <formula>0.6</formula>
      <formula>0.6999</formula>
    </cfRule>
    <cfRule type="cellIs" dxfId="23" priority="4" operator="between">
      <formula>0.7</formula>
      <formula>0.7999</formula>
    </cfRule>
    <cfRule type="cellIs" dxfId="22" priority="5" operator="greaterThan">
      <formula>0.7999</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21"/>
  <sheetViews>
    <sheetView topLeftCell="V126" zoomScale="80" zoomScaleNormal="80" workbookViewId="0">
      <selection activeCell="G5" sqref="G5"/>
    </sheetView>
  </sheetViews>
  <sheetFormatPr baseColWidth="10" defaultRowHeight="15" x14ac:dyDescent="0.25"/>
  <cols>
    <col min="1" max="3" width="14.5703125" style="1" customWidth="1"/>
    <col min="4" max="4" width="7.7109375" style="2" customWidth="1"/>
    <col min="5" max="5" width="73.42578125" style="1" customWidth="1"/>
    <col min="6" max="6" width="40.28515625" style="1" customWidth="1"/>
    <col min="7" max="8" width="20.7109375" style="1" customWidth="1"/>
    <col min="9" max="9" width="36.42578125" style="1" customWidth="1"/>
    <col min="10" max="10" width="18.5703125" style="1" customWidth="1"/>
    <col min="11" max="11" width="17.28515625" style="1" customWidth="1"/>
    <col min="12" max="12" width="14.85546875" style="1" customWidth="1"/>
    <col min="13" max="13" width="53.42578125" style="1" customWidth="1"/>
    <col min="14" max="14" width="20.28515625" style="100" customWidth="1"/>
    <col min="15" max="15" width="16.7109375" style="100" customWidth="1"/>
    <col min="16" max="16" width="9.7109375" style="4" customWidth="1"/>
    <col min="17" max="17" width="21.140625" style="100" customWidth="1"/>
    <col min="18" max="18" width="16.7109375" style="100" customWidth="1"/>
    <col min="19" max="19" width="16.42578125" style="100" customWidth="1"/>
    <col min="20" max="20" width="16.7109375" style="100" customWidth="1"/>
    <col min="21" max="21" width="16.7109375" style="101" customWidth="1"/>
    <col min="22" max="22" width="16.7109375" style="100" customWidth="1"/>
    <col min="23" max="23" width="16.7109375" style="101" customWidth="1"/>
    <col min="24" max="24" width="16.7109375" style="100" customWidth="1"/>
    <col min="25" max="25" width="16.7109375" style="101" customWidth="1"/>
    <col min="26" max="26" width="16.7109375" style="100" customWidth="1"/>
    <col min="27" max="27" width="13.140625" style="101" customWidth="1"/>
    <col min="28" max="28" width="137.28515625" style="3" customWidth="1"/>
  </cols>
  <sheetData>
    <row r="1" spans="1:28" ht="55.5" customHeight="1" thickBot="1" x14ac:dyDescent="0.3">
      <c r="A1" s="339" t="s">
        <v>698</v>
      </c>
      <c r="B1" s="340"/>
      <c r="C1" s="340"/>
      <c r="D1" s="340"/>
      <c r="E1" s="340"/>
      <c r="F1" s="340"/>
      <c r="G1" s="340"/>
      <c r="H1" s="340"/>
      <c r="I1" s="341"/>
      <c r="J1" s="21"/>
      <c r="K1" s="21"/>
      <c r="L1" s="21"/>
      <c r="M1" s="21"/>
      <c r="P1" s="102"/>
      <c r="AB1" s="24"/>
    </row>
    <row r="2" spans="1:28" ht="31.5" customHeight="1" x14ac:dyDescent="0.25">
      <c r="A2" s="409" t="s">
        <v>0</v>
      </c>
      <c r="B2" s="409" t="s">
        <v>1</v>
      </c>
      <c r="C2" s="409" t="s">
        <v>2</v>
      </c>
      <c r="D2" s="409" t="s">
        <v>12</v>
      </c>
      <c r="E2" s="409" t="s">
        <v>3</v>
      </c>
      <c r="F2" s="409" t="s">
        <v>4</v>
      </c>
      <c r="G2" s="409" t="s">
        <v>5</v>
      </c>
      <c r="H2" s="409" t="s">
        <v>6</v>
      </c>
      <c r="I2" s="411" t="s">
        <v>7</v>
      </c>
      <c r="J2" s="415" t="s">
        <v>284</v>
      </c>
      <c r="K2" s="416"/>
      <c r="L2" s="416"/>
      <c r="M2" s="417"/>
      <c r="N2" s="418" t="s">
        <v>694</v>
      </c>
      <c r="O2" s="419"/>
      <c r="P2" s="420" t="s">
        <v>281</v>
      </c>
      <c r="Q2" s="419" t="s">
        <v>695</v>
      </c>
      <c r="R2" s="419"/>
      <c r="S2" s="422" t="s">
        <v>281</v>
      </c>
      <c r="T2" s="424" t="s">
        <v>703</v>
      </c>
      <c r="U2" s="413"/>
      <c r="V2" s="413" t="s">
        <v>704</v>
      </c>
      <c r="W2" s="413"/>
      <c r="X2" s="413" t="s">
        <v>705</v>
      </c>
      <c r="Y2" s="413"/>
      <c r="Z2" s="413" t="s">
        <v>706</v>
      </c>
      <c r="AA2" s="414"/>
      <c r="AB2" s="414" t="s">
        <v>696</v>
      </c>
    </row>
    <row r="3" spans="1:28" ht="15.75" thickBot="1" x14ac:dyDescent="0.3">
      <c r="A3" s="410"/>
      <c r="B3" s="410"/>
      <c r="C3" s="410"/>
      <c r="D3" s="410"/>
      <c r="E3" s="410"/>
      <c r="F3" s="410"/>
      <c r="G3" s="410"/>
      <c r="H3" s="410"/>
      <c r="I3" s="412"/>
      <c r="J3" s="232" t="s">
        <v>8</v>
      </c>
      <c r="K3" s="233" t="s">
        <v>9</v>
      </c>
      <c r="L3" s="233" t="s">
        <v>10</v>
      </c>
      <c r="M3" s="234" t="s">
        <v>11</v>
      </c>
      <c r="N3" s="232" t="s">
        <v>707</v>
      </c>
      <c r="O3" s="235" t="s">
        <v>700</v>
      </c>
      <c r="P3" s="421"/>
      <c r="Q3" s="233" t="s">
        <v>707</v>
      </c>
      <c r="R3" s="235" t="s">
        <v>700</v>
      </c>
      <c r="S3" s="423"/>
      <c r="T3" s="232" t="s">
        <v>701</v>
      </c>
      <c r="U3" s="235" t="s">
        <v>702</v>
      </c>
      <c r="V3" s="233" t="s">
        <v>701</v>
      </c>
      <c r="W3" s="235" t="s">
        <v>702</v>
      </c>
      <c r="X3" s="233" t="s">
        <v>701</v>
      </c>
      <c r="Y3" s="235" t="s">
        <v>702</v>
      </c>
      <c r="Z3" s="233" t="s">
        <v>701</v>
      </c>
      <c r="AA3" s="236" t="s">
        <v>702</v>
      </c>
      <c r="AB3" s="432"/>
    </row>
    <row r="4" spans="1:28" ht="165" customHeight="1" x14ac:dyDescent="0.25">
      <c r="A4" s="296" t="s">
        <v>13</v>
      </c>
      <c r="B4" s="297" t="s">
        <v>14</v>
      </c>
      <c r="C4" s="277" t="s">
        <v>15</v>
      </c>
      <c r="D4" s="223">
        <v>1</v>
      </c>
      <c r="E4" s="220" t="s">
        <v>1102</v>
      </c>
      <c r="F4" s="220" t="s">
        <v>17</v>
      </c>
      <c r="G4" s="220" t="s">
        <v>1103</v>
      </c>
      <c r="H4" s="220" t="s">
        <v>19</v>
      </c>
      <c r="I4" s="88" t="s">
        <v>20</v>
      </c>
      <c r="J4" s="455" t="s">
        <v>208</v>
      </c>
      <c r="K4" s="456" t="s">
        <v>209</v>
      </c>
      <c r="L4" s="456">
        <v>53</v>
      </c>
      <c r="M4" s="457"/>
      <c r="N4" s="458">
        <v>1</v>
      </c>
      <c r="O4" s="435">
        <v>1</v>
      </c>
      <c r="P4" s="437">
        <v>0.7</v>
      </c>
      <c r="Q4" s="439">
        <v>72966200</v>
      </c>
      <c r="R4" s="439">
        <f>U4+W4+Y4+AA4</f>
        <v>0</v>
      </c>
      <c r="S4" s="440"/>
      <c r="T4" s="110"/>
      <c r="U4" s="210"/>
      <c r="V4" s="209"/>
      <c r="W4" s="210"/>
      <c r="X4" s="209"/>
      <c r="Y4" s="210"/>
      <c r="Z4" s="209"/>
      <c r="AA4" s="231"/>
      <c r="AB4" s="28" t="s">
        <v>1104</v>
      </c>
    </row>
    <row r="5" spans="1:28" ht="60" customHeight="1" x14ac:dyDescent="0.25">
      <c r="A5" s="270"/>
      <c r="B5" s="273"/>
      <c r="C5" s="266"/>
      <c r="D5" s="216">
        <v>2</v>
      </c>
      <c r="E5" s="214" t="s">
        <v>21</v>
      </c>
      <c r="F5" s="214" t="s">
        <v>22</v>
      </c>
      <c r="G5" s="214" t="s">
        <v>23</v>
      </c>
      <c r="H5" s="214" t="s">
        <v>24</v>
      </c>
      <c r="I5" s="33" t="s">
        <v>1105</v>
      </c>
      <c r="J5" s="320"/>
      <c r="K5" s="314"/>
      <c r="L5" s="314"/>
      <c r="M5" s="332"/>
      <c r="N5" s="459"/>
      <c r="O5" s="436"/>
      <c r="P5" s="438"/>
      <c r="Q5" s="362"/>
      <c r="R5" s="362"/>
      <c r="S5" s="441"/>
      <c r="T5" s="212"/>
      <c r="U5" s="208"/>
      <c r="V5" s="207"/>
      <c r="W5" s="208"/>
      <c r="X5" s="207"/>
      <c r="Y5" s="208"/>
      <c r="Z5" s="207"/>
      <c r="AA5" s="162"/>
      <c r="AB5" s="28" t="s">
        <v>1106</v>
      </c>
    </row>
    <row r="6" spans="1:28" ht="93" customHeight="1" x14ac:dyDescent="0.25">
      <c r="A6" s="270"/>
      <c r="B6" s="273"/>
      <c r="C6" s="266"/>
      <c r="D6" s="216">
        <v>3</v>
      </c>
      <c r="E6" s="214" t="s">
        <v>1107</v>
      </c>
      <c r="F6" s="214" t="s">
        <v>27</v>
      </c>
      <c r="G6" s="214" t="s">
        <v>28</v>
      </c>
      <c r="H6" s="214" t="s">
        <v>1108</v>
      </c>
      <c r="I6" s="33" t="s">
        <v>1109</v>
      </c>
      <c r="J6" s="215" t="s">
        <v>211</v>
      </c>
      <c r="K6" s="214" t="s">
        <v>212</v>
      </c>
      <c r="L6" s="216">
        <v>45</v>
      </c>
      <c r="M6" s="33" t="s">
        <v>1110</v>
      </c>
      <c r="N6" s="256">
        <v>1</v>
      </c>
      <c r="O6" s="257">
        <v>1</v>
      </c>
      <c r="P6" s="237">
        <v>0.7</v>
      </c>
      <c r="Q6" s="238">
        <v>46456000</v>
      </c>
      <c r="R6" s="208">
        <v>40284000</v>
      </c>
      <c r="S6" s="211"/>
      <c r="T6" s="212"/>
      <c r="U6" s="208"/>
      <c r="V6" s="207"/>
      <c r="W6" s="208"/>
      <c r="X6" s="207"/>
      <c r="Y6" s="208"/>
      <c r="Z6" s="207"/>
      <c r="AA6" s="162"/>
      <c r="AB6" s="40" t="s">
        <v>1111</v>
      </c>
    </row>
    <row r="7" spans="1:28" ht="72" customHeight="1" x14ac:dyDescent="0.25">
      <c r="A7" s="270"/>
      <c r="B7" s="273"/>
      <c r="C7" s="266"/>
      <c r="D7" s="216">
        <v>4</v>
      </c>
      <c r="E7" s="214" t="s">
        <v>1112</v>
      </c>
      <c r="F7" s="214" t="s">
        <v>32</v>
      </c>
      <c r="G7" s="214" t="s">
        <v>33</v>
      </c>
      <c r="H7" s="214" t="s">
        <v>34</v>
      </c>
      <c r="I7" s="33" t="s">
        <v>35</v>
      </c>
      <c r="J7" s="215" t="s">
        <v>96</v>
      </c>
      <c r="K7" s="216" t="s">
        <v>96</v>
      </c>
      <c r="L7" s="216" t="s">
        <v>96</v>
      </c>
      <c r="M7" s="217" t="s">
        <v>96</v>
      </c>
      <c r="N7" s="256">
        <v>1</v>
      </c>
      <c r="O7" s="257">
        <v>1</v>
      </c>
      <c r="P7" s="237">
        <v>0.7</v>
      </c>
      <c r="Q7" s="207"/>
      <c r="R7" s="208">
        <f t="shared" ref="R7:R14" si="0">U7+W7+Y7+AA7</f>
        <v>0</v>
      </c>
      <c r="S7" s="211"/>
      <c r="T7" s="212"/>
      <c r="U7" s="208"/>
      <c r="V7" s="207"/>
      <c r="W7" s="208"/>
      <c r="X7" s="207"/>
      <c r="Y7" s="208"/>
      <c r="Z7" s="207"/>
      <c r="AA7" s="162"/>
      <c r="AB7" s="28" t="s">
        <v>1113</v>
      </c>
    </row>
    <row r="8" spans="1:28" ht="104.25" customHeight="1" x14ac:dyDescent="0.25">
      <c r="A8" s="270"/>
      <c r="B8" s="273"/>
      <c r="C8" s="266"/>
      <c r="D8" s="216">
        <v>5</v>
      </c>
      <c r="E8" s="214" t="s">
        <v>36</v>
      </c>
      <c r="F8" s="214" t="s">
        <v>37</v>
      </c>
      <c r="G8" s="214" t="s">
        <v>38</v>
      </c>
      <c r="H8" s="214" t="s">
        <v>1114</v>
      </c>
      <c r="I8" s="33" t="s">
        <v>1115</v>
      </c>
      <c r="J8" s="215" t="s">
        <v>211</v>
      </c>
      <c r="K8" s="214" t="s">
        <v>214</v>
      </c>
      <c r="L8" s="216">
        <v>45</v>
      </c>
      <c r="M8" s="33" t="s">
        <v>1116</v>
      </c>
      <c r="N8" s="256">
        <v>1</v>
      </c>
      <c r="O8" s="257">
        <v>1</v>
      </c>
      <c r="P8" s="237">
        <v>0.7</v>
      </c>
      <c r="Q8" s="207">
        <v>98500000</v>
      </c>
      <c r="R8" s="208">
        <v>13768000</v>
      </c>
      <c r="S8" s="211"/>
      <c r="T8" s="212"/>
      <c r="U8" s="208"/>
      <c r="V8" s="207"/>
      <c r="W8" s="208"/>
      <c r="X8" s="207"/>
      <c r="Y8" s="208"/>
      <c r="Z8" s="207"/>
      <c r="AA8" s="162"/>
      <c r="AB8" s="28" t="s">
        <v>1117</v>
      </c>
    </row>
    <row r="9" spans="1:28" ht="78" customHeight="1" x14ac:dyDescent="0.25">
      <c r="A9" s="270"/>
      <c r="B9" s="273"/>
      <c r="C9" s="266"/>
      <c r="D9" s="216">
        <v>6</v>
      </c>
      <c r="E9" s="214" t="s">
        <v>41</v>
      </c>
      <c r="F9" s="214" t="s">
        <v>1118</v>
      </c>
      <c r="G9" s="214" t="s">
        <v>43</v>
      </c>
      <c r="H9" s="216" t="s">
        <v>44</v>
      </c>
      <c r="I9" s="217" t="s">
        <v>45</v>
      </c>
      <c r="J9" s="224" t="s">
        <v>1119</v>
      </c>
      <c r="K9" s="214" t="s">
        <v>216</v>
      </c>
      <c r="L9" s="10">
        <v>197</v>
      </c>
      <c r="M9" s="33" t="s">
        <v>217</v>
      </c>
      <c r="N9" s="256">
        <v>1</v>
      </c>
      <c r="O9" s="257">
        <v>1</v>
      </c>
      <c r="P9" s="237">
        <v>0.7</v>
      </c>
      <c r="Q9" s="207">
        <v>50000000</v>
      </c>
      <c r="R9" s="208">
        <v>12762000</v>
      </c>
      <c r="S9" s="211"/>
      <c r="T9" s="212"/>
      <c r="U9" s="208"/>
      <c r="V9" s="207"/>
      <c r="W9" s="208"/>
      <c r="X9" s="207"/>
      <c r="Y9" s="208"/>
      <c r="Z9" s="207"/>
      <c r="AA9" s="162"/>
      <c r="AB9" s="28" t="s">
        <v>1120</v>
      </c>
    </row>
    <row r="10" spans="1:28" ht="60" customHeight="1" x14ac:dyDescent="0.25">
      <c r="A10" s="270"/>
      <c r="B10" s="273"/>
      <c r="C10" s="266"/>
      <c r="D10" s="216">
        <v>7</v>
      </c>
      <c r="E10" s="214" t="s">
        <v>46</v>
      </c>
      <c r="F10" s="214" t="s">
        <v>47</v>
      </c>
      <c r="G10" s="214" t="s">
        <v>48</v>
      </c>
      <c r="H10" s="214" t="s">
        <v>19</v>
      </c>
      <c r="I10" s="33" t="s">
        <v>1121</v>
      </c>
      <c r="J10" s="215" t="s">
        <v>96</v>
      </c>
      <c r="K10" s="216" t="s">
        <v>96</v>
      </c>
      <c r="L10" s="216">
        <v>197</v>
      </c>
      <c r="M10" s="217" t="s">
        <v>96</v>
      </c>
      <c r="N10" s="256">
        <v>1</v>
      </c>
      <c r="O10" s="257">
        <v>1</v>
      </c>
      <c r="P10" s="237">
        <v>0.7</v>
      </c>
      <c r="Q10" s="207"/>
      <c r="R10" s="208">
        <f t="shared" si="0"/>
        <v>0</v>
      </c>
      <c r="S10" s="211"/>
      <c r="T10" s="212"/>
      <c r="U10" s="208"/>
      <c r="V10" s="207"/>
      <c r="W10" s="208"/>
      <c r="X10" s="207"/>
      <c r="Y10" s="208"/>
      <c r="Z10" s="207"/>
      <c r="AA10" s="162"/>
      <c r="AB10" s="28" t="s">
        <v>1122</v>
      </c>
    </row>
    <row r="11" spans="1:28" ht="60" customHeight="1" x14ac:dyDescent="0.25">
      <c r="A11" s="270"/>
      <c r="B11" s="273"/>
      <c r="C11" s="266" t="s">
        <v>1123</v>
      </c>
      <c r="D11" s="216">
        <v>8</v>
      </c>
      <c r="E11" s="214" t="s">
        <v>51</v>
      </c>
      <c r="F11" s="214" t="s">
        <v>52</v>
      </c>
      <c r="G11" s="214" t="s">
        <v>53</v>
      </c>
      <c r="H11" s="214" t="s">
        <v>54</v>
      </c>
      <c r="I11" s="33" t="s">
        <v>1124</v>
      </c>
      <c r="J11" s="7" t="s">
        <v>211</v>
      </c>
      <c r="K11" s="214" t="s">
        <v>218</v>
      </c>
      <c r="L11" s="216">
        <v>33</v>
      </c>
      <c r="M11" s="33" t="s">
        <v>219</v>
      </c>
      <c r="N11" s="256">
        <v>1</v>
      </c>
      <c r="O11" s="257">
        <v>1</v>
      </c>
      <c r="P11" s="237">
        <v>0.7</v>
      </c>
      <c r="Q11" s="238">
        <v>30000000</v>
      </c>
      <c r="R11" s="208">
        <v>2000000</v>
      </c>
      <c r="S11" s="211"/>
      <c r="T11" s="212"/>
      <c r="U11" s="208"/>
      <c r="V11" s="207"/>
      <c r="W11" s="208"/>
      <c r="X11" s="207"/>
      <c r="Y11" s="208"/>
      <c r="Z11" s="207"/>
      <c r="AA11" s="162"/>
      <c r="AB11" s="28" t="s">
        <v>1125</v>
      </c>
    </row>
    <row r="12" spans="1:28" ht="60" customHeight="1" x14ac:dyDescent="0.25">
      <c r="A12" s="270"/>
      <c r="B12" s="273"/>
      <c r="C12" s="266"/>
      <c r="D12" s="216">
        <v>9</v>
      </c>
      <c r="E12" s="214" t="s">
        <v>1126</v>
      </c>
      <c r="F12" s="214" t="s">
        <v>1127</v>
      </c>
      <c r="G12" s="214" t="s">
        <v>1128</v>
      </c>
      <c r="H12" s="214" t="s">
        <v>59</v>
      </c>
      <c r="I12" s="33" t="s">
        <v>1124</v>
      </c>
      <c r="J12" s="215" t="s">
        <v>211</v>
      </c>
      <c r="K12" s="216" t="s">
        <v>214</v>
      </c>
      <c r="L12" s="216">
        <v>28</v>
      </c>
      <c r="M12" s="33" t="s">
        <v>220</v>
      </c>
      <c r="N12" s="256">
        <v>12</v>
      </c>
      <c r="O12" s="257">
        <v>12</v>
      </c>
      <c r="P12" s="237">
        <v>0.75</v>
      </c>
      <c r="Q12" s="238">
        <v>33258000</v>
      </c>
      <c r="R12" s="208">
        <f t="shared" si="0"/>
        <v>0</v>
      </c>
      <c r="S12" s="211"/>
      <c r="T12" s="212"/>
      <c r="U12" s="208"/>
      <c r="V12" s="207"/>
      <c r="W12" s="208"/>
      <c r="X12" s="207"/>
      <c r="Y12" s="208"/>
      <c r="Z12" s="207"/>
      <c r="AA12" s="162"/>
      <c r="AB12" s="28" t="s">
        <v>1129</v>
      </c>
    </row>
    <row r="13" spans="1:28" ht="60" customHeight="1" x14ac:dyDescent="0.25">
      <c r="A13" s="270"/>
      <c r="B13" s="273"/>
      <c r="C13" s="266"/>
      <c r="D13" s="216">
        <v>10</v>
      </c>
      <c r="E13" s="214" t="s">
        <v>1130</v>
      </c>
      <c r="F13" s="214" t="s">
        <v>61</v>
      </c>
      <c r="G13" s="214" t="s">
        <v>62</v>
      </c>
      <c r="H13" s="214" t="s">
        <v>63</v>
      </c>
      <c r="I13" s="33" t="s">
        <v>1124</v>
      </c>
      <c r="J13" s="215" t="s">
        <v>1131</v>
      </c>
      <c r="K13" s="216" t="s">
        <v>222</v>
      </c>
      <c r="L13" s="216">
        <v>122</v>
      </c>
      <c r="M13" s="33" t="s">
        <v>223</v>
      </c>
      <c r="N13" s="256">
        <v>12</v>
      </c>
      <c r="O13" s="257">
        <v>12</v>
      </c>
      <c r="P13" s="237">
        <v>0.7</v>
      </c>
      <c r="Q13" s="207"/>
      <c r="R13" s="208">
        <f t="shared" si="0"/>
        <v>0</v>
      </c>
      <c r="S13" s="211"/>
      <c r="T13" s="212"/>
      <c r="U13" s="208"/>
      <c r="V13" s="207"/>
      <c r="W13" s="208"/>
      <c r="X13" s="207"/>
      <c r="Y13" s="208"/>
      <c r="Z13" s="207"/>
      <c r="AA13" s="162"/>
      <c r="AB13" s="28" t="s">
        <v>1132</v>
      </c>
    </row>
    <row r="14" spans="1:28" ht="97.5" customHeight="1" x14ac:dyDescent="0.25">
      <c r="A14" s="270"/>
      <c r="B14" s="273"/>
      <c r="C14" s="266" t="s">
        <v>1123</v>
      </c>
      <c r="D14" s="216">
        <v>11</v>
      </c>
      <c r="E14" s="214" t="s">
        <v>64</v>
      </c>
      <c r="F14" s="214" t="s">
        <v>1133</v>
      </c>
      <c r="G14" s="214" t="s">
        <v>66</v>
      </c>
      <c r="H14" s="214" t="s">
        <v>67</v>
      </c>
      <c r="I14" s="33" t="s">
        <v>289</v>
      </c>
      <c r="J14" s="215" t="s">
        <v>224</v>
      </c>
      <c r="K14" s="216" t="s">
        <v>290</v>
      </c>
      <c r="L14" s="216" t="s">
        <v>1134</v>
      </c>
      <c r="M14" s="33" t="s">
        <v>226</v>
      </c>
      <c r="N14" s="256">
        <v>13</v>
      </c>
      <c r="O14" s="257">
        <v>13</v>
      </c>
      <c r="P14" s="237">
        <v>0.7</v>
      </c>
      <c r="Q14" s="238">
        <v>30000000</v>
      </c>
      <c r="R14" s="208">
        <f t="shared" si="0"/>
        <v>0</v>
      </c>
      <c r="S14" s="211"/>
      <c r="T14" s="212"/>
      <c r="U14" s="208"/>
      <c r="V14" s="207"/>
      <c r="W14" s="208"/>
      <c r="X14" s="207"/>
      <c r="Y14" s="208"/>
      <c r="Z14" s="207"/>
      <c r="AA14" s="162"/>
      <c r="AB14" s="28" t="s">
        <v>1135</v>
      </c>
    </row>
    <row r="15" spans="1:28" ht="93" customHeight="1" x14ac:dyDescent="0.25">
      <c r="A15" s="270"/>
      <c r="B15" s="273"/>
      <c r="C15" s="266"/>
      <c r="D15" s="216">
        <v>12</v>
      </c>
      <c r="E15" s="214" t="s">
        <v>1136</v>
      </c>
      <c r="F15" s="214" t="s">
        <v>1137</v>
      </c>
      <c r="G15" s="214" t="s">
        <v>71</v>
      </c>
      <c r="H15" s="214" t="s">
        <v>72</v>
      </c>
      <c r="I15" s="33" t="s">
        <v>285</v>
      </c>
      <c r="J15" s="7" t="s">
        <v>211</v>
      </c>
      <c r="K15" s="9" t="s">
        <v>212</v>
      </c>
      <c r="L15" s="216">
        <v>46</v>
      </c>
      <c r="M15" s="33" t="s">
        <v>1138</v>
      </c>
      <c r="N15" s="256">
        <v>12</v>
      </c>
      <c r="O15" s="257">
        <v>12</v>
      </c>
      <c r="P15" s="213">
        <v>0.8</v>
      </c>
      <c r="Q15" s="238">
        <v>150000000</v>
      </c>
      <c r="R15" s="208">
        <v>150000000</v>
      </c>
      <c r="S15" s="211"/>
      <c r="T15" s="212"/>
      <c r="U15" s="208"/>
      <c r="V15" s="207"/>
      <c r="W15" s="208"/>
      <c r="X15" s="207"/>
      <c r="Y15" s="208"/>
      <c r="Z15" s="207"/>
      <c r="AA15" s="162"/>
      <c r="AB15" s="28" t="s">
        <v>1135</v>
      </c>
    </row>
    <row r="16" spans="1:28" ht="86.25" customHeight="1" x14ac:dyDescent="0.25">
      <c r="A16" s="270"/>
      <c r="B16" s="273"/>
      <c r="C16" s="266"/>
      <c r="D16" s="216">
        <v>13</v>
      </c>
      <c r="E16" s="214" t="s">
        <v>1139</v>
      </c>
      <c r="F16" s="214" t="s">
        <v>288</v>
      </c>
      <c r="G16" s="214" t="s">
        <v>1140</v>
      </c>
      <c r="H16" s="214" t="s">
        <v>74</v>
      </c>
      <c r="I16" s="33" t="s">
        <v>1141</v>
      </c>
      <c r="J16" s="215" t="s">
        <v>228</v>
      </c>
      <c r="K16" s="28" t="s">
        <v>229</v>
      </c>
      <c r="L16" s="216" t="s">
        <v>1142</v>
      </c>
      <c r="M16" s="56" t="s">
        <v>231</v>
      </c>
      <c r="N16" s="256">
        <v>12</v>
      </c>
      <c r="O16" s="257">
        <v>12</v>
      </c>
      <c r="P16" s="213">
        <v>0.7</v>
      </c>
      <c r="Q16" s="238">
        <v>11000000</v>
      </c>
      <c r="R16" s="208">
        <f>U16+W16+Y16+AA16</f>
        <v>0</v>
      </c>
      <c r="S16" s="211"/>
      <c r="T16" s="212"/>
      <c r="U16" s="208"/>
      <c r="V16" s="207"/>
      <c r="W16" s="208"/>
      <c r="X16" s="207"/>
      <c r="Y16" s="208"/>
      <c r="Z16" s="207"/>
      <c r="AA16" s="162"/>
      <c r="AB16" s="28" t="s">
        <v>1135</v>
      </c>
    </row>
    <row r="17" spans="1:28" ht="75.75" customHeight="1" x14ac:dyDescent="0.25">
      <c r="A17" s="270"/>
      <c r="B17" s="273"/>
      <c r="C17" s="266"/>
      <c r="D17" s="216">
        <v>14</v>
      </c>
      <c r="E17" s="214" t="s">
        <v>1143</v>
      </c>
      <c r="F17" s="214" t="s">
        <v>76</v>
      </c>
      <c r="G17" s="214" t="s">
        <v>1144</v>
      </c>
      <c r="H17" s="214" t="s">
        <v>78</v>
      </c>
      <c r="I17" s="33" t="s">
        <v>68</v>
      </c>
      <c r="J17" s="215" t="s">
        <v>211</v>
      </c>
      <c r="K17" s="216" t="s">
        <v>218</v>
      </c>
      <c r="L17" s="216">
        <v>32</v>
      </c>
      <c r="M17" s="33" t="s">
        <v>232</v>
      </c>
      <c r="N17" s="256">
        <v>9</v>
      </c>
      <c r="O17" s="257">
        <v>9</v>
      </c>
      <c r="P17" s="213">
        <v>0.6</v>
      </c>
      <c r="Q17" s="238">
        <v>250412588</v>
      </c>
      <c r="R17" s="208">
        <v>25400000</v>
      </c>
      <c r="S17" s="211"/>
      <c r="T17" s="212"/>
      <c r="U17" s="208"/>
      <c r="V17" s="207"/>
      <c r="W17" s="208"/>
      <c r="X17" s="207"/>
      <c r="Y17" s="208"/>
      <c r="Z17" s="207"/>
      <c r="AA17" s="162"/>
      <c r="AB17" s="28" t="s">
        <v>1135</v>
      </c>
    </row>
    <row r="18" spans="1:28" ht="73.5" customHeight="1" x14ac:dyDescent="0.25">
      <c r="A18" s="270"/>
      <c r="B18" s="273"/>
      <c r="C18" s="266" t="s">
        <v>79</v>
      </c>
      <c r="D18" s="216">
        <v>15</v>
      </c>
      <c r="E18" s="214" t="s">
        <v>80</v>
      </c>
      <c r="F18" s="214" t="s">
        <v>81</v>
      </c>
      <c r="G18" s="214" t="s">
        <v>1145</v>
      </c>
      <c r="H18" s="214" t="s">
        <v>83</v>
      </c>
      <c r="I18" s="33" t="s">
        <v>84</v>
      </c>
      <c r="J18" s="270" t="s">
        <v>233</v>
      </c>
      <c r="K18" s="273" t="s">
        <v>234</v>
      </c>
      <c r="L18" s="275">
        <v>197</v>
      </c>
      <c r="M18" s="276" t="s">
        <v>217</v>
      </c>
      <c r="N18" s="258">
        <v>1</v>
      </c>
      <c r="O18" s="259">
        <v>1</v>
      </c>
      <c r="P18" s="321">
        <v>0.7</v>
      </c>
      <c r="Q18" s="442">
        <v>50000000</v>
      </c>
      <c r="R18" s="361">
        <v>12762000</v>
      </c>
      <c r="S18" s="211"/>
      <c r="T18" s="212"/>
      <c r="U18" s="208"/>
      <c r="V18" s="207"/>
      <c r="W18" s="208"/>
      <c r="X18" s="207"/>
      <c r="Y18" s="208"/>
      <c r="Z18" s="207"/>
      <c r="AA18" s="162"/>
      <c r="AB18" s="239" t="s">
        <v>1146</v>
      </c>
    </row>
    <row r="19" spans="1:28" ht="72.75" customHeight="1" x14ac:dyDescent="0.25">
      <c r="A19" s="270"/>
      <c r="B19" s="273"/>
      <c r="C19" s="266"/>
      <c r="D19" s="216">
        <v>16</v>
      </c>
      <c r="E19" s="214" t="s">
        <v>85</v>
      </c>
      <c r="F19" s="214" t="s">
        <v>86</v>
      </c>
      <c r="G19" s="214" t="s">
        <v>291</v>
      </c>
      <c r="H19" s="214" t="s">
        <v>87</v>
      </c>
      <c r="I19" s="89" t="s">
        <v>1147</v>
      </c>
      <c r="J19" s="270"/>
      <c r="K19" s="273"/>
      <c r="L19" s="275"/>
      <c r="M19" s="276"/>
      <c r="N19" s="260">
        <v>1</v>
      </c>
      <c r="O19" s="261">
        <v>1</v>
      </c>
      <c r="P19" s="322"/>
      <c r="Q19" s="443"/>
      <c r="R19" s="368"/>
      <c r="S19" s="211"/>
      <c r="T19" s="212"/>
      <c r="U19" s="208"/>
      <c r="V19" s="207"/>
      <c r="W19" s="208"/>
      <c r="X19" s="207"/>
      <c r="Y19" s="208"/>
      <c r="Z19" s="207"/>
      <c r="AA19" s="162"/>
      <c r="AB19" s="239" t="s">
        <v>1148</v>
      </c>
    </row>
    <row r="20" spans="1:28" ht="60" customHeight="1" x14ac:dyDescent="0.25">
      <c r="A20" s="270"/>
      <c r="B20" s="273"/>
      <c r="C20" s="266"/>
      <c r="D20" s="216">
        <v>17</v>
      </c>
      <c r="E20" s="214" t="s">
        <v>89</v>
      </c>
      <c r="F20" s="214" t="s">
        <v>90</v>
      </c>
      <c r="G20" s="214" t="s">
        <v>91</v>
      </c>
      <c r="H20" s="214" t="s">
        <v>87</v>
      </c>
      <c r="I20" s="89" t="s">
        <v>1149</v>
      </c>
      <c r="J20" s="270"/>
      <c r="K20" s="273"/>
      <c r="L20" s="275"/>
      <c r="M20" s="276"/>
      <c r="N20" s="262">
        <v>1</v>
      </c>
      <c r="O20" s="263">
        <v>1</v>
      </c>
      <c r="P20" s="323"/>
      <c r="Q20" s="444"/>
      <c r="R20" s="362"/>
      <c r="S20" s="211"/>
      <c r="T20" s="212"/>
      <c r="U20" s="208"/>
      <c r="V20" s="207"/>
      <c r="W20" s="208"/>
      <c r="X20" s="207"/>
      <c r="Y20" s="208"/>
      <c r="Z20" s="207"/>
      <c r="AA20" s="162"/>
      <c r="AB20" s="239" t="s">
        <v>1150</v>
      </c>
    </row>
    <row r="21" spans="1:28" ht="60" customHeight="1" x14ac:dyDescent="0.25">
      <c r="A21" s="270"/>
      <c r="B21" s="273"/>
      <c r="C21" s="266"/>
      <c r="D21" s="216">
        <v>18</v>
      </c>
      <c r="E21" s="214" t="s">
        <v>1151</v>
      </c>
      <c r="F21" s="214" t="s">
        <v>94</v>
      </c>
      <c r="G21" s="214" t="s">
        <v>1152</v>
      </c>
      <c r="H21" s="216" t="s">
        <v>96</v>
      </c>
      <c r="I21" s="89" t="s">
        <v>1153</v>
      </c>
      <c r="J21" s="215" t="s">
        <v>96</v>
      </c>
      <c r="K21" s="216" t="s">
        <v>96</v>
      </c>
      <c r="L21" s="216" t="s">
        <v>96</v>
      </c>
      <c r="M21" s="217" t="s">
        <v>96</v>
      </c>
      <c r="N21" s="256">
        <v>0</v>
      </c>
      <c r="O21" s="257">
        <v>0</v>
      </c>
      <c r="P21" s="213">
        <v>0</v>
      </c>
      <c r="Q21" s="207"/>
      <c r="R21" s="208">
        <f>U21+W21+Y21+AA21</f>
        <v>0</v>
      </c>
      <c r="S21" s="211"/>
      <c r="T21" s="212"/>
      <c r="U21" s="208"/>
      <c r="V21" s="207"/>
      <c r="W21" s="208"/>
      <c r="X21" s="207"/>
      <c r="Y21" s="208"/>
      <c r="Z21" s="207"/>
      <c r="AA21" s="162"/>
      <c r="AB21" s="239" t="s">
        <v>1148</v>
      </c>
    </row>
    <row r="22" spans="1:28" ht="60" customHeight="1" x14ac:dyDescent="0.25">
      <c r="A22" s="270"/>
      <c r="B22" s="273"/>
      <c r="C22" s="266"/>
      <c r="D22" s="216">
        <v>19</v>
      </c>
      <c r="E22" s="214" t="s">
        <v>98</v>
      </c>
      <c r="F22" s="214" t="s">
        <v>99</v>
      </c>
      <c r="G22" s="214" t="s">
        <v>100</v>
      </c>
      <c r="H22" s="214" t="s">
        <v>101</v>
      </c>
      <c r="I22" s="89" t="s">
        <v>1154</v>
      </c>
      <c r="J22" s="215" t="s">
        <v>233</v>
      </c>
      <c r="K22" s="216" t="s">
        <v>234</v>
      </c>
      <c r="L22" s="218">
        <v>192</v>
      </c>
      <c r="M22" s="219" t="s">
        <v>235</v>
      </c>
      <c r="N22" s="256">
        <v>1</v>
      </c>
      <c r="O22" s="257">
        <v>1</v>
      </c>
      <c r="P22" s="213">
        <v>0.7</v>
      </c>
      <c r="Q22" s="238">
        <v>44500000</v>
      </c>
      <c r="R22" s="208">
        <v>5596000</v>
      </c>
      <c r="S22" s="211"/>
      <c r="T22" s="212"/>
      <c r="U22" s="208"/>
      <c r="V22" s="207"/>
      <c r="W22" s="208"/>
      <c r="X22" s="207"/>
      <c r="Y22" s="208"/>
      <c r="Z22" s="207"/>
      <c r="AA22" s="162"/>
      <c r="AB22" s="239" t="s">
        <v>1155</v>
      </c>
    </row>
    <row r="23" spans="1:28" ht="82.5" customHeight="1" x14ac:dyDescent="0.25">
      <c r="A23" s="270"/>
      <c r="B23" s="273"/>
      <c r="C23" s="266"/>
      <c r="D23" s="216">
        <v>20</v>
      </c>
      <c r="E23" s="214" t="s">
        <v>1156</v>
      </c>
      <c r="F23" s="214" t="s">
        <v>104</v>
      </c>
      <c r="G23" s="214" t="s">
        <v>105</v>
      </c>
      <c r="H23" s="214" t="s">
        <v>106</v>
      </c>
      <c r="I23" s="33" t="s">
        <v>1157</v>
      </c>
      <c r="J23" s="215" t="s">
        <v>96</v>
      </c>
      <c r="K23" s="216" t="s">
        <v>96</v>
      </c>
      <c r="L23" s="216" t="s">
        <v>96</v>
      </c>
      <c r="M23" s="217" t="s">
        <v>96</v>
      </c>
      <c r="N23" s="256">
        <v>0</v>
      </c>
      <c r="O23" s="257">
        <v>0</v>
      </c>
      <c r="P23" s="213">
        <v>0</v>
      </c>
      <c r="Q23" s="207"/>
      <c r="R23" s="208">
        <f>U23+W23+Y23+AA23</f>
        <v>0</v>
      </c>
      <c r="S23" s="211"/>
      <c r="T23" s="212"/>
      <c r="U23" s="208"/>
      <c r="V23" s="207"/>
      <c r="W23" s="208"/>
      <c r="X23" s="207"/>
      <c r="Y23" s="208"/>
      <c r="Z23" s="207"/>
      <c r="AA23" s="162"/>
      <c r="AB23" s="239" t="s">
        <v>1155</v>
      </c>
    </row>
    <row r="24" spans="1:28" ht="92.25" customHeight="1" x14ac:dyDescent="0.25">
      <c r="A24" s="270"/>
      <c r="B24" s="292" t="s">
        <v>108</v>
      </c>
      <c r="C24" s="266" t="s">
        <v>109</v>
      </c>
      <c r="D24" s="216">
        <v>21</v>
      </c>
      <c r="E24" s="228" t="s">
        <v>1158</v>
      </c>
      <c r="F24" s="214" t="s">
        <v>1159</v>
      </c>
      <c r="G24" s="214" t="s">
        <v>1160</v>
      </c>
      <c r="H24" s="214" t="s">
        <v>113</v>
      </c>
      <c r="I24" s="33" t="s">
        <v>1161</v>
      </c>
      <c r="J24" s="215" t="s">
        <v>236</v>
      </c>
      <c r="K24" s="216" t="s">
        <v>237</v>
      </c>
      <c r="L24" s="216">
        <v>65</v>
      </c>
      <c r="M24" s="33" t="s">
        <v>238</v>
      </c>
      <c r="N24" s="256">
        <v>1</v>
      </c>
      <c r="O24" s="257">
        <v>1</v>
      </c>
      <c r="P24" s="213">
        <v>0.8</v>
      </c>
      <c r="Q24" s="240">
        <v>2210457012</v>
      </c>
      <c r="R24" s="208">
        <v>199742308</v>
      </c>
      <c r="S24" s="211"/>
      <c r="T24" s="212"/>
      <c r="U24" s="208"/>
      <c r="V24" s="207"/>
      <c r="W24" s="208"/>
      <c r="X24" s="207"/>
      <c r="Y24" s="208"/>
      <c r="Z24" s="207"/>
      <c r="AA24" s="162"/>
      <c r="AB24" s="241" t="s">
        <v>1162</v>
      </c>
    </row>
    <row r="25" spans="1:28" ht="60" customHeight="1" x14ac:dyDescent="0.25">
      <c r="A25" s="270"/>
      <c r="B25" s="292"/>
      <c r="C25" s="266"/>
      <c r="D25" s="216">
        <v>22</v>
      </c>
      <c r="E25" s="214" t="s">
        <v>1163</v>
      </c>
      <c r="F25" s="214" t="s">
        <v>1164</v>
      </c>
      <c r="G25" s="214" t="s">
        <v>1165</v>
      </c>
      <c r="H25" s="214" t="s">
        <v>118</v>
      </c>
      <c r="I25" s="33" t="s">
        <v>119</v>
      </c>
      <c r="J25" s="227" t="s">
        <v>236</v>
      </c>
      <c r="K25" s="222" t="s">
        <v>239</v>
      </c>
      <c r="L25" s="216">
        <v>85</v>
      </c>
      <c r="M25" s="33" t="s">
        <v>240</v>
      </c>
      <c r="N25" s="256">
        <v>1</v>
      </c>
      <c r="O25" s="257">
        <v>1</v>
      </c>
      <c r="P25" s="213">
        <v>0.8</v>
      </c>
      <c r="Q25" s="242"/>
      <c r="R25" s="208">
        <f>U25+W25+Y25+AA25</f>
        <v>0</v>
      </c>
      <c r="S25" s="211"/>
      <c r="T25" s="212"/>
      <c r="U25" s="208"/>
      <c r="V25" s="207"/>
      <c r="W25" s="208"/>
      <c r="X25" s="207"/>
      <c r="Y25" s="208"/>
      <c r="Z25" s="207"/>
      <c r="AA25" s="162"/>
      <c r="AB25" s="241" t="s">
        <v>1166</v>
      </c>
    </row>
    <row r="26" spans="1:28" ht="108.75" customHeight="1" x14ac:dyDescent="0.25">
      <c r="A26" s="270"/>
      <c r="B26" s="292"/>
      <c r="C26" s="266"/>
      <c r="D26" s="216">
        <v>23</v>
      </c>
      <c r="E26" s="214" t="s">
        <v>1167</v>
      </c>
      <c r="F26" s="214" t="s">
        <v>1168</v>
      </c>
      <c r="G26" s="214" t="s">
        <v>122</v>
      </c>
      <c r="H26" s="214" t="s">
        <v>118</v>
      </c>
      <c r="I26" s="33" t="s">
        <v>1169</v>
      </c>
      <c r="J26" s="215" t="s">
        <v>96</v>
      </c>
      <c r="K26" s="216" t="s">
        <v>96</v>
      </c>
      <c r="L26" s="216" t="s">
        <v>96</v>
      </c>
      <c r="M26" s="60" t="s">
        <v>1170</v>
      </c>
      <c r="N26" s="256">
        <v>1</v>
      </c>
      <c r="O26" s="257">
        <v>1</v>
      </c>
      <c r="P26" s="213">
        <v>0.6</v>
      </c>
      <c r="Q26" s="207"/>
      <c r="R26" s="208">
        <f>U26+W26+Y26+AA26</f>
        <v>0</v>
      </c>
      <c r="S26" s="211"/>
      <c r="T26" s="212"/>
      <c r="U26" s="208"/>
      <c r="V26" s="207"/>
      <c r="W26" s="208"/>
      <c r="X26" s="207"/>
      <c r="Y26" s="208"/>
      <c r="Z26" s="207"/>
      <c r="AA26" s="162"/>
      <c r="AB26" s="241" t="s">
        <v>1171</v>
      </c>
    </row>
    <row r="27" spans="1:28" ht="88.5" customHeight="1" x14ac:dyDescent="0.25">
      <c r="A27" s="270"/>
      <c r="B27" s="292"/>
      <c r="C27" s="266" t="s">
        <v>124</v>
      </c>
      <c r="D27" s="216">
        <v>24</v>
      </c>
      <c r="E27" s="214" t="s">
        <v>125</v>
      </c>
      <c r="F27" s="214" t="s">
        <v>126</v>
      </c>
      <c r="G27" s="214" t="s">
        <v>127</v>
      </c>
      <c r="H27" s="214" t="s">
        <v>128</v>
      </c>
      <c r="I27" s="33" t="s">
        <v>1172</v>
      </c>
      <c r="J27" s="215" t="s">
        <v>242</v>
      </c>
      <c r="K27" s="216" t="s">
        <v>243</v>
      </c>
      <c r="L27" s="216">
        <v>68</v>
      </c>
      <c r="M27" s="33" t="s">
        <v>244</v>
      </c>
      <c r="N27" s="256">
        <v>1</v>
      </c>
      <c r="O27" s="257">
        <v>1</v>
      </c>
      <c r="P27" s="213">
        <v>0.56000000000000005</v>
      </c>
      <c r="Q27" s="238">
        <v>25000000</v>
      </c>
      <c r="R27" s="208">
        <v>2935000</v>
      </c>
      <c r="S27" s="211"/>
      <c r="T27" s="212"/>
      <c r="U27" s="208"/>
      <c r="V27" s="207"/>
      <c r="W27" s="208"/>
      <c r="X27" s="207"/>
      <c r="Y27" s="208"/>
      <c r="Z27" s="207"/>
      <c r="AA27" s="162"/>
      <c r="AB27" s="241" t="s">
        <v>1173</v>
      </c>
    </row>
    <row r="28" spans="1:28" ht="76.5" x14ac:dyDescent="0.25">
      <c r="A28" s="270"/>
      <c r="B28" s="292"/>
      <c r="C28" s="266"/>
      <c r="D28" s="216">
        <v>25</v>
      </c>
      <c r="E28" s="228" t="s">
        <v>1174</v>
      </c>
      <c r="F28" s="214" t="s">
        <v>1175</v>
      </c>
      <c r="G28" s="214" t="s">
        <v>132</v>
      </c>
      <c r="H28" s="214" t="s">
        <v>133</v>
      </c>
      <c r="I28" s="33" t="s">
        <v>1176</v>
      </c>
      <c r="J28" s="215" t="s">
        <v>245</v>
      </c>
      <c r="K28" s="216" t="s">
        <v>246</v>
      </c>
      <c r="L28" s="216">
        <v>107</v>
      </c>
      <c r="M28" s="33" t="s">
        <v>1177</v>
      </c>
      <c r="N28" s="256">
        <v>1</v>
      </c>
      <c r="O28" s="257">
        <v>1</v>
      </c>
      <c r="P28" s="213">
        <v>0.8</v>
      </c>
      <c r="Q28" s="238">
        <v>144717884</v>
      </c>
      <c r="R28" s="208">
        <v>100000000</v>
      </c>
      <c r="S28" s="211"/>
      <c r="T28" s="212"/>
      <c r="U28" s="208"/>
      <c r="V28" s="207"/>
      <c r="W28" s="208"/>
      <c r="X28" s="207"/>
      <c r="Y28" s="208"/>
      <c r="Z28" s="207"/>
      <c r="AA28" s="162"/>
      <c r="AB28" s="241" t="s">
        <v>1178</v>
      </c>
    </row>
    <row r="29" spans="1:28" ht="79.5" customHeight="1" x14ac:dyDescent="0.25">
      <c r="A29" s="270"/>
      <c r="B29" s="292"/>
      <c r="C29" s="266" t="s">
        <v>135</v>
      </c>
      <c r="D29" s="216">
        <v>26</v>
      </c>
      <c r="E29" s="214" t="s">
        <v>1179</v>
      </c>
      <c r="F29" s="214" t="s">
        <v>137</v>
      </c>
      <c r="G29" s="214" t="s">
        <v>138</v>
      </c>
      <c r="H29" s="214" t="s">
        <v>139</v>
      </c>
      <c r="I29" s="33" t="s">
        <v>1180</v>
      </c>
      <c r="J29" s="215" t="s">
        <v>96</v>
      </c>
      <c r="K29" s="216" t="s">
        <v>96</v>
      </c>
      <c r="L29" s="216" t="s">
        <v>96</v>
      </c>
      <c r="M29" s="60"/>
      <c r="N29" s="256">
        <v>1</v>
      </c>
      <c r="O29" s="257">
        <v>1</v>
      </c>
      <c r="P29" s="213">
        <v>0.8</v>
      </c>
      <c r="Q29" s="207"/>
      <c r="R29" s="208">
        <f>U29+W29+Y29+AA29</f>
        <v>0</v>
      </c>
      <c r="S29" s="211"/>
      <c r="T29" s="212"/>
      <c r="U29" s="208"/>
      <c r="V29" s="207"/>
      <c r="W29" s="208"/>
      <c r="X29" s="207"/>
      <c r="Y29" s="208"/>
      <c r="Z29" s="207"/>
      <c r="AA29" s="162"/>
      <c r="AB29" s="241" t="s">
        <v>1181</v>
      </c>
    </row>
    <row r="30" spans="1:28" ht="121.5" customHeight="1" x14ac:dyDescent="0.25">
      <c r="A30" s="270"/>
      <c r="B30" s="292"/>
      <c r="C30" s="266"/>
      <c r="D30" s="216">
        <v>27</v>
      </c>
      <c r="E30" s="28" t="s">
        <v>1182</v>
      </c>
      <c r="F30" s="28" t="s">
        <v>142</v>
      </c>
      <c r="G30" s="28" t="s">
        <v>143</v>
      </c>
      <c r="H30" s="28" t="s">
        <v>144</v>
      </c>
      <c r="I30" s="62" t="s">
        <v>145</v>
      </c>
      <c r="J30" s="61" t="s">
        <v>1119</v>
      </c>
      <c r="K30" s="28" t="s">
        <v>216</v>
      </c>
      <c r="L30" s="216">
        <v>197</v>
      </c>
      <c r="M30" s="62" t="s">
        <v>217</v>
      </c>
      <c r="N30" s="256">
        <v>1</v>
      </c>
      <c r="O30" s="257">
        <v>1</v>
      </c>
      <c r="P30" s="213">
        <v>0.65</v>
      </c>
      <c r="Q30" s="238">
        <v>50000000</v>
      </c>
      <c r="R30" s="208">
        <v>12762000</v>
      </c>
      <c r="S30" s="211"/>
      <c r="T30" s="212"/>
      <c r="U30" s="208"/>
      <c r="V30" s="207"/>
      <c r="W30" s="208"/>
      <c r="X30" s="207"/>
      <c r="Y30" s="208"/>
      <c r="Z30" s="207"/>
      <c r="AA30" s="162"/>
      <c r="AB30" s="241" t="s">
        <v>1183</v>
      </c>
    </row>
    <row r="31" spans="1:28" ht="120.75" customHeight="1" x14ac:dyDescent="0.25">
      <c r="A31" s="270"/>
      <c r="B31" s="275" t="s">
        <v>146</v>
      </c>
      <c r="C31" s="273" t="s">
        <v>147</v>
      </c>
      <c r="D31" s="216">
        <v>28</v>
      </c>
      <c r="E31" s="28" t="s">
        <v>1184</v>
      </c>
      <c r="F31" s="28" t="s">
        <v>149</v>
      </c>
      <c r="G31" s="28" t="s">
        <v>150</v>
      </c>
      <c r="H31" s="28" t="s">
        <v>151</v>
      </c>
      <c r="I31" s="62" t="s">
        <v>152</v>
      </c>
      <c r="J31" s="61"/>
      <c r="K31" s="41"/>
      <c r="L31" s="216"/>
      <c r="M31" s="63"/>
      <c r="N31" s="264">
        <v>1</v>
      </c>
      <c r="O31" s="257">
        <v>0</v>
      </c>
      <c r="P31" s="213">
        <v>0</v>
      </c>
      <c r="Q31" s="207"/>
      <c r="R31" s="208"/>
      <c r="S31" s="211"/>
      <c r="T31" s="212"/>
      <c r="U31" s="208"/>
      <c r="V31" s="207"/>
      <c r="W31" s="208"/>
      <c r="X31" s="207"/>
      <c r="Y31" s="208"/>
      <c r="Z31" s="207"/>
      <c r="AA31" s="162"/>
      <c r="AB31" s="18" t="s">
        <v>1185</v>
      </c>
    </row>
    <row r="32" spans="1:28" ht="51" customHeight="1" x14ac:dyDescent="0.25">
      <c r="A32" s="270"/>
      <c r="B32" s="275"/>
      <c r="C32" s="273"/>
      <c r="D32" s="273">
        <v>29</v>
      </c>
      <c r="E32" s="273" t="s">
        <v>1186</v>
      </c>
      <c r="F32" s="273" t="s">
        <v>154</v>
      </c>
      <c r="G32" s="273" t="s">
        <v>155</v>
      </c>
      <c r="H32" s="273" t="s">
        <v>151</v>
      </c>
      <c r="I32" s="274" t="s">
        <v>152</v>
      </c>
      <c r="J32" s="318" t="s">
        <v>254</v>
      </c>
      <c r="K32" s="312" t="s">
        <v>249</v>
      </c>
      <c r="L32" s="312">
        <v>154</v>
      </c>
      <c r="M32" s="273" t="s">
        <v>258</v>
      </c>
      <c r="N32" s="273">
        <v>0</v>
      </c>
      <c r="O32" s="273">
        <v>0</v>
      </c>
      <c r="P32" s="427">
        <v>0</v>
      </c>
      <c r="Q32" s="430">
        <v>55960000</v>
      </c>
      <c r="R32" s="404">
        <v>55960000</v>
      </c>
      <c r="S32" s="425"/>
      <c r="T32" s="426"/>
      <c r="U32" s="404"/>
      <c r="V32" s="403"/>
      <c r="W32" s="404"/>
      <c r="X32" s="403"/>
      <c r="Y32" s="404"/>
      <c r="Z32" s="403"/>
      <c r="AA32" s="433"/>
      <c r="AB32" s="275" t="s">
        <v>1187</v>
      </c>
    </row>
    <row r="33" spans="1:28" ht="15" customHeight="1" x14ac:dyDescent="0.25">
      <c r="A33" s="270"/>
      <c r="B33" s="275"/>
      <c r="C33" s="273"/>
      <c r="D33" s="273"/>
      <c r="E33" s="273"/>
      <c r="F33" s="273"/>
      <c r="G33" s="273"/>
      <c r="H33" s="273"/>
      <c r="I33" s="274"/>
      <c r="J33" s="319"/>
      <c r="K33" s="313"/>
      <c r="L33" s="313"/>
      <c r="M33" s="273"/>
      <c r="N33" s="273"/>
      <c r="O33" s="273"/>
      <c r="P33" s="428"/>
      <c r="Q33" s="430"/>
      <c r="R33" s="404"/>
      <c r="S33" s="425"/>
      <c r="T33" s="426"/>
      <c r="U33" s="404"/>
      <c r="V33" s="403"/>
      <c r="W33" s="404"/>
      <c r="X33" s="403"/>
      <c r="Y33" s="404"/>
      <c r="Z33" s="403"/>
      <c r="AA33" s="433"/>
      <c r="AB33" s="275"/>
    </row>
    <row r="34" spans="1:28" ht="15" customHeight="1" x14ac:dyDescent="0.25">
      <c r="A34" s="270"/>
      <c r="B34" s="275"/>
      <c r="C34" s="273"/>
      <c r="D34" s="273"/>
      <c r="E34" s="273"/>
      <c r="F34" s="273"/>
      <c r="G34" s="273"/>
      <c r="H34" s="273"/>
      <c r="I34" s="274"/>
      <c r="J34" s="319"/>
      <c r="K34" s="313"/>
      <c r="L34" s="313"/>
      <c r="M34" s="273"/>
      <c r="N34" s="273"/>
      <c r="O34" s="273"/>
      <c r="P34" s="428"/>
      <c r="Q34" s="430"/>
      <c r="R34" s="404"/>
      <c r="S34" s="425"/>
      <c r="T34" s="426"/>
      <c r="U34" s="404"/>
      <c r="V34" s="403"/>
      <c r="W34" s="404"/>
      <c r="X34" s="403"/>
      <c r="Y34" s="404"/>
      <c r="Z34" s="403"/>
      <c r="AA34" s="433"/>
      <c r="AB34" s="275"/>
    </row>
    <row r="35" spans="1:28" x14ac:dyDescent="0.25">
      <c r="A35" s="270"/>
      <c r="B35" s="275"/>
      <c r="C35" s="273"/>
      <c r="D35" s="273"/>
      <c r="E35" s="273"/>
      <c r="F35" s="273"/>
      <c r="G35" s="273"/>
      <c r="H35" s="273"/>
      <c r="I35" s="274"/>
      <c r="J35" s="320"/>
      <c r="K35" s="314"/>
      <c r="L35" s="314"/>
      <c r="M35" s="273"/>
      <c r="N35" s="273"/>
      <c r="O35" s="273"/>
      <c r="P35" s="429"/>
      <c r="Q35" s="430"/>
      <c r="R35" s="404"/>
      <c r="S35" s="425"/>
      <c r="T35" s="426"/>
      <c r="U35" s="404"/>
      <c r="V35" s="403"/>
      <c r="W35" s="404"/>
      <c r="X35" s="403"/>
      <c r="Y35" s="404"/>
      <c r="Z35" s="403"/>
      <c r="AA35" s="433"/>
      <c r="AB35" s="275"/>
    </row>
    <row r="36" spans="1:28" ht="31.5" customHeight="1" x14ac:dyDescent="0.25">
      <c r="A36" s="270"/>
      <c r="B36" s="275"/>
      <c r="C36" s="266" t="s">
        <v>156</v>
      </c>
      <c r="D36" s="273">
        <v>30</v>
      </c>
      <c r="E36" s="273" t="s">
        <v>157</v>
      </c>
      <c r="F36" s="273" t="s">
        <v>158</v>
      </c>
      <c r="G36" s="273" t="s">
        <v>159</v>
      </c>
      <c r="H36" s="273" t="s">
        <v>151</v>
      </c>
      <c r="I36" s="330" t="s">
        <v>179</v>
      </c>
      <c r="J36" s="318" t="s">
        <v>254</v>
      </c>
      <c r="K36" s="312" t="s">
        <v>255</v>
      </c>
      <c r="L36" s="312">
        <v>133</v>
      </c>
      <c r="M36" s="273" t="s">
        <v>257</v>
      </c>
      <c r="N36" s="273"/>
      <c r="O36" s="352"/>
      <c r="P36" s="446">
        <v>0</v>
      </c>
      <c r="Q36" s="449"/>
      <c r="R36" s="359"/>
      <c r="S36" s="452"/>
      <c r="T36" s="425"/>
      <c r="U36" s="426"/>
      <c r="V36" s="404"/>
      <c r="W36" s="403"/>
      <c r="X36" s="404"/>
      <c r="Y36" s="403"/>
      <c r="Z36" s="404"/>
      <c r="AA36" s="434"/>
      <c r="AB36" s="273" t="s">
        <v>1188</v>
      </c>
    </row>
    <row r="37" spans="1:28" ht="28.5" customHeight="1" x14ac:dyDescent="0.25">
      <c r="A37" s="270"/>
      <c r="B37" s="275"/>
      <c r="C37" s="266"/>
      <c r="D37" s="273"/>
      <c r="E37" s="273"/>
      <c r="F37" s="273"/>
      <c r="G37" s="273"/>
      <c r="H37" s="273"/>
      <c r="I37" s="331"/>
      <c r="J37" s="319"/>
      <c r="K37" s="313"/>
      <c r="L37" s="313"/>
      <c r="M37" s="273"/>
      <c r="N37" s="273"/>
      <c r="O37" s="353"/>
      <c r="P37" s="447"/>
      <c r="Q37" s="450"/>
      <c r="R37" s="366"/>
      <c r="S37" s="453"/>
      <c r="T37" s="425"/>
      <c r="U37" s="426"/>
      <c r="V37" s="404"/>
      <c r="W37" s="403"/>
      <c r="X37" s="404"/>
      <c r="Y37" s="403"/>
      <c r="Z37" s="404"/>
      <c r="AA37" s="434"/>
      <c r="AB37" s="273"/>
    </row>
    <row r="38" spans="1:28" x14ac:dyDescent="0.25">
      <c r="A38" s="270"/>
      <c r="B38" s="275"/>
      <c r="C38" s="266"/>
      <c r="D38" s="273"/>
      <c r="E38" s="273"/>
      <c r="F38" s="273"/>
      <c r="G38" s="273"/>
      <c r="H38" s="273"/>
      <c r="I38" s="331"/>
      <c r="J38" s="319"/>
      <c r="K38" s="313"/>
      <c r="L38" s="313"/>
      <c r="M38" s="273"/>
      <c r="N38" s="273"/>
      <c r="O38" s="353"/>
      <c r="P38" s="447"/>
      <c r="Q38" s="450"/>
      <c r="R38" s="366"/>
      <c r="S38" s="453"/>
      <c r="T38" s="425"/>
      <c r="U38" s="426"/>
      <c r="V38" s="404"/>
      <c r="W38" s="403"/>
      <c r="X38" s="404"/>
      <c r="Y38" s="403"/>
      <c r="Z38" s="404"/>
      <c r="AA38" s="434"/>
      <c r="AB38" s="273"/>
    </row>
    <row r="39" spans="1:28" x14ac:dyDescent="0.25">
      <c r="A39" s="270"/>
      <c r="B39" s="275"/>
      <c r="C39" s="266"/>
      <c r="D39" s="273"/>
      <c r="E39" s="273"/>
      <c r="F39" s="273"/>
      <c r="G39" s="273"/>
      <c r="H39" s="273"/>
      <c r="I39" s="331"/>
      <c r="J39" s="319"/>
      <c r="K39" s="313"/>
      <c r="L39" s="313"/>
      <c r="M39" s="273"/>
      <c r="N39" s="273"/>
      <c r="O39" s="353"/>
      <c r="P39" s="447"/>
      <c r="Q39" s="450"/>
      <c r="R39" s="366"/>
      <c r="S39" s="453"/>
      <c r="T39" s="425"/>
      <c r="U39" s="426"/>
      <c r="V39" s="404"/>
      <c r="W39" s="403"/>
      <c r="X39" s="404"/>
      <c r="Y39" s="403"/>
      <c r="Z39" s="404"/>
      <c r="AA39" s="434"/>
      <c r="AB39" s="273"/>
    </row>
    <row r="40" spans="1:28" ht="50.25" customHeight="1" x14ac:dyDescent="0.25">
      <c r="A40" s="270"/>
      <c r="B40" s="275"/>
      <c r="C40" s="266"/>
      <c r="D40" s="273"/>
      <c r="E40" s="273"/>
      <c r="F40" s="273"/>
      <c r="G40" s="273"/>
      <c r="H40" s="273"/>
      <c r="I40" s="331"/>
      <c r="J40" s="319"/>
      <c r="K40" s="313"/>
      <c r="L40" s="313"/>
      <c r="M40" s="273"/>
      <c r="N40" s="273"/>
      <c r="O40" s="353"/>
      <c r="P40" s="447"/>
      <c r="Q40" s="450"/>
      <c r="R40" s="366"/>
      <c r="S40" s="453"/>
      <c r="T40" s="425"/>
      <c r="U40" s="426"/>
      <c r="V40" s="404"/>
      <c r="W40" s="403"/>
      <c r="X40" s="404"/>
      <c r="Y40" s="403"/>
      <c r="Z40" s="404"/>
      <c r="AA40" s="434"/>
      <c r="AB40" s="273"/>
    </row>
    <row r="41" spans="1:28" ht="63.75" customHeight="1" x14ac:dyDescent="0.25">
      <c r="A41" s="270"/>
      <c r="B41" s="275"/>
      <c r="C41" s="266"/>
      <c r="D41" s="273"/>
      <c r="E41" s="273"/>
      <c r="F41" s="273"/>
      <c r="G41" s="273"/>
      <c r="H41" s="273"/>
      <c r="I41" s="332"/>
      <c r="J41" s="319"/>
      <c r="K41" s="313"/>
      <c r="L41" s="313"/>
      <c r="M41" s="273"/>
      <c r="N41" s="273"/>
      <c r="O41" s="353"/>
      <c r="P41" s="447"/>
      <c r="Q41" s="450"/>
      <c r="R41" s="366"/>
      <c r="S41" s="453"/>
      <c r="T41" s="425"/>
      <c r="U41" s="426"/>
      <c r="V41" s="404"/>
      <c r="W41" s="403"/>
      <c r="X41" s="404"/>
      <c r="Y41" s="403"/>
      <c r="Z41" s="404"/>
      <c r="AA41" s="434"/>
      <c r="AB41" s="273"/>
    </row>
    <row r="42" spans="1:28" ht="110.25" customHeight="1" x14ac:dyDescent="0.25">
      <c r="A42" s="270"/>
      <c r="B42" s="275"/>
      <c r="C42" s="266"/>
      <c r="D42" s="216">
        <v>31</v>
      </c>
      <c r="E42" s="214" t="s">
        <v>160</v>
      </c>
      <c r="F42" s="214" t="s">
        <v>1189</v>
      </c>
      <c r="G42" s="214" t="s">
        <v>162</v>
      </c>
      <c r="H42" s="214" t="s">
        <v>118</v>
      </c>
      <c r="I42" s="33" t="s">
        <v>152</v>
      </c>
      <c r="J42" s="320"/>
      <c r="K42" s="314"/>
      <c r="L42" s="314"/>
      <c r="M42" s="273"/>
      <c r="N42" s="273"/>
      <c r="O42" s="445"/>
      <c r="P42" s="448"/>
      <c r="Q42" s="451"/>
      <c r="R42" s="360"/>
      <c r="S42" s="454"/>
      <c r="T42" s="212"/>
      <c r="U42" s="208"/>
      <c r="V42" s="207"/>
      <c r="W42" s="208"/>
      <c r="X42" s="207"/>
      <c r="Y42" s="208"/>
      <c r="Z42" s="207"/>
      <c r="AA42" s="162"/>
      <c r="AB42" s="28" t="s">
        <v>1190</v>
      </c>
    </row>
    <row r="43" spans="1:28" ht="140.25" x14ac:dyDescent="0.25">
      <c r="A43" s="270"/>
      <c r="B43" s="275"/>
      <c r="C43" s="266" t="s">
        <v>164</v>
      </c>
      <c r="D43" s="216">
        <v>32</v>
      </c>
      <c r="E43" s="216" t="s">
        <v>165</v>
      </c>
      <c r="F43" s="216" t="s">
        <v>166</v>
      </c>
      <c r="G43" s="216" t="s">
        <v>167</v>
      </c>
      <c r="H43" s="216" t="s">
        <v>168</v>
      </c>
      <c r="I43" s="217" t="s">
        <v>1191</v>
      </c>
      <c r="J43" s="215" t="s">
        <v>254</v>
      </c>
      <c r="K43" s="216" t="s">
        <v>255</v>
      </c>
      <c r="L43" s="216">
        <v>134</v>
      </c>
      <c r="M43" s="217" t="s">
        <v>256</v>
      </c>
      <c r="N43" s="256">
        <v>12</v>
      </c>
      <c r="O43" s="257">
        <v>12</v>
      </c>
      <c r="P43" s="213">
        <v>0.7</v>
      </c>
      <c r="Q43" s="207">
        <v>60000000</v>
      </c>
      <c r="R43" s="208">
        <v>9412000</v>
      </c>
      <c r="S43" s="211"/>
      <c r="T43" s="212"/>
      <c r="U43" s="208"/>
      <c r="V43" s="207"/>
      <c r="W43" s="208"/>
      <c r="X43" s="207"/>
      <c r="Y43" s="208"/>
      <c r="Z43" s="207"/>
      <c r="AA43" s="162"/>
      <c r="AB43" s="243" t="s">
        <v>1192</v>
      </c>
    </row>
    <row r="44" spans="1:28" ht="178.5" x14ac:dyDescent="0.25">
      <c r="A44" s="270"/>
      <c r="B44" s="275"/>
      <c r="C44" s="266"/>
      <c r="D44" s="216">
        <v>33</v>
      </c>
      <c r="E44" s="214" t="s">
        <v>170</v>
      </c>
      <c r="F44" s="214" t="s">
        <v>171</v>
      </c>
      <c r="G44" s="214" t="s">
        <v>172</v>
      </c>
      <c r="H44" s="214" t="s">
        <v>173</v>
      </c>
      <c r="I44" s="33" t="s">
        <v>174</v>
      </c>
      <c r="J44" s="7" t="s">
        <v>265</v>
      </c>
      <c r="K44" s="9" t="s">
        <v>266</v>
      </c>
      <c r="L44" s="218">
        <v>185</v>
      </c>
      <c r="M44" s="64" t="s">
        <v>267</v>
      </c>
      <c r="N44" s="256">
        <v>1</v>
      </c>
      <c r="O44" s="257">
        <v>1</v>
      </c>
      <c r="P44" s="213">
        <v>0.7</v>
      </c>
      <c r="Q44" s="207">
        <v>40000000</v>
      </c>
      <c r="R44" s="208">
        <v>2180000</v>
      </c>
      <c r="S44" s="211"/>
      <c r="T44" s="212"/>
      <c r="U44" s="208"/>
      <c r="V44" s="207"/>
      <c r="W44" s="208"/>
      <c r="X44" s="207"/>
      <c r="Y44" s="208"/>
      <c r="Z44" s="207"/>
      <c r="AA44" s="162"/>
      <c r="AB44" s="244" t="s">
        <v>1193</v>
      </c>
    </row>
    <row r="45" spans="1:28" ht="113.25" customHeight="1" x14ac:dyDescent="0.25">
      <c r="A45" s="270"/>
      <c r="B45" s="275"/>
      <c r="C45" s="266"/>
      <c r="D45" s="216">
        <v>34</v>
      </c>
      <c r="E45" s="214" t="s">
        <v>175</v>
      </c>
      <c r="F45" s="214" t="s">
        <v>176</v>
      </c>
      <c r="G45" s="214" t="s">
        <v>177</v>
      </c>
      <c r="H45" s="214" t="s">
        <v>178</v>
      </c>
      <c r="I45" s="33" t="s">
        <v>179</v>
      </c>
      <c r="J45" s="215" t="s">
        <v>254</v>
      </c>
      <c r="K45" s="10" t="s">
        <v>262</v>
      </c>
      <c r="L45" s="216">
        <v>137</v>
      </c>
      <c r="M45" s="217" t="s">
        <v>263</v>
      </c>
      <c r="N45" s="256">
        <v>1</v>
      </c>
      <c r="O45" s="257">
        <v>1</v>
      </c>
      <c r="P45" s="213">
        <v>0.7</v>
      </c>
      <c r="Q45" s="207">
        <v>56000000</v>
      </c>
      <c r="R45" s="208">
        <v>2798000</v>
      </c>
      <c r="S45" s="211"/>
      <c r="T45" s="212"/>
      <c r="U45" s="208"/>
      <c r="V45" s="207"/>
      <c r="W45" s="208"/>
      <c r="X45" s="207"/>
      <c r="Y45" s="208"/>
      <c r="Z45" s="207"/>
      <c r="AA45" s="162"/>
      <c r="AB45" s="40" t="s">
        <v>1194</v>
      </c>
    </row>
    <row r="46" spans="1:28" ht="76.5" x14ac:dyDescent="0.25">
      <c r="A46" s="270"/>
      <c r="B46" s="275"/>
      <c r="C46" s="266"/>
      <c r="D46" s="216">
        <v>35</v>
      </c>
      <c r="E46" s="214" t="s">
        <v>1195</v>
      </c>
      <c r="F46" s="214" t="s">
        <v>1196</v>
      </c>
      <c r="G46" s="214" t="s">
        <v>1197</v>
      </c>
      <c r="H46" s="214" t="s">
        <v>183</v>
      </c>
      <c r="I46" s="33" t="s">
        <v>184</v>
      </c>
      <c r="J46" s="318" t="s">
        <v>254</v>
      </c>
      <c r="K46" s="312" t="s">
        <v>268</v>
      </c>
      <c r="L46" s="312">
        <v>142</v>
      </c>
      <c r="M46" s="330" t="s">
        <v>1198</v>
      </c>
      <c r="N46" s="460">
        <v>1</v>
      </c>
      <c r="O46" s="461">
        <v>1</v>
      </c>
      <c r="P46" s="321">
        <v>0.7</v>
      </c>
      <c r="Q46" s="207">
        <v>112000000</v>
      </c>
      <c r="R46" s="208">
        <v>14584000</v>
      </c>
      <c r="S46" s="211"/>
      <c r="T46" s="212"/>
      <c r="U46" s="208"/>
      <c r="V46" s="207"/>
      <c r="W46" s="208"/>
      <c r="X46" s="207"/>
      <c r="Y46" s="208"/>
      <c r="Z46" s="207"/>
      <c r="AA46" s="162"/>
      <c r="AB46" s="28" t="s">
        <v>1199</v>
      </c>
    </row>
    <row r="47" spans="1:28" ht="60" customHeight="1" x14ac:dyDescent="0.25">
      <c r="A47" s="270"/>
      <c r="B47" s="275"/>
      <c r="C47" s="266"/>
      <c r="D47" s="216">
        <v>36</v>
      </c>
      <c r="E47" s="214" t="s">
        <v>185</v>
      </c>
      <c r="F47" s="214" t="s">
        <v>186</v>
      </c>
      <c r="G47" s="214" t="s">
        <v>1200</v>
      </c>
      <c r="H47" s="214" t="s">
        <v>1201</v>
      </c>
      <c r="I47" s="33" t="s">
        <v>189</v>
      </c>
      <c r="J47" s="320"/>
      <c r="K47" s="314"/>
      <c r="L47" s="314"/>
      <c r="M47" s="332"/>
      <c r="N47" s="459"/>
      <c r="O47" s="436"/>
      <c r="P47" s="323"/>
      <c r="Q47" s="207">
        <v>243800000</v>
      </c>
      <c r="R47" s="208">
        <v>30910000</v>
      </c>
      <c r="S47" s="211"/>
      <c r="T47" s="212"/>
      <c r="U47" s="208"/>
      <c r="V47" s="207"/>
      <c r="W47" s="208"/>
      <c r="X47" s="207"/>
      <c r="Y47" s="208"/>
      <c r="Z47" s="207"/>
      <c r="AA47" s="162"/>
      <c r="AB47" s="28" t="s">
        <v>1202</v>
      </c>
    </row>
    <row r="48" spans="1:28" ht="114" customHeight="1" x14ac:dyDescent="0.25">
      <c r="A48" s="270"/>
      <c r="B48" s="275"/>
      <c r="C48" s="266" t="s">
        <v>190</v>
      </c>
      <c r="D48" s="216">
        <v>37</v>
      </c>
      <c r="E48" s="214" t="s">
        <v>1203</v>
      </c>
      <c r="F48" s="312" t="s">
        <v>192</v>
      </c>
      <c r="G48" s="214" t="s">
        <v>193</v>
      </c>
      <c r="H48" s="214" t="s">
        <v>194</v>
      </c>
      <c r="I48" s="33" t="s">
        <v>179</v>
      </c>
      <c r="J48" s="270" t="s">
        <v>254</v>
      </c>
      <c r="K48" s="273" t="s">
        <v>262</v>
      </c>
      <c r="L48" s="273">
        <v>137</v>
      </c>
      <c r="M48" s="274" t="s">
        <v>263</v>
      </c>
      <c r="N48" s="460">
        <v>1</v>
      </c>
      <c r="O48" s="461">
        <v>1</v>
      </c>
      <c r="P48" s="321">
        <v>0.7</v>
      </c>
      <c r="Q48" s="359">
        <v>56000000</v>
      </c>
      <c r="R48" s="361">
        <v>2798000</v>
      </c>
      <c r="S48" s="211"/>
      <c r="T48" s="212"/>
      <c r="U48" s="208"/>
      <c r="V48" s="207"/>
      <c r="W48" s="208"/>
      <c r="X48" s="207"/>
      <c r="Y48" s="208"/>
      <c r="Z48" s="207"/>
      <c r="AA48" s="162"/>
      <c r="AB48" s="28" t="s">
        <v>1204</v>
      </c>
    </row>
    <row r="49" spans="1:28" ht="82.5" customHeight="1" x14ac:dyDescent="0.25">
      <c r="A49" s="270"/>
      <c r="B49" s="275"/>
      <c r="C49" s="266"/>
      <c r="D49" s="216">
        <v>38</v>
      </c>
      <c r="E49" s="214" t="s">
        <v>195</v>
      </c>
      <c r="F49" s="314"/>
      <c r="G49" s="214" t="s">
        <v>193</v>
      </c>
      <c r="H49" s="214" t="s">
        <v>194</v>
      </c>
      <c r="I49" s="33" t="s">
        <v>179</v>
      </c>
      <c r="J49" s="270"/>
      <c r="K49" s="273"/>
      <c r="L49" s="273"/>
      <c r="M49" s="274"/>
      <c r="N49" s="459"/>
      <c r="O49" s="436"/>
      <c r="P49" s="323"/>
      <c r="Q49" s="360"/>
      <c r="R49" s="362"/>
      <c r="S49" s="211"/>
      <c r="T49" s="212"/>
      <c r="U49" s="208"/>
      <c r="V49" s="207"/>
      <c r="W49" s="208"/>
      <c r="X49" s="207"/>
      <c r="Y49" s="208"/>
      <c r="Z49" s="207"/>
      <c r="AA49" s="162"/>
      <c r="AB49" s="28" t="s">
        <v>1205</v>
      </c>
    </row>
    <row r="50" spans="1:28" ht="63.75" x14ac:dyDescent="0.25">
      <c r="A50" s="270"/>
      <c r="B50" s="275"/>
      <c r="C50" s="266"/>
      <c r="D50" s="216">
        <v>39</v>
      </c>
      <c r="E50" s="214" t="s">
        <v>1206</v>
      </c>
      <c r="F50" s="214" t="s">
        <v>197</v>
      </c>
      <c r="G50" s="214" t="s">
        <v>198</v>
      </c>
      <c r="H50" s="214" t="s">
        <v>199</v>
      </c>
      <c r="I50" s="33" t="s">
        <v>179</v>
      </c>
      <c r="J50" s="270" t="s">
        <v>254</v>
      </c>
      <c r="K50" s="273" t="s">
        <v>255</v>
      </c>
      <c r="L50" s="275">
        <v>133</v>
      </c>
      <c r="M50" s="276" t="s">
        <v>257</v>
      </c>
      <c r="N50" s="460">
        <v>12</v>
      </c>
      <c r="O50" s="461">
        <v>12</v>
      </c>
      <c r="P50" s="321">
        <v>0.7</v>
      </c>
      <c r="Q50" s="359">
        <v>28000000</v>
      </c>
      <c r="R50" s="361">
        <v>3180000</v>
      </c>
      <c r="S50" s="211"/>
      <c r="T50" s="212"/>
      <c r="U50" s="208"/>
      <c r="V50" s="207"/>
      <c r="W50" s="208"/>
      <c r="X50" s="207"/>
      <c r="Y50" s="208"/>
      <c r="Z50" s="207"/>
      <c r="AA50" s="162"/>
      <c r="AB50" s="28" t="s">
        <v>1207</v>
      </c>
    </row>
    <row r="51" spans="1:28" ht="38.25" x14ac:dyDescent="0.25">
      <c r="A51" s="270"/>
      <c r="B51" s="275"/>
      <c r="C51" s="266"/>
      <c r="D51" s="216">
        <v>40</v>
      </c>
      <c r="E51" s="214" t="s">
        <v>200</v>
      </c>
      <c r="F51" s="214" t="s">
        <v>201</v>
      </c>
      <c r="G51" s="214" t="s">
        <v>202</v>
      </c>
      <c r="H51" s="214" t="s">
        <v>203</v>
      </c>
      <c r="I51" s="33" t="s">
        <v>204</v>
      </c>
      <c r="J51" s="270"/>
      <c r="K51" s="273"/>
      <c r="L51" s="275"/>
      <c r="M51" s="276"/>
      <c r="N51" s="459"/>
      <c r="O51" s="436"/>
      <c r="P51" s="323"/>
      <c r="Q51" s="360"/>
      <c r="R51" s="362"/>
      <c r="S51" s="211"/>
      <c r="T51" s="212"/>
      <c r="U51" s="208"/>
      <c r="V51" s="207"/>
      <c r="W51" s="208"/>
      <c r="X51" s="207"/>
      <c r="Y51" s="208"/>
      <c r="Z51" s="207"/>
      <c r="AA51" s="162"/>
      <c r="AB51" s="28" t="s">
        <v>1208</v>
      </c>
    </row>
    <row r="52" spans="1:28" ht="60" customHeight="1" x14ac:dyDescent="0.25">
      <c r="A52" s="270" t="s">
        <v>292</v>
      </c>
      <c r="B52" s="266" t="s">
        <v>293</v>
      </c>
      <c r="C52" s="266" t="s">
        <v>1209</v>
      </c>
      <c r="D52" s="216">
        <v>41</v>
      </c>
      <c r="E52" s="228" t="s">
        <v>295</v>
      </c>
      <c r="F52" s="312" t="s">
        <v>1210</v>
      </c>
      <c r="G52" s="228" t="s">
        <v>297</v>
      </c>
      <c r="H52" s="228" t="s">
        <v>298</v>
      </c>
      <c r="I52" s="34" t="s">
        <v>1211</v>
      </c>
      <c r="J52" s="65" t="s">
        <v>382</v>
      </c>
      <c r="K52" s="9" t="s">
        <v>1212</v>
      </c>
      <c r="L52" s="11">
        <v>250</v>
      </c>
      <c r="M52" s="60" t="s">
        <v>384</v>
      </c>
      <c r="N52" s="460">
        <v>1</v>
      </c>
      <c r="O52" s="461">
        <v>1</v>
      </c>
      <c r="P52" s="321">
        <v>0.7</v>
      </c>
      <c r="Q52" s="207">
        <v>8550000</v>
      </c>
      <c r="R52" s="208">
        <v>8550000</v>
      </c>
      <c r="S52" s="211"/>
      <c r="T52" s="212"/>
      <c r="U52" s="208"/>
      <c r="V52" s="207"/>
      <c r="W52" s="208"/>
      <c r="X52" s="207"/>
      <c r="Y52" s="208"/>
      <c r="Z52" s="207"/>
      <c r="AA52" s="162"/>
      <c r="AB52" s="40" t="s">
        <v>1213</v>
      </c>
    </row>
    <row r="53" spans="1:28" ht="109.5" customHeight="1" x14ac:dyDescent="0.25">
      <c r="A53" s="270"/>
      <c r="B53" s="266"/>
      <c r="C53" s="266"/>
      <c r="D53" s="216">
        <v>42</v>
      </c>
      <c r="E53" s="228" t="s">
        <v>1214</v>
      </c>
      <c r="F53" s="313"/>
      <c r="G53" s="228" t="s">
        <v>1215</v>
      </c>
      <c r="H53" s="228" t="s">
        <v>303</v>
      </c>
      <c r="I53" s="34" t="s">
        <v>1216</v>
      </c>
      <c r="J53" s="270" t="s">
        <v>1119</v>
      </c>
      <c r="K53" s="273" t="s">
        <v>216</v>
      </c>
      <c r="L53" s="273">
        <v>197</v>
      </c>
      <c r="M53" s="274" t="s">
        <v>217</v>
      </c>
      <c r="N53" s="462"/>
      <c r="O53" s="463"/>
      <c r="P53" s="322"/>
      <c r="Q53" s="359">
        <v>50000000</v>
      </c>
      <c r="R53" s="361">
        <v>12762000</v>
      </c>
      <c r="S53" s="211"/>
      <c r="T53" s="212"/>
      <c r="U53" s="208"/>
      <c r="V53" s="207"/>
      <c r="W53" s="208"/>
      <c r="X53" s="207"/>
      <c r="Y53" s="208"/>
      <c r="Z53" s="207"/>
      <c r="AA53" s="162"/>
      <c r="AB53" s="40" t="s">
        <v>1217</v>
      </c>
    </row>
    <row r="54" spans="1:28" ht="60" customHeight="1" x14ac:dyDescent="0.25">
      <c r="A54" s="270"/>
      <c r="B54" s="266"/>
      <c r="C54" s="266"/>
      <c r="D54" s="216">
        <v>43</v>
      </c>
      <c r="E54" s="228" t="s">
        <v>1218</v>
      </c>
      <c r="F54" s="313"/>
      <c r="G54" s="228" t="s">
        <v>307</v>
      </c>
      <c r="H54" s="228" t="s">
        <v>308</v>
      </c>
      <c r="I54" s="34" t="s">
        <v>309</v>
      </c>
      <c r="J54" s="270"/>
      <c r="K54" s="273"/>
      <c r="L54" s="273"/>
      <c r="M54" s="274"/>
      <c r="N54" s="462"/>
      <c r="O54" s="463"/>
      <c r="P54" s="322"/>
      <c r="Q54" s="366"/>
      <c r="R54" s="368"/>
      <c r="S54" s="211"/>
      <c r="T54" s="212"/>
      <c r="U54" s="208"/>
      <c r="V54" s="207"/>
      <c r="W54" s="208"/>
      <c r="X54" s="207"/>
      <c r="Y54" s="208"/>
      <c r="Z54" s="207"/>
      <c r="AA54" s="162"/>
      <c r="AB54" s="28" t="s">
        <v>1219</v>
      </c>
    </row>
    <row r="55" spans="1:28" ht="60" customHeight="1" x14ac:dyDescent="0.25">
      <c r="A55" s="270"/>
      <c r="B55" s="266"/>
      <c r="C55" s="266"/>
      <c r="D55" s="216">
        <v>44</v>
      </c>
      <c r="E55" s="228" t="s">
        <v>1220</v>
      </c>
      <c r="F55" s="314"/>
      <c r="G55" s="228" t="s">
        <v>312</v>
      </c>
      <c r="H55" s="228" t="s">
        <v>313</v>
      </c>
      <c r="I55" s="34" t="s">
        <v>309</v>
      </c>
      <c r="J55" s="270"/>
      <c r="K55" s="273"/>
      <c r="L55" s="273"/>
      <c r="M55" s="274"/>
      <c r="N55" s="459"/>
      <c r="O55" s="436"/>
      <c r="P55" s="323"/>
      <c r="Q55" s="360"/>
      <c r="R55" s="362"/>
      <c r="S55" s="211"/>
      <c r="T55" s="212"/>
      <c r="U55" s="208"/>
      <c r="V55" s="207"/>
      <c r="W55" s="208"/>
      <c r="X55" s="207"/>
      <c r="Y55" s="208"/>
      <c r="Z55" s="207"/>
      <c r="AA55" s="162"/>
      <c r="AB55" s="28" t="s">
        <v>1221</v>
      </c>
    </row>
    <row r="56" spans="1:28" ht="54.75" customHeight="1" x14ac:dyDescent="0.25">
      <c r="A56" s="270"/>
      <c r="B56" s="266" t="s">
        <v>380</v>
      </c>
      <c r="C56" s="228" t="s">
        <v>315</v>
      </c>
      <c r="D56" s="216">
        <v>45</v>
      </c>
      <c r="E56" s="228" t="s">
        <v>316</v>
      </c>
      <c r="F56" s="228" t="s">
        <v>317</v>
      </c>
      <c r="G56" s="228" t="s">
        <v>318</v>
      </c>
      <c r="H56" s="228" t="s">
        <v>319</v>
      </c>
      <c r="I56" s="34" t="s">
        <v>1222</v>
      </c>
      <c r="J56" s="8" t="s">
        <v>385</v>
      </c>
      <c r="K56" s="222" t="s">
        <v>386</v>
      </c>
      <c r="L56" s="10">
        <v>250</v>
      </c>
      <c r="M56" s="60" t="s">
        <v>1223</v>
      </c>
      <c r="N56" s="256">
        <v>1</v>
      </c>
      <c r="O56" s="257">
        <v>1</v>
      </c>
      <c r="P56" s="213">
        <v>0.8</v>
      </c>
      <c r="Q56" s="207">
        <v>8550000</v>
      </c>
      <c r="R56" s="208">
        <v>8550000</v>
      </c>
      <c r="S56" s="211"/>
      <c r="T56" s="212"/>
      <c r="U56" s="208"/>
      <c r="V56" s="207"/>
      <c r="W56" s="208"/>
      <c r="X56" s="207"/>
      <c r="Y56" s="208"/>
      <c r="Z56" s="207"/>
      <c r="AA56" s="162"/>
      <c r="AB56" s="40" t="s">
        <v>1224</v>
      </c>
    </row>
    <row r="57" spans="1:28" ht="54" customHeight="1" x14ac:dyDescent="0.25">
      <c r="A57" s="270"/>
      <c r="B57" s="266"/>
      <c r="C57" s="266" t="s">
        <v>321</v>
      </c>
      <c r="D57" s="216">
        <v>46</v>
      </c>
      <c r="E57" s="228" t="s">
        <v>322</v>
      </c>
      <c r="F57" s="228" t="s">
        <v>323</v>
      </c>
      <c r="G57" s="228" t="s">
        <v>324</v>
      </c>
      <c r="H57" s="228" t="s">
        <v>325</v>
      </c>
      <c r="I57" s="90" t="s">
        <v>1225</v>
      </c>
      <c r="J57" s="270" t="s">
        <v>1119</v>
      </c>
      <c r="K57" s="273" t="s">
        <v>216</v>
      </c>
      <c r="L57" s="288">
        <v>197</v>
      </c>
      <c r="M57" s="393" t="s">
        <v>217</v>
      </c>
      <c r="N57" s="464">
        <v>1</v>
      </c>
      <c r="O57" s="464">
        <v>1</v>
      </c>
      <c r="P57" s="321">
        <v>0.7</v>
      </c>
      <c r="Q57" s="359">
        <v>50000000</v>
      </c>
      <c r="R57" s="361">
        <v>12762000</v>
      </c>
      <c r="S57" s="211"/>
      <c r="T57" s="212"/>
      <c r="U57" s="208"/>
      <c r="V57" s="207"/>
      <c r="W57" s="208"/>
      <c r="X57" s="207"/>
      <c r="Y57" s="208"/>
      <c r="Z57" s="207"/>
      <c r="AA57" s="162"/>
      <c r="AB57" s="28" t="s">
        <v>1226</v>
      </c>
    </row>
    <row r="58" spans="1:28" ht="48" customHeight="1" x14ac:dyDescent="0.25">
      <c r="A58" s="270"/>
      <c r="B58" s="266"/>
      <c r="C58" s="266"/>
      <c r="D58" s="216">
        <v>47</v>
      </c>
      <c r="E58" s="228" t="s">
        <v>1227</v>
      </c>
      <c r="F58" s="228" t="s">
        <v>1228</v>
      </c>
      <c r="G58" s="228" t="s">
        <v>1229</v>
      </c>
      <c r="H58" s="228" t="s">
        <v>330</v>
      </c>
      <c r="I58" s="34" t="s">
        <v>1230</v>
      </c>
      <c r="J58" s="270"/>
      <c r="K58" s="273"/>
      <c r="L58" s="288"/>
      <c r="M58" s="393"/>
      <c r="N58" s="464"/>
      <c r="O58" s="464"/>
      <c r="P58" s="322"/>
      <c r="Q58" s="366"/>
      <c r="R58" s="368"/>
      <c r="S58" s="211"/>
      <c r="T58" s="212"/>
      <c r="U58" s="208"/>
      <c r="V58" s="207"/>
      <c r="W58" s="208"/>
      <c r="X58" s="207"/>
      <c r="Y58" s="208"/>
      <c r="Z58" s="207"/>
      <c r="AA58" s="162"/>
      <c r="AB58" s="28" t="s">
        <v>1231</v>
      </c>
    </row>
    <row r="59" spans="1:28" ht="72.75" customHeight="1" x14ac:dyDescent="0.25">
      <c r="A59" s="270"/>
      <c r="B59" s="266"/>
      <c r="C59" s="266"/>
      <c r="D59" s="216">
        <v>48</v>
      </c>
      <c r="E59" s="228" t="s">
        <v>332</v>
      </c>
      <c r="F59" s="228" t="s">
        <v>333</v>
      </c>
      <c r="G59" s="228" t="s">
        <v>334</v>
      </c>
      <c r="H59" s="228" t="s">
        <v>335</v>
      </c>
      <c r="I59" s="90" t="s">
        <v>1232</v>
      </c>
      <c r="J59" s="270"/>
      <c r="K59" s="273"/>
      <c r="L59" s="288"/>
      <c r="M59" s="393"/>
      <c r="N59" s="461"/>
      <c r="O59" s="461"/>
      <c r="P59" s="322"/>
      <c r="Q59" s="366"/>
      <c r="R59" s="368"/>
      <c r="S59" s="211"/>
      <c r="T59" s="212"/>
      <c r="U59" s="208"/>
      <c r="V59" s="207"/>
      <c r="W59" s="208"/>
      <c r="X59" s="207"/>
      <c r="Y59" s="208"/>
      <c r="Z59" s="207"/>
      <c r="AA59" s="162"/>
      <c r="AB59" s="28" t="s">
        <v>1233</v>
      </c>
    </row>
    <row r="60" spans="1:28" ht="84.75" customHeight="1" x14ac:dyDescent="0.25">
      <c r="A60" s="270"/>
      <c r="B60" s="266"/>
      <c r="C60" s="266" t="s">
        <v>337</v>
      </c>
      <c r="D60" s="216">
        <v>49</v>
      </c>
      <c r="E60" s="214" t="s">
        <v>1234</v>
      </c>
      <c r="F60" s="214" t="s">
        <v>339</v>
      </c>
      <c r="G60" s="214" t="s">
        <v>1235</v>
      </c>
      <c r="H60" s="214" t="s">
        <v>341</v>
      </c>
      <c r="I60" s="89" t="s">
        <v>1236</v>
      </c>
      <c r="J60" s="270"/>
      <c r="K60" s="273"/>
      <c r="L60" s="288"/>
      <c r="M60" s="393"/>
      <c r="N60" s="265">
        <v>1</v>
      </c>
      <c r="O60" s="265">
        <v>1</v>
      </c>
      <c r="P60" s="245">
        <v>0.7</v>
      </c>
      <c r="Q60" s="360"/>
      <c r="R60" s="362"/>
      <c r="S60" s="211"/>
      <c r="T60" s="212"/>
      <c r="U60" s="208"/>
      <c r="V60" s="207"/>
      <c r="W60" s="208"/>
      <c r="X60" s="207"/>
      <c r="Y60" s="208"/>
      <c r="Z60" s="207"/>
      <c r="AA60" s="162"/>
      <c r="AB60" s="28" t="s">
        <v>1237</v>
      </c>
    </row>
    <row r="61" spans="1:28" ht="60" customHeight="1" x14ac:dyDescent="0.25">
      <c r="A61" s="270"/>
      <c r="B61" s="266"/>
      <c r="C61" s="266"/>
      <c r="D61" s="216">
        <v>50</v>
      </c>
      <c r="E61" s="228" t="s">
        <v>1238</v>
      </c>
      <c r="F61" s="228" t="s">
        <v>344</v>
      </c>
      <c r="G61" s="228" t="s">
        <v>345</v>
      </c>
      <c r="H61" s="228" t="s">
        <v>346</v>
      </c>
      <c r="I61" s="34" t="s">
        <v>1239</v>
      </c>
      <c r="J61" s="65" t="s">
        <v>389</v>
      </c>
      <c r="K61" s="9" t="s">
        <v>390</v>
      </c>
      <c r="L61" s="11">
        <v>231</v>
      </c>
      <c r="M61" s="60" t="s">
        <v>391</v>
      </c>
      <c r="N61" s="256">
        <v>1</v>
      </c>
      <c r="O61" s="257">
        <v>1</v>
      </c>
      <c r="P61" s="213">
        <v>0.8</v>
      </c>
      <c r="Q61" s="207">
        <v>0</v>
      </c>
      <c r="R61" s="208">
        <v>0</v>
      </c>
      <c r="S61" s="211"/>
      <c r="T61" s="212"/>
      <c r="U61" s="208"/>
      <c r="V61" s="207"/>
      <c r="W61" s="208"/>
      <c r="X61" s="207"/>
      <c r="Y61" s="208"/>
      <c r="Z61" s="207"/>
      <c r="AA61" s="162"/>
      <c r="AB61" s="40" t="s">
        <v>1240</v>
      </c>
    </row>
    <row r="62" spans="1:28" ht="103.5" customHeight="1" x14ac:dyDescent="0.25">
      <c r="A62" s="270"/>
      <c r="B62" s="266" t="s">
        <v>381</v>
      </c>
      <c r="C62" s="292" t="s">
        <v>348</v>
      </c>
      <c r="D62" s="216">
        <v>51</v>
      </c>
      <c r="E62" s="226" t="s">
        <v>349</v>
      </c>
      <c r="F62" s="228" t="s">
        <v>1241</v>
      </c>
      <c r="G62" s="228" t="s">
        <v>351</v>
      </c>
      <c r="H62" s="228" t="s">
        <v>1242</v>
      </c>
      <c r="I62" s="34" t="s">
        <v>353</v>
      </c>
      <c r="J62" s="65" t="s">
        <v>385</v>
      </c>
      <c r="K62" s="9" t="s">
        <v>386</v>
      </c>
      <c r="L62" s="11">
        <v>222</v>
      </c>
      <c r="M62" s="60" t="s">
        <v>392</v>
      </c>
      <c r="N62" s="256">
        <v>1</v>
      </c>
      <c r="O62" s="257">
        <v>0.8</v>
      </c>
      <c r="P62" s="213">
        <v>0.5</v>
      </c>
      <c r="Q62" s="207">
        <v>10000000</v>
      </c>
      <c r="R62" s="208">
        <v>1791500</v>
      </c>
      <c r="S62" s="211"/>
      <c r="T62" s="212"/>
      <c r="U62" s="208"/>
      <c r="V62" s="207"/>
      <c r="W62" s="208"/>
      <c r="X62" s="207"/>
      <c r="Y62" s="208"/>
      <c r="Z62" s="207"/>
      <c r="AA62" s="162"/>
      <c r="AB62" s="28" t="s">
        <v>1243</v>
      </c>
    </row>
    <row r="63" spans="1:28" ht="88.5" customHeight="1" x14ac:dyDescent="0.25">
      <c r="A63" s="270"/>
      <c r="B63" s="266"/>
      <c r="C63" s="292"/>
      <c r="D63" s="216">
        <v>52</v>
      </c>
      <c r="E63" s="226" t="s">
        <v>1244</v>
      </c>
      <c r="F63" s="228" t="s">
        <v>1245</v>
      </c>
      <c r="G63" s="228" t="s">
        <v>356</v>
      </c>
      <c r="H63" s="228" t="s">
        <v>357</v>
      </c>
      <c r="I63" s="34" t="s">
        <v>353</v>
      </c>
      <c r="J63" s="318" t="s">
        <v>1119</v>
      </c>
      <c r="K63" s="312" t="s">
        <v>216</v>
      </c>
      <c r="L63" s="380">
        <v>197</v>
      </c>
      <c r="M63" s="330" t="s">
        <v>217</v>
      </c>
      <c r="N63" s="460">
        <v>1</v>
      </c>
      <c r="O63" s="461">
        <v>1</v>
      </c>
      <c r="P63" s="321">
        <v>1</v>
      </c>
      <c r="Q63" s="359">
        <v>50000000</v>
      </c>
      <c r="R63" s="361">
        <v>12762000</v>
      </c>
      <c r="S63" s="211"/>
      <c r="T63" s="212"/>
      <c r="U63" s="208"/>
      <c r="V63" s="207"/>
      <c r="W63" s="208"/>
      <c r="X63" s="207"/>
      <c r="Y63" s="208"/>
      <c r="Z63" s="207"/>
      <c r="AA63" s="162"/>
      <c r="AB63" s="28" t="s">
        <v>1246</v>
      </c>
    </row>
    <row r="64" spans="1:28" ht="97.5" customHeight="1" x14ac:dyDescent="0.25">
      <c r="A64" s="270"/>
      <c r="B64" s="266"/>
      <c r="C64" s="292"/>
      <c r="D64" s="216">
        <v>53</v>
      </c>
      <c r="E64" s="226" t="s">
        <v>1247</v>
      </c>
      <c r="F64" s="228" t="s">
        <v>1248</v>
      </c>
      <c r="G64" s="228" t="s">
        <v>1249</v>
      </c>
      <c r="H64" s="228" t="s">
        <v>361</v>
      </c>
      <c r="I64" s="34" t="s">
        <v>1250</v>
      </c>
      <c r="J64" s="319"/>
      <c r="K64" s="313"/>
      <c r="L64" s="381"/>
      <c r="M64" s="331"/>
      <c r="N64" s="462"/>
      <c r="O64" s="463"/>
      <c r="P64" s="322"/>
      <c r="Q64" s="366"/>
      <c r="R64" s="368"/>
      <c r="S64" s="211"/>
      <c r="T64" s="212"/>
      <c r="U64" s="208"/>
      <c r="V64" s="207"/>
      <c r="W64" s="208"/>
      <c r="X64" s="207"/>
      <c r="Y64" s="208"/>
      <c r="Z64" s="207"/>
      <c r="AA64" s="162"/>
      <c r="AB64" s="18" t="s">
        <v>1251</v>
      </c>
    </row>
    <row r="65" spans="1:28" ht="60" customHeight="1" x14ac:dyDescent="0.25">
      <c r="A65" s="270"/>
      <c r="B65" s="266"/>
      <c r="C65" s="292"/>
      <c r="D65" s="216">
        <v>54</v>
      </c>
      <c r="E65" s="226" t="s">
        <v>363</v>
      </c>
      <c r="F65" s="228" t="s">
        <v>1252</v>
      </c>
      <c r="G65" s="228" t="s">
        <v>365</v>
      </c>
      <c r="H65" s="228" t="s">
        <v>366</v>
      </c>
      <c r="I65" s="90" t="s">
        <v>367</v>
      </c>
      <c r="J65" s="319"/>
      <c r="K65" s="313"/>
      <c r="L65" s="381"/>
      <c r="M65" s="331"/>
      <c r="N65" s="462"/>
      <c r="O65" s="463"/>
      <c r="P65" s="322"/>
      <c r="Q65" s="366"/>
      <c r="R65" s="368"/>
      <c r="S65" s="211"/>
      <c r="T65" s="212"/>
      <c r="U65" s="208"/>
      <c r="V65" s="207"/>
      <c r="W65" s="208"/>
      <c r="X65" s="207"/>
      <c r="Y65" s="208"/>
      <c r="Z65" s="207"/>
      <c r="AA65" s="162"/>
      <c r="AB65" s="18" t="s">
        <v>1253</v>
      </c>
    </row>
    <row r="66" spans="1:28" ht="74.25" customHeight="1" x14ac:dyDescent="0.25">
      <c r="A66" s="270"/>
      <c r="B66" s="266" t="s">
        <v>368</v>
      </c>
      <c r="C66" s="266" t="s">
        <v>369</v>
      </c>
      <c r="D66" s="216">
        <v>55</v>
      </c>
      <c r="E66" s="228" t="s">
        <v>1254</v>
      </c>
      <c r="F66" s="228" t="s">
        <v>371</v>
      </c>
      <c r="G66" s="228" t="s">
        <v>372</v>
      </c>
      <c r="H66" s="228" t="s">
        <v>373</v>
      </c>
      <c r="I66" s="34" t="s">
        <v>374</v>
      </c>
      <c r="J66" s="319"/>
      <c r="K66" s="313"/>
      <c r="L66" s="381"/>
      <c r="M66" s="331"/>
      <c r="N66" s="462"/>
      <c r="O66" s="463"/>
      <c r="P66" s="322"/>
      <c r="Q66" s="366"/>
      <c r="R66" s="368"/>
      <c r="S66" s="211"/>
      <c r="T66" s="212"/>
      <c r="U66" s="208"/>
      <c r="V66" s="207"/>
      <c r="W66" s="208"/>
      <c r="X66" s="207"/>
      <c r="Y66" s="208"/>
      <c r="Z66" s="207"/>
      <c r="AA66" s="162"/>
      <c r="AB66" s="18" t="s">
        <v>1255</v>
      </c>
    </row>
    <row r="67" spans="1:28" ht="78" customHeight="1" x14ac:dyDescent="0.25">
      <c r="A67" s="270"/>
      <c r="B67" s="266"/>
      <c r="C67" s="266"/>
      <c r="D67" s="216">
        <v>56</v>
      </c>
      <c r="E67" s="228" t="s">
        <v>1256</v>
      </c>
      <c r="F67" s="228" t="s">
        <v>1257</v>
      </c>
      <c r="G67" s="228" t="s">
        <v>1258</v>
      </c>
      <c r="H67" s="228" t="s">
        <v>378</v>
      </c>
      <c r="I67" s="34" t="s">
        <v>379</v>
      </c>
      <c r="J67" s="319"/>
      <c r="K67" s="313"/>
      <c r="L67" s="381"/>
      <c r="M67" s="331"/>
      <c r="N67" s="462"/>
      <c r="O67" s="463"/>
      <c r="P67" s="322"/>
      <c r="Q67" s="366"/>
      <c r="R67" s="368"/>
      <c r="S67" s="211"/>
      <c r="T67" s="212"/>
      <c r="U67" s="208"/>
      <c r="V67" s="207"/>
      <c r="W67" s="208"/>
      <c r="X67" s="207"/>
      <c r="Y67" s="208"/>
      <c r="Z67" s="207"/>
      <c r="AA67" s="162"/>
      <c r="AB67" s="18" t="s">
        <v>1259</v>
      </c>
    </row>
    <row r="68" spans="1:28" ht="60" customHeight="1" x14ac:dyDescent="0.25">
      <c r="A68" s="298" t="s">
        <v>393</v>
      </c>
      <c r="B68" s="273" t="s">
        <v>394</v>
      </c>
      <c r="C68" s="273" t="s">
        <v>395</v>
      </c>
      <c r="D68" s="216">
        <v>57</v>
      </c>
      <c r="E68" s="228" t="s">
        <v>1260</v>
      </c>
      <c r="F68" s="228" t="s">
        <v>1261</v>
      </c>
      <c r="G68" s="228" t="s">
        <v>1262</v>
      </c>
      <c r="H68" s="228" t="s">
        <v>399</v>
      </c>
      <c r="I68" s="34" t="s">
        <v>400</v>
      </c>
      <c r="J68" s="320"/>
      <c r="K68" s="314"/>
      <c r="L68" s="382"/>
      <c r="M68" s="332"/>
      <c r="N68" s="459"/>
      <c r="O68" s="436"/>
      <c r="P68" s="323"/>
      <c r="Q68" s="360"/>
      <c r="R68" s="362"/>
      <c r="S68" s="211"/>
      <c r="T68" s="212"/>
      <c r="U68" s="208"/>
      <c r="V68" s="207"/>
      <c r="W68" s="208"/>
      <c r="X68" s="207"/>
      <c r="Y68" s="208"/>
      <c r="Z68" s="207"/>
      <c r="AA68" s="162"/>
      <c r="AB68" s="18" t="s">
        <v>1263</v>
      </c>
    </row>
    <row r="69" spans="1:28" ht="114.75" x14ac:dyDescent="0.25">
      <c r="A69" s="298"/>
      <c r="B69" s="273"/>
      <c r="C69" s="273"/>
      <c r="D69" s="216">
        <v>58</v>
      </c>
      <c r="E69" s="228" t="s">
        <v>1264</v>
      </c>
      <c r="F69" s="228" t="s">
        <v>402</v>
      </c>
      <c r="G69" s="228" t="s">
        <v>403</v>
      </c>
      <c r="H69" s="228" t="s">
        <v>404</v>
      </c>
      <c r="I69" s="34" t="s">
        <v>405</v>
      </c>
      <c r="J69" s="224" t="s">
        <v>406</v>
      </c>
      <c r="K69" s="218" t="s">
        <v>407</v>
      </c>
      <c r="L69" s="221">
        <v>207</v>
      </c>
      <c r="M69" s="66" t="s">
        <v>408</v>
      </c>
      <c r="N69" s="256">
        <v>12</v>
      </c>
      <c r="O69" s="257">
        <v>12</v>
      </c>
      <c r="P69" s="213">
        <v>0.8</v>
      </c>
      <c r="Q69" s="207">
        <v>80000000</v>
      </c>
      <c r="R69" s="208">
        <v>2700000</v>
      </c>
      <c r="S69" s="211"/>
      <c r="T69" s="212"/>
      <c r="U69" s="208"/>
      <c r="V69" s="207"/>
      <c r="W69" s="208"/>
      <c r="X69" s="207"/>
      <c r="Y69" s="208"/>
      <c r="Z69" s="207"/>
      <c r="AA69" s="162"/>
      <c r="AB69" s="18" t="s">
        <v>1265</v>
      </c>
    </row>
    <row r="70" spans="1:28" ht="71.25" customHeight="1" x14ac:dyDescent="0.25">
      <c r="A70" s="298"/>
      <c r="B70" s="273"/>
      <c r="C70" s="273"/>
      <c r="D70" s="216">
        <v>59</v>
      </c>
      <c r="E70" s="216" t="s">
        <v>1266</v>
      </c>
      <c r="F70" s="216" t="s">
        <v>1267</v>
      </c>
      <c r="G70" s="216" t="s">
        <v>411</v>
      </c>
      <c r="H70" s="216" t="s">
        <v>412</v>
      </c>
      <c r="I70" s="217" t="s">
        <v>413</v>
      </c>
      <c r="J70" s="270" t="s">
        <v>233</v>
      </c>
      <c r="K70" s="273" t="s">
        <v>234</v>
      </c>
      <c r="L70" s="275">
        <v>197</v>
      </c>
      <c r="M70" s="391" t="s">
        <v>217</v>
      </c>
      <c r="N70" s="460">
        <v>1</v>
      </c>
      <c r="O70" s="461">
        <v>1</v>
      </c>
      <c r="P70" s="321">
        <v>0.7</v>
      </c>
      <c r="Q70" s="359">
        <v>50000000</v>
      </c>
      <c r="R70" s="361">
        <v>12768000</v>
      </c>
      <c r="S70" s="211"/>
      <c r="T70" s="212"/>
      <c r="U70" s="208"/>
      <c r="V70" s="207"/>
      <c r="W70" s="208"/>
      <c r="X70" s="207"/>
      <c r="Y70" s="208"/>
      <c r="Z70" s="207"/>
      <c r="AA70" s="162"/>
      <c r="AB70" s="18" t="s">
        <v>1268</v>
      </c>
    </row>
    <row r="71" spans="1:28" ht="83.25" customHeight="1" x14ac:dyDescent="0.25">
      <c r="A71" s="298"/>
      <c r="B71" s="273"/>
      <c r="C71" s="273"/>
      <c r="D71" s="216">
        <v>60</v>
      </c>
      <c r="E71" s="16" t="s">
        <v>1269</v>
      </c>
      <c r="F71" s="16" t="s">
        <v>415</v>
      </c>
      <c r="G71" s="16" t="s">
        <v>416</v>
      </c>
      <c r="H71" s="16" t="s">
        <v>417</v>
      </c>
      <c r="I71" s="92" t="s">
        <v>413</v>
      </c>
      <c r="J71" s="270"/>
      <c r="K71" s="273"/>
      <c r="L71" s="275"/>
      <c r="M71" s="392"/>
      <c r="N71" s="459"/>
      <c r="O71" s="436"/>
      <c r="P71" s="323"/>
      <c r="Q71" s="360"/>
      <c r="R71" s="362"/>
      <c r="S71" s="211"/>
      <c r="T71" s="212"/>
      <c r="U71" s="208"/>
      <c r="V71" s="207"/>
      <c r="W71" s="208"/>
      <c r="X71" s="207"/>
      <c r="Y71" s="208"/>
      <c r="Z71" s="207"/>
      <c r="AA71" s="162"/>
      <c r="AB71" s="18" t="s">
        <v>1270</v>
      </c>
    </row>
    <row r="72" spans="1:28" ht="67.5" customHeight="1" x14ac:dyDescent="0.25">
      <c r="A72" s="298"/>
      <c r="B72" s="273"/>
      <c r="C72" s="273" t="s">
        <v>418</v>
      </c>
      <c r="D72" s="216">
        <v>61</v>
      </c>
      <c r="E72" s="228" t="s">
        <v>419</v>
      </c>
      <c r="F72" s="228" t="s">
        <v>420</v>
      </c>
      <c r="G72" s="228" t="s">
        <v>421</v>
      </c>
      <c r="H72" s="228" t="s">
        <v>422</v>
      </c>
      <c r="I72" s="34" t="s">
        <v>1271</v>
      </c>
      <c r="J72" s="215" t="s">
        <v>389</v>
      </c>
      <c r="K72" s="216" t="s">
        <v>424</v>
      </c>
      <c r="L72" s="218">
        <v>232</v>
      </c>
      <c r="M72" s="64" t="s">
        <v>425</v>
      </c>
      <c r="N72" s="256">
        <v>1</v>
      </c>
      <c r="O72" s="257">
        <v>1</v>
      </c>
      <c r="P72" s="213">
        <v>0.8</v>
      </c>
      <c r="Q72" s="207">
        <v>10000000</v>
      </c>
      <c r="R72" s="208">
        <v>9977333</v>
      </c>
      <c r="S72" s="211"/>
      <c r="T72" s="212"/>
      <c r="U72" s="208"/>
      <c r="V72" s="207"/>
      <c r="W72" s="208"/>
      <c r="X72" s="207"/>
      <c r="Y72" s="208"/>
      <c r="Z72" s="207"/>
      <c r="AA72" s="162"/>
      <c r="AB72" s="40" t="s">
        <v>1272</v>
      </c>
    </row>
    <row r="73" spans="1:28" ht="60" customHeight="1" x14ac:dyDescent="0.25">
      <c r="A73" s="298"/>
      <c r="B73" s="273"/>
      <c r="C73" s="273"/>
      <c r="D73" s="216">
        <v>62</v>
      </c>
      <c r="E73" s="228" t="s">
        <v>426</v>
      </c>
      <c r="F73" s="228" t="s">
        <v>427</v>
      </c>
      <c r="G73" s="228" t="s">
        <v>428</v>
      </c>
      <c r="H73" s="228" t="s">
        <v>429</v>
      </c>
      <c r="I73" s="34" t="s">
        <v>430</v>
      </c>
      <c r="J73" s="215" t="s">
        <v>233</v>
      </c>
      <c r="K73" s="216" t="s">
        <v>234</v>
      </c>
      <c r="L73" s="218">
        <v>197</v>
      </c>
      <c r="M73" s="219" t="s">
        <v>217</v>
      </c>
      <c r="N73" s="256">
        <v>1</v>
      </c>
      <c r="O73" s="257">
        <v>1</v>
      </c>
      <c r="P73" s="213">
        <v>0.8</v>
      </c>
      <c r="Q73" s="207">
        <v>50000000</v>
      </c>
      <c r="R73" s="208">
        <v>12768000</v>
      </c>
      <c r="S73" s="211"/>
      <c r="T73" s="212"/>
      <c r="U73" s="208"/>
      <c r="V73" s="207"/>
      <c r="W73" s="208"/>
      <c r="X73" s="207"/>
      <c r="Y73" s="208"/>
      <c r="Z73" s="207"/>
      <c r="AA73" s="162"/>
      <c r="AB73" s="246" t="s">
        <v>1273</v>
      </c>
    </row>
    <row r="74" spans="1:28" ht="86.25" customHeight="1" x14ac:dyDescent="0.25">
      <c r="A74" s="298"/>
      <c r="B74" s="273"/>
      <c r="C74" s="273"/>
      <c r="D74" s="216">
        <v>63</v>
      </c>
      <c r="E74" s="228" t="s">
        <v>1274</v>
      </c>
      <c r="F74" s="228" t="s">
        <v>432</v>
      </c>
      <c r="G74" s="228" t="s">
        <v>433</v>
      </c>
      <c r="H74" s="228" t="s">
        <v>434</v>
      </c>
      <c r="I74" s="34" t="s">
        <v>435</v>
      </c>
      <c r="J74" s="68" t="s">
        <v>96</v>
      </c>
      <c r="K74" s="41" t="s">
        <v>96</v>
      </c>
      <c r="L74" s="41" t="s">
        <v>96</v>
      </c>
      <c r="M74" s="63" t="s">
        <v>96</v>
      </c>
      <c r="N74" s="256">
        <v>1</v>
      </c>
      <c r="O74" s="257">
        <v>1</v>
      </c>
      <c r="P74" s="213">
        <v>0.7</v>
      </c>
      <c r="Q74" s="207"/>
      <c r="R74" s="208">
        <f>U74+W74+Y74+AA74</f>
        <v>0</v>
      </c>
      <c r="S74" s="211"/>
      <c r="T74" s="212"/>
      <c r="U74" s="208"/>
      <c r="V74" s="207"/>
      <c r="W74" s="208"/>
      <c r="X74" s="207"/>
      <c r="Y74" s="208"/>
      <c r="Z74" s="207"/>
      <c r="AA74" s="162"/>
      <c r="AB74" s="246" t="s">
        <v>1275</v>
      </c>
    </row>
    <row r="75" spans="1:28" ht="60" customHeight="1" x14ac:dyDescent="0.25">
      <c r="A75" s="298"/>
      <c r="B75" s="273"/>
      <c r="C75" s="273"/>
      <c r="D75" s="216">
        <v>64</v>
      </c>
      <c r="E75" s="16" t="s">
        <v>436</v>
      </c>
      <c r="F75" s="16" t="s">
        <v>437</v>
      </c>
      <c r="G75" s="16" t="s">
        <v>438</v>
      </c>
      <c r="H75" s="16" t="s">
        <v>439</v>
      </c>
      <c r="I75" s="92" t="s">
        <v>440</v>
      </c>
      <c r="J75" s="227" t="s">
        <v>389</v>
      </c>
      <c r="K75" s="18" t="s">
        <v>390</v>
      </c>
      <c r="L75" s="465" t="s">
        <v>441</v>
      </c>
      <c r="M75" s="467" t="s">
        <v>442</v>
      </c>
      <c r="N75" s="460">
        <v>1</v>
      </c>
      <c r="O75" s="461">
        <v>0</v>
      </c>
      <c r="P75" s="321">
        <v>0</v>
      </c>
      <c r="Q75" s="359">
        <v>11000000</v>
      </c>
      <c r="R75" s="361">
        <v>7750000</v>
      </c>
      <c r="S75" s="211"/>
      <c r="T75" s="212"/>
      <c r="U75" s="208"/>
      <c r="V75" s="207"/>
      <c r="W75" s="208"/>
      <c r="X75" s="207"/>
      <c r="Y75" s="208"/>
      <c r="Z75" s="207"/>
      <c r="AA75" s="162"/>
      <c r="AB75" s="28" t="s">
        <v>1276</v>
      </c>
    </row>
    <row r="76" spans="1:28" ht="60" customHeight="1" x14ac:dyDescent="0.25">
      <c r="A76" s="298"/>
      <c r="B76" s="273"/>
      <c r="C76" s="273"/>
      <c r="D76" s="216">
        <v>65</v>
      </c>
      <c r="E76" s="228" t="s">
        <v>1277</v>
      </c>
      <c r="F76" s="228" t="s">
        <v>444</v>
      </c>
      <c r="G76" s="228" t="s">
        <v>445</v>
      </c>
      <c r="H76" s="228" t="s">
        <v>446</v>
      </c>
      <c r="I76" s="34" t="s">
        <v>1278</v>
      </c>
      <c r="J76" s="225" t="s">
        <v>233</v>
      </c>
      <c r="K76" s="221" t="s">
        <v>234</v>
      </c>
      <c r="L76" s="466"/>
      <c r="M76" s="468"/>
      <c r="N76" s="459"/>
      <c r="O76" s="436"/>
      <c r="P76" s="323"/>
      <c r="Q76" s="360"/>
      <c r="R76" s="362"/>
      <c r="S76" s="211"/>
      <c r="T76" s="212"/>
      <c r="U76" s="208"/>
      <c r="V76" s="207"/>
      <c r="W76" s="208"/>
      <c r="X76" s="207"/>
      <c r="Y76" s="208"/>
      <c r="Z76" s="207"/>
      <c r="AA76" s="162"/>
      <c r="AB76" s="28" t="s">
        <v>1279</v>
      </c>
    </row>
    <row r="77" spans="1:28" ht="102" customHeight="1" x14ac:dyDescent="0.25">
      <c r="A77" s="298"/>
      <c r="B77" s="273" t="s">
        <v>448</v>
      </c>
      <c r="C77" s="273" t="s">
        <v>449</v>
      </c>
      <c r="D77" s="216">
        <v>66</v>
      </c>
      <c r="E77" s="216" t="s">
        <v>450</v>
      </c>
      <c r="F77" s="216" t="s">
        <v>451</v>
      </c>
      <c r="G77" s="216" t="s">
        <v>452</v>
      </c>
      <c r="H77" s="216" t="s">
        <v>453</v>
      </c>
      <c r="I77" s="217" t="s">
        <v>1280</v>
      </c>
      <c r="J77" s="215" t="s">
        <v>254</v>
      </c>
      <c r="K77" s="216" t="s">
        <v>262</v>
      </c>
      <c r="L77" s="389">
        <v>197</v>
      </c>
      <c r="M77" s="391" t="s">
        <v>217</v>
      </c>
      <c r="N77" s="460">
        <v>1</v>
      </c>
      <c r="O77" s="461">
        <v>1</v>
      </c>
      <c r="P77" s="321">
        <v>0.7</v>
      </c>
      <c r="Q77" s="207">
        <v>28000000</v>
      </c>
      <c r="R77" s="208">
        <f>U77+W77+Y77+AA77</f>
        <v>0</v>
      </c>
      <c r="S77" s="211"/>
      <c r="T77" s="212"/>
      <c r="U77" s="208"/>
      <c r="V77" s="207"/>
      <c r="W77" s="208"/>
      <c r="X77" s="207"/>
      <c r="Y77" s="208"/>
      <c r="Z77" s="207"/>
      <c r="AA77" s="162"/>
      <c r="AB77" s="40" t="s">
        <v>1281</v>
      </c>
    </row>
    <row r="78" spans="1:28" ht="60" customHeight="1" x14ac:dyDescent="0.25">
      <c r="A78" s="298"/>
      <c r="B78" s="273"/>
      <c r="C78" s="273"/>
      <c r="D78" s="216">
        <v>67</v>
      </c>
      <c r="E78" s="228" t="s">
        <v>456</v>
      </c>
      <c r="F78" s="228" t="s">
        <v>457</v>
      </c>
      <c r="G78" s="228" t="s">
        <v>458</v>
      </c>
      <c r="H78" s="228" t="s">
        <v>459</v>
      </c>
      <c r="I78" s="34" t="s">
        <v>460</v>
      </c>
      <c r="J78" s="270" t="s">
        <v>233</v>
      </c>
      <c r="K78" s="273" t="s">
        <v>234</v>
      </c>
      <c r="L78" s="431"/>
      <c r="M78" s="469"/>
      <c r="N78" s="462"/>
      <c r="O78" s="463"/>
      <c r="P78" s="322"/>
      <c r="Q78" s="359">
        <v>50000000</v>
      </c>
      <c r="R78" s="361">
        <v>12768000</v>
      </c>
      <c r="S78" s="211"/>
      <c r="T78" s="212"/>
      <c r="U78" s="208"/>
      <c r="V78" s="207"/>
      <c r="W78" s="208"/>
      <c r="X78" s="207"/>
      <c r="Y78" s="208"/>
      <c r="Z78" s="207"/>
      <c r="AA78" s="162"/>
      <c r="AB78" s="28" t="s">
        <v>1282</v>
      </c>
    </row>
    <row r="79" spans="1:28" ht="60" customHeight="1" x14ac:dyDescent="0.25">
      <c r="A79" s="298"/>
      <c r="B79" s="273"/>
      <c r="C79" s="273"/>
      <c r="D79" s="216">
        <v>68</v>
      </c>
      <c r="E79" s="228" t="s">
        <v>461</v>
      </c>
      <c r="F79" s="228" t="s">
        <v>462</v>
      </c>
      <c r="G79" s="228" t="s">
        <v>463</v>
      </c>
      <c r="H79" s="228" t="s">
        <v>464</v>
      </c>
      <c r="I79" s="34" t="s">
        <v>1283</v>
      </c>
      <c r="J79" s="270"/>
      <c r="K79" s="273"/>
      <c r="L79" s="431"/>
      <c r="M79" s="469"/>
      <c r="N79" s="462"/>
      <c r="O79" s="463"/>
      <c r="P79" s="322"/>
      <c r="Q79" s="366"/>
      <c r="R79" s="368"/>
      <c r="S79" s="211"/>
      <c r="T79" s="212"/>
      <c r="U79" s="208"/>
      <c r="V79" s="207"/>
      <c r="W79" s="208"/>
      <c r="X79" s="207"/>
      <c r="Y79" s="208"/>
      <c r="Z79" s="207"/>
      <c r="AA79" s="162"/>
      <c r="AB79" s="28" t="s">
        <v>1282</v>
      </c>
    </row>
    <row r="80" spans="1:28" ht="60" customHeight="1" x14ac:dyDescent="0.25">
      <c r="A80" s="298"/>
      <c r="B80" s="273"/>
      <c r="C80" s="273" t="s">
        <v>466</v>
      </c>
      <c r="D80" s="216">
        <v>69</v>
      </c>
      <c r="E80" s="228" t="s">
        <v>467</v>
      </c>
      <c r="F80" s="228" t="s">
        <v>468</v>
      </c>
      <c r="G80" s="228" t="s">
        <v>469</v>
      </c>
      <c r="H80" s="228" t="s">
        <v>470</v>
      </c>
      <c r="I80" s="34" t="s">
        <v>471</v>
      </c>
      <c r="J80" s="270"/>
      <c r="K80" s="273"/>
      <c r="L80" s="431"/>
      <c r="M80" s="469"/>
      <c r="N80" s="462"/>
      <c r="O80" s="463"/>
      <c r="P80" s="322"/>
      <c r="Q80" s="366"/>
      <c r="R80" s="368"/>
      <c r="S80" s="211"/>
      <c r="T80" s="212"/>
      <c r="U80" s="208"/>
      <c r="V80" s="207"/>
      <c r="W80" s="208"/>
      <c r="X80" s="207"/>
      <c r="Y80" s="208"/>
      <c r="Z80" s="207"/>
      <c r="AA80" s="162"/>
      <c r="AB80" s="28" t="s">
        <v>1282</v>
      </c>
    </row>
    <row r="81" spans="1:28" ht="60" customHeight="1" x14ac:dyDescent="0.25">
      <c r="A81" s="298"/>
      <c r="B81" s="273"/>
      <c r="C81" s="273"/>
      <c r="D81" s="216">
        <v>70</v>
      </c>
      <c r="E81" s="216" t="s">
        <v>472</v>
      </c>
      <c r="F81" s="216" t="s">
        <v>473</v>
      </c>
      <c r="G81" s="216" t="s">
        <v>474</v>
      </c>
      <c r="H81" s="216" t="s">
        <v>475</v>
      </c>
      <c r="I81" s="217" t="s">
        <v>476</v>
      </c>
      <c r="J81" s="270"/>
      <c r="K81" s="273"/>
      <c r="L81" s="390"/>
      <c r="M81" s="392"/>
      <c r="N81" s="459"/>
      <c r="O81" s="436"/>
      <c r="P81" s="323"/>
      <c r="Q81" s="360"/>
      <c r="R81" s="362"/>
      <c r="S81" s="211"/>
      <c r="T81" s="212"/>
      <c r="U81" s="208"/>
      <c r="V81" s="207"/>
      <c r="W81" s="208"/>
      <c r="X81" s="207"/>
      <c r="Y81" s="208"/>
      <c r="Z81" s="207"/>
      <c r="AA81" s="162"/>
      <c r="AB81" s="28" t="s">
        <v>1282</v>
      </c>
    </row>
    <row r="82" spans="1:28" ht="76.5" x14ac:dyDescent="0.25">
      <c r="A82" s="298"/>
      <c r="B82" s="273"/>
      <c r="C82" s="273"/>
      <c r="D82" s="216">
        <v>71</v>
      </c>
      <c r="E82" s="216" t="s">
        <v>477</v>
      </c>
      <c r="F82" s="216" t="s">
        <v>478</v>
      </c>
      <c r="G82" s="216" t="s">
        <v>479</v>
      </c>
      <c r="H82" s="216" t="s">
        <v>480</v>
      </c>
      <c r="I82" s="217" t="s">
        <v>481</v>
      </c>
      <c r="J82" s="215" t="s">
        <v>385</v>
      </c>
      <c r="K82" s="216" t="s">
        <v>386</v>
      </c>
      <c r="L82" s="221">
        <v>219</v>
      </c>
      <c r="M82" s="219" t="s">
        <v>482</v>
      </c>
      <c r="N82" s="256">
        <v>0</v>
      </c>
      <c r="O82" s="257">
        <v>0</v>
      </c>
      <c r="P82" s="213">
        <v>0</v>
      </c>
      <c r="Q82" s="207">
        <v>50000000</v>
      </c>
      <c r="R82" s="208">
        <v>16166000</v>
      </c>
      <c r="S82" s="211"/>
      <c r="T82" s="212"/>
      <c r="U82" s="208"/>
      <c r="V82" s="207"/>
      <c r="W82" s="208"/>
      <c r="X82" s="207"/>
      <c r="Y82" s="208"/>
      <c r="Z82" s="207"/>
      <c r="AA82" s="162"/>
      <c r="AB82" s="246" t="s">
        <v>1284</v>
      </c>
    </row>
    <row r="83" spans="1:28" ht="60" customHeight="1" x14ac:dyDescent="0.25">
      <c r="A83" s="298"/>
      <c r="B83" s="273"/>
      <c r="C83" s="273"/>
      <c r="D83" s="216">
        <v>72</v>
      </c>
      <c r="E83" s="216" t="s">
        <v>483</v>
      </c>
      <c r="F83" s="216" t="s">
        <v>484</v>
      </c>
      <c r="G83" s="216" t="s">
        <v>485</v>
      </c>
      <c r="H83" s="216" t="s">
        <v>486</v>
      </c>
      <c r="I83" s="217" t="s">
        <v>1285</v>
      </c>
      <c r="J83" s="215" t="s">
        <v>233</v>
      </c>
      <c r="K83" s="216" t="s">
        <v>234</v>
      </c>
      <c r="L83" s="218">
        <v>197</v>
      </c>
      <c r="M83" s="219" t="s">
        <v>217</v>
      </c>
      <c r="N83" s="256">
        <v>1</v>
      </c>
      <c r="O83" s="257">
        <v>1</v>
      </c>
      <c r="P83" s="213">
        <v>0.8</v>
      </c>
      <c r="Q83" s="207">
        <v>50000000</v>
      </c>
      <c r="R83" s="208">
        <v>12768000</v>
      </c>
      <c r="S83" s="211"/>
      <c r="T83" s="212"/>
      <c r="U83" s="208"/>
      <c r="V83" s="207"/>
      <c r="W83" s="208"/>
      <c r="X83" s="207"/>
      <c r="Y83" s="208"/>
      <c r="Z83" s="207"/>
      <c r="AA83" s="162"/>
      <c r="AB83" s="247" t="s">
        <v>1031</v>
      </c>
    </row>
    <row r="84" spans="1:28" ht="60" customHeight="1" x14ac:dyDescent="0.25">
      <c r="A84" s="298"/>
      <c r="B84" s="273"/>
      <c r="C84" s="273"/>
      <c r="D84" s="216">
        <v>73</v>
      </c>
      <c r="E84" s="228" t="s">
        <v>1286</v>
      </c>
      <c r="F84" s="228" t="s">
        <v>489</v>
      </c>
      <c r="G84" s="228" t="s">
        <v>490</v>
      </c>
      <c r="H84" s="228" t="s">
        <v>491</v>
      </c>
      <c r="I84" s="34" t="s">
        <v>492</v>
      </c>
      <c r="J84" s="68" t="s">
        <v>236</v>
      </c>
      <c r="K84" s="41" t="s">
        <v>493</v>
      </c>
      <c r="L84" s="221">
        <v>86</v>
      </c>
      <c r="M84" s="33" t="s">
        <v>494</v>
      </c>
      <c r="N84" s="256">
        <v>12</v>
      </c>
      <c r="O84" s="257">
        <v>12</v>
      </c>
      <c r="P84" s="213">
        <v>0.7</v>
      </c>
      <c r="Q84" s="207">
        <v>0</v>
      </c>
      <c r="R84" s="208">
        <f>U84+W84+Y84+AA84</f>
        <v>0</v>
      </c>
      <c r="S84" s="211"/>
      <c r="T84" s="212"/>
      <c r="U84" s="208"/>
      <c r="V84" s="207"/>
      <c r="W84" s="208"/>
      <c r="X84" s="207"/>
      <c r="Y84" s="208"/>
      <c r="Z84" s="207"/>
      <c r="AA84" s="162"/>
      <c r="AB84" s="248" t="s">
        <v>1287</v>
      </c>
    </row>
    <row r="85" spans="1:28" ht="60" customHeight="1" x14ac:dyDescent="0.25">
      <c r="A85" s="298" t="s">
        <v>495</v>
      </c>
      <c r="B85" s="275" t="s">
        <v>496</v>
      </c>
      <c r="C85" s="273" t="s">
        <v>497</v>
      </c>
      <c r="D85" s="216">
        <v>74</v>
      </c>
      <c r="E85" s="216" t="s">
        <v>1288</v>
      </c>
      <c r="F85" s="216" t="s">
        <v>1289</v>
      </c>
      <c r="G85" s="216" t="s">
        <v>500</v>
      </c>
      <c r="H85" s="216" t="s">
        <v>501</v>
      </c>
      <c r="I85" s="217" t="s">
        <v>1290</v>
      </c>
      <c r="J85" s="215" t="s">
        <v>382</v>
      </c>
      <c r="K85" s="216" t="s">
        <v>1212</v>
      </c>
      <c r="L85" s="221">
        <v>250</v>
      </c>
      <c r="M85" s="217" t="s">
        <v>384</v>
      </c>
      <c r="N85" s="256">
        <v>12</v>
      </c>
      <c r="O85" s="257">
        <v>12</v>
      </c>
      <c r="P85" s="213">
        <v>0.7</v>
      </c>
      <c r="Q85" s="207">
        <v>8550000</v>
      </c>
      <c r="R85" s="208">
        <v>8550000</v>
      </c>
      <c r="S85" s="211">
        <v>100</v>
      </c>
      <c r="T85" s="212"/>
      <c r="U85" s="208"/>
      <c r="V85" s="207"/>
      <c r="W85" s="208"/>
      <c r="X85" s="207"/>
      <c r="Y85" s="208"/>
      <c r="Z85" s="207"/>
      <c r="AA85" s="162"/>
      <c r="AB85" s="249" t="s">
        <v>1291</v>
      </c>
    </row>
    <row r="86" spans="1:28" ht="60" customHeight="1" x14ac:dyDescent="0.25">
      <c r="A86" s="298"/>
      <c r="B86" s="275"/>
      <c r="C86" s="273"/>
      <c r="D86" s="216">
        <v>75</v>
      </c>
      <c r="E86" s="216" t="s">
        <v>503</v>
      </c>
      <c r="F86" s="216" t="s">
        <v>504</v>
      </c>
      <c r="G86" s="216" t="s">
        <v>505</v>
      </c>
      <c r="H86" s="216" t="s">
        <v>506</v>
      </c>
      <c r="I86" s="217" t="s">
        <v>1292</v>
      </c>
      <c r="J86" s="215" t="s">
        <v>406</v>
      </c>
      <c r="K86" s="216" t="s">
        <v>407</v>
      </c>
      <c r="L86" s="221">
        <v>231</v>
      </c>
      <c r="M86" s="217" t="s">
        <v>391</v>
      </c>
      <c r="N86" s="256">
        <v>1</v>
      </c>
      <c r="O86" s="257">
        <v>1</v>
      </c>
      <c r="P86" s="213">
        <v>0.8</v>
      </c>
      <c r="Q86" s="207">
        <v>6000000</v>
      </c>
      <c r="R86" s="208">
        <v>2750000</v>
      </c>
      <c r="S86" s="211"/>
      <c r="T86" s="212"/>
      <c r="U86" s="208"/>
      <c r="V86" s="207"/>
      <c r="W86" s="208"/>
      <c r="X86" s="207"/>
      <c r="Y86" s="208"/>
      <c r="Z86" s="207"/>
      <c r="AA86" s="162"/>
      <c r="AB86" s="249" t="s">
        <v>1293</v>
      </c>
    </row>
    <row r="87" spans="1:28" ht="75" x14ac:dyDescent="0.25">
      <c r="A87" s="298"/>
      <c r="B87" s="275"/>
      <c r="C87" s="273"/>
      <c r="D87" s="216">
        <v>76</v>
      </c>
      <c r="E87" s="216" t="s">
        <v>508</v>
      </c>
      <c r="F87" s="216" t="s">
        <v>509</v>
      </c>
      <c r="G87" s="216" t="s">
        <v>510</v>
      </c>
      <c r="H87" s="216" t="s">
        <v>511</v>
      </c>
      <c r="I87" s="93" t="s">
        <v>1294</v>
      </c>
      <c r="J87" s="215" t="s">
        <v>389</v>
      </c>
      <c r="K87" s="216" t="s">
        <v>390</v>
      </c>
      <c r="L87" s="221">
        <v>232</v>
      </c>
      <c r="M87" s="217" t="s">
        <v>391</v>
      </c>
      <c r="N87" s="256">
        <v>1</v>
      </c>
      <c r="O87" s="257">
        <v>1</v>
      </c>
      <c r="P87" s="213">
        <v>0.7</v>
      </c>
      <c r="Q87" s="207">
        <v>40000000</v>
      </c>
      <c r="R87" s="208">
        <v>3848000</v>
      </c>
      <c r="S87" s="211"/>
      <c r="T87" s="212"/>
      <c r="U87" s="208"/>
      <c r="V87" s="207"/>
      <c r="W87" s="208"/>
      <c r="X87" s="207"/>
      <c r="Y87" s="208"/>
      <c r="Z87" s="207"/>
      <c r="AA87" s="162"/>
      <c r="AB87" s="250" t="s">
        <v>1295</v>
      </c>
    </row>
    <row r="88" spans="1:28" ht="60" customHeight="1" x14ac:dyDescent="0.25">
      <c r="A88" s="298"/>
      <c r="B88" s="275"/>
      <c r="C88" s="273"/>
      <c r="D88" s="216">
        <v>77</v>
      </c>
      <c r="E88" s="216" t="s">
        <v>513</v>
      </c>
      <c r="F88" s="216" t="s">
        <v>514</v>
      </c>
      <c r="G88" s="216" t="s">
        <v>515</v>
      </c>
      <c r="H88" s="216" t="s">
        <v>516</v>
      </c>
      <c r="I88" s="217" t="s">
        <v>517</v>
      </c>
      <c r="J88" s="61" t="s">
        <v>1119</v>
      </c>
      <c r="K88" s="28" t="s">
        <v>216</v>
      </c>
      <c r="L88" s="29">
        <v>197</v>
      </c>
      <c r="M88" s="62" t="s">
        <v>217</v>
      </c>
      <c r="N88" s="256">
        <v>1</v>
      </c>
      <c r="O88" s="257">
        <v>1</v>
      </c>
      <c r="P88" s="213">
        <v>0.7</v>
      </c>
      <c r="Q88" s="359">
        <v>50000000</v>
      </c>
      <c r="R88" s="361">
        <v>12768000</v>
      </c>
      <c r="S88" s="211"/>
      <c r="T88" s="212"/>
      <c r="U88" s="208"/>
      <c r="V88" s="207"/>
      <c r="W88" s="208"/>
      <c r="X88" s="207"/>
      <c r="Y88" s="208"/>
      <c r="Z88" s="207"/>
      <c r="AA88" s="162"/>
      <c r="AB88" s="251" t="s">
        <v>1296</v>
      </c>
    </row>
    <row r="89" spans="1:28" ht="60" customHeight="1" x14ac:dyDescent="0.25">
      <c r="A89" s="298"/>
      <c r="B89" s="275"/>
      <c r="C89" s="273"/>
      <c r="D89" s="216">
        <v>78</v>
      </c>
      <c r="E89" s="216" t="s">
        <v>518</v>
      </c>
      <c r="F89" s="216" t="s">
        <v>519</v>
      </c>
      <c r="G89" s="216" t="s">
        <v>520</v>
      </c>
      <c r="H89" s="216" t="s">
        <v>516</v>
      </c>
      <c r="I89" s="217" t="s">
        <v>1297</v>
      </c>
      <c r="J89" s="61" t="s">
        <v>1119</v>
      </c>
      <c r="K89" s="28" t="s">
        <v>216</v>
      </c>
      <c r="L89" s="29">
        <v>197</v>
      </c>
      <c r="M89" s="62" t="s">
        <v>217</v>
      </c>
      <c r="N89" s="256">
        <v>1</v>
      </c>
      <c r="O89" s="257">
        <v>1</v>
      </c>
      <c r="P89" s="213">
        <v>0.7</v>
      </c>
      <c r="Q89" s="360"/>
      <c r="R89" s="362"/>
      <c r="S89" s="211"/>
      <c r="T89" s="212"/>
      <c r="U89" s="208"/>
      <c r="V89" s="207"/>
      <c r="W89" s="208"/>
      <c r="X89" s="207"/>
      <c r="Y89" s="208"/>
      <c r="Z89" s="207"/>
      <c r="AA89" s="162"/>
      <c r="AB89" s="251" t="s">
        <v>1298</v>
      </c>
    </row>
    <row r="90" spans="1:28" ht="60" customHeight="1" x14ac:dyDescent="0.25">
      <c r="A90" s="298"/>
      <c r="B90" s="275"/>
      <c r="C90" s="266" t="s">
        <v>1299</v>
      </c>
      <c r="D90" s="216">
        <v>79</v>
      </c>
      <c r="E90" s="216" t="s">
        <v>523</v>
      </c>
      <c r="F90" s="216" t="s">
        <v>1300</v>
      </c>
      <c r="G90" s="216" t="s">
        <v>1301</v>
      </c>
      <c r="H90" s="216" t="s">
        <v>59</v>
      </c>
      <c r="I90" s="217" t="s">
        <v>1297</v>
      </c>
      <c r="J90" s="227" t="s">
        <v>265</v>
      </c>
      <c r="K90" s="18" t="s">
        <v>266</v>
      </c>
      <c r="L90" s="28">
        <v>186</v>
      </c>
      <c r="M90" s="64" t="s">
        <v>526</v>
      </c>
      <c r="N90" s="256">
        <v>1</v>
      </c>
      <c r="O90" s="257">
        <v>1</v>
      </c>
      <c r="P90" s="213">
        <v>0.7</v>
      </c>
      <c r="Q90" s="207">
        <v>40000000</v>
      </c>
      <c r="R90" s="208">
        <v>864000</v>
      </c>
      <c r="S90" s="211"/>
      <c r="T90" s="212"/>
      <c r="U90" s="208"/>
      <c r="V90" s="207"/>
      <c r="W90" s="208"/>
      <c r="X90" s="207"/>
      <c r="Y90" s="208"/>
      <c r="Z90" s="207"/>
      <c r="AA90" s="162"/>
      <c r="AB90" s="251" t="s">
        <v>1302</v>
      </c>
    </row>
    <row r="91" spans="1:28" ht="86.25" customHeight="1" x14ac:dyDescent="0.25">
      <c r="A91" s="298"/>
      <c r="B91" s="275"/>
      <c r="C91" s="266"/>
      <c r="D91" s="216">
        <v>80</v>
      </c>
      <c r="E91" s="216" t="s">
        <v>527</v>
      </c>
      <c r="F91" s="216" t="s">
        <v>1303</v>
      </c>
      <c r="G91" s="216" t="s">
        <v>529</v>
      </c>
      <c r="H91" s="216" t="s">
        <v>530</v>
      </c>
      <c r="I91" s="93" t="s">
        <v>531</v>
      </c>
      <c r="J91" s="215" t="s">
        <v>588</v>
      </c>
      <c r="K91" s="216" t="s">
        <v>533</v>
      </c>
      <c r="L91" s="216" t="s">
        <v>534</v>
      </c>
      <c r="M91" s="217" t="s">
        <v>535</v>
      </c>
      <c r="N91" s="256">
        <v>1</v>
      </c>
      <c r="O91" s="257">
        <v>1</v>
      </c>
      <c r="P91" s="213">
        <v>0.8</v>
      </c>
      <c r="Q91" s="207">
        <v>50000000</v>
      </c>
      <c r="R91" s="208">
        <v>12768000</v>
      </c>
      <c r="S91" s="211"/>
      <c r="T91" s="212"/>
      <c r="U91" s="208"/>
      <c r="V91" s="207"/>
      <c r="W91" s="208"/>
      <c r="X91" s="207"/>
      <c r="Y91" s="208"/>
      <c r="Z91" s="207"/>
      <c r="AA91" s="162"/>
      <c r="AB91" s="252" t="s">
        <v>1304</v>
      </c>
    </row>
    <row r="92" spans="1:28" ht="104.25" customHeight="1" x14ac:dyDescent="0.25">
      <c r="A92" s="298"/>
      <c r="B92" s="275"/>
      <c r="C92" s="266"/>
      <c r="D92" s="216">
        <v>81</v>
      </c>
      <c r="E92" s="216" t="s">
        <v>1305</v>
      </c>
      <c r="F92" s="216" t="s">
        <v>537</v>
      </c>
      <c r="G92" s="216" t="s">
        <v>538</v>
      </c>
      <c r="H92" s="216" t="s">
        <v>539</v>
      </c>
      <c r="I92" s="217" t="s">
        <v>1306</v>
      </c>
      <c r="J92" s="215" t="s">
        <v>385</v>
      </c>
      <c r="K92" s="216" t="s">
        <v>386</v>
      </c>
      <c r="L92" s="221">
        <v>219</v>
      </c>
      <c r="M92" s="33" t="s">
        <v>482</v>
      </c>
      <c r="N92" s="256">
        <v>1</v>
      </c>
      <c r="O92" s="257">
        <v>1</v>
      </c>
      <c r="P92" s="213">
        <v>0.7</v>
      </c>
      <c r="Q92" s="207">
        <v>50000000</v>
      </c>
      <c r="R92" s="208">
        <v>16166000</v>
      </c>
      <c r="S92" s="211"/>
      <c r="T92" s="212"/>
      <c r="U92" s="208"/>
      <c r="V92" s="207"/>
      <c r="W92" s="208"/>
      <c r="X92" s="207"/>
      <c r="Y92" s="208"/>
      <c r="Z92" s="207"/>
      <c r="AA92" s="162"/>
      <c r="AB92" s="253" t="s">
        <v>1307</v>
      </c>
    </row>
    <row r="93" spans="1:28" ht="62.25" customHeight="1" x14ac:dyDescent="0.25">
      <c r="A93" s="298"/>
      <c r="B93" s="275"/>
      <c r="C93" s="266"/>
      <c r="D93" s="216">
        <v>82</v>
      </c>
      <c r="E93" s="216" t="s">
        <v>541</v>
      </c>
      <c r="F93" s="216" t="s">
        <v>1308</v>
      </c>
      <c r="G93" s="216" t="s">
        <v>1309</v>
      </c>
      <c r="H93" s="216" t="s">
        <v>59</v>
      </c>
      <c r="I93" s="274" t="s">
        <v>544</v>
      </c>
      <c r="J93" s="270" t="s">
        <v>1119</v>
      </c>
      <c r="K93" s="273" t="s">
        <v>216</v>
      </c>
      <c r="L93" s="288">
        <v>197</v>
      </c>
      <c r="M93" s="274" t="s">
        <v>217</v>
      </c>
      <c r="N93" s="256">
        <v>1</v>
      </c>
      <c r="O93" s="257">
        <v>1</v>
      </c>
      <c r="P93" s="213">
        <v>0.8</v>
      </c>
      <c r="Q93" s="207">
        <v>50000000</v>
      </c>
      <c r="R93" s="208">
        <v>12768000</v>
      </c>
      <c r="S93" s="211"/>
      <c r="T93" s="212"/>
      <c r="U93" s="208"/>
      <c r="V93" s="207"/>
      <c r="W93" s="208"/>
      <c r="X93" s="207"/>
      <c r="Y93" s="208"/>
      <c r="Z93" s="207"/>
      <c r="AA93" s="162"/>
      <c r="AB93" s="253" t="s">
        <v>1310</v>
      </c>
    </row>
    <row r="94" spans="1:28" ht="60" hidden="1" customHeight="1" x14ac:dyDescent="0.25">
      <c r="A94" s="298"/>
      <c r="B94" s="275"/>
      <c r="C94" s="266"/>
      <c r="D94" s="216">
        <v>83</v>
      </c>
      <c r="E94" s="216" t="s">
        <v>1311</v>
      </c>
      <c r="F94" s="216" t="s">
        <v>546</v>
      </c>
      <c r="G94" s="216" t="s">
        <v>547</v>
      </c>
      <c r="H94" s="216" t="s">
        <v>548</v>
      </c>
      <c r="I94" s="274"/>
      <c r="J94" s="270"/>
      <c r="K94" s="273"/>
      <c r="L94" s="288"/>
      <c r="M94" s="274"/>
      <c r="N94" s="256"/>
      <c r="O94" s="257">
        <f>T96+V96+X96+Z96</f>
        <v>0</v>
      </c>
      <c r="P94" s="213"/>
      <c r="Q94" s="207"/>
      <c r="R94" s="208">
        <f>U94+W94+Y94+AA94</f>
        <v>0</v>
      </c>
      <c r="S94" s="211"/>
      <c r="T94" s="212"/>
      <c r="U94" s="208"/>
      <c r="V94" s="207"/>
      <c r="W94" s="208"/>
      <c r="X94" s="207"/>
      <c r="Y94" s="208"/>
      <c r="Z94" s="207"/>
      <c r="AA94" s="162"/>
      <c r="AB94" s="253"/>
    </row>
    <row r="95" spans="1:28" ht="60" customHeight="1" x14ac:dyDescent="0.25">
      <c r="A95" s="298"/>
      <c r="B95" s="275"/>
      <c r="C95" s="266"/>
      <c r="D95" s="216">
        <v>83</v>
      </c>
      <c r="E95" s="216" t="s">
        <v>545</v>
      </c>
      <c r="F95" s="216" t="s">
        <v>546</v>
      </c>
      <c r="G95" s="216" t="s">
        <v>547</v>
      </c>
      <c r="H95" s="216" t="s">
        <v>548</v>
      </c>
      <c r="I95" s="217" t="s">
        <v>1312</v>
      </c>
      <c r="J95" s="215" t="s">
        <v>1313</v>
      </c>
      <c r="K95" s="216" t="s">
        <v>216</v>
      </c>
      <c r="L95" s="221">
        <v>197</v>
      </c>
      <c r="M95" s="217" t="s">
        <v>217</v>
      </c>
      <c r="N95" s="256">
        <v>1</v>
      </c>
      <c r="O95" s="257">
        <v>1</v>
      </c>
      <c r="P95" s="213">
        <v>0.8</v>
      </c>
      <c r="Q95" s="207">
        <v>50000000</v>
      </c>
      <c r="R95" s="208">
        <v>12768000</v>
      </c>
      <c r="S95" s="211"/>
      <c r="T95" s="212"/>
      <c r="U95" s="208"/>
      <c r="V95" s="207"/>
      <c r="W95" s="208"/>
      <c r="X95" s="207"/>
      <c r="Y95" s="208"/>
      <c r="Z95" s="207"/>
      <c r="AA95" s="162"/>
      <c r="AB95" s="253" t="s">
        <v>1314</v>
      </c>
    </row>
    <row r="96" spans="1:28" ht="83.25" customHeight="1" x14ac:dyDescent="0.25">
      <c r="A96" s="298"/>
      <c r="B96" s="275"/>
      <c r="C96" s="266"/>
      <c r="D96" s="216">
        <v>84</v>
      </c>
      <c r="E96" s="216" t="s">
        <v>549</v>
      </c>
      <c r="F96" s="216" t="s">
        <v>1315</v>
      </c>
      <c r="G96" s="216" t="s">
        <v>1316</v>
      </c>
      <c r="H96" s="216" t="s">
        <v>59</v>
      </c>
      <c r="I96" s="217" t="s">
        <v>552</v>
      </c>
      <c r="J96" s="215" t="s">
        <v>389</v>
      </c>
      <c r="K96" s="216" t="s">
        <v>424</v>
      </c>
      <c r="L96" s="221">
        <v>234</v>
      </c>
      <c r="M96" s="33" t="s">
        <v>425</v>
      </c>
      <c r="N96" s="256">
        <v>1</v>
      </c>
      <c r="O96" s="257">
        <v>1</v>
      </c>
      <c r="P96" s="213">
        <v>0.6</v>
      </c>
      <c r="Q96" s="207">
        <v>10000000</v>
      </c>
      <c r="R96" s="208">
        <f>U96+W96+Y96+AA96</f>
        <v>0</v>
      </c>
      <c r="S96" s="211"/>
      <c r="T96" s="212"/>
      <c r="U96" s="208"/>
      <c r="V96" s="207"/>
      <c r="W96" s="208"/>
      <c r="X96" s="207"/>
      <c r="Y96" s="208"/>
      <c r="Z96" s="207"/>
      <c r="AA96" s="162"/>
      <c r="AB96" s="253" t="s">
        <v>1317</v>
      </c>
    </row>
    <row r="97" spans="1:28" ht="60" customHeight="1" x14ac:dyDescent="0.25">
      <c r="A97" s="298"/>
      <c r="B97" s="275"/>
      <c r="C97" s="266"/>
      <c r="D97" s="216">
        <v>85</v>
      </c>
      <c r="E97" s="216" t="s">
        <v>553</v>
      </c>
      <c r="F97" s="216" t="s">
        <v>554</v>
      </c>
      <c r="G97" s="216" t="s">
        <v>555</v>
      </c>
      <c r="H97" s="216" t="s">
        <v>556</v>
      </c>
      <c r="I97" s="217" t="s">
        <v>1318</v>
      </c>
      <c r="J97" s="270" t="s">
        <v>1119</v>
      </c>
      <c r="K97" s="273" t="s">
        <v>216</v>
      </c>
      <c r="L97" s="288">
        <v>197</v>
      </c>
      <c r="M97" s="274" t="s">
        <v>217</v>
      </c>
      <c r="N97" s="460">
        <v>1</v>
      </c>
      <c r="O97" s="461">
        <v>1</v>
      </c>
      <c r="P97" s="321">
        <v>0.8</v>
      </c>
      <c r="Q97" s="359">
        <v>50000000</v>
      </c>
      <c r="R97" s="361">
        <v>12768000</v>
      </c>
      <c r="S97" s="211"/>
      <c r="T97" s="212"/>
      <c r="U97" s="208"/>
      <c r="V97" s="207"/>
      <c r="W97" s="208"/>
      <c r="X97" s="207"/>
      <c r="Y97" s="208"/>
      <c r="Z97" s="207"/>
      <c r="AA97" s="162"/>
      <c r="AB97" s="18" t="s">
        <v>1319</v>
      </c>
    </row>
    <row r="98" spans="1:28" ht="60" customHeight="1" x14ac:dyDescent="0.25">
      <c r="A98" s="298"/>
      <c r="B98" s="292" t="s">
        <v>558</v>
      </c>
      <c r="C98" s="266" t="s">
        <v>559</v>
      </c>
      <c r="D98" s="216">
        <v>86</v>
      </c>
      <c r="E98" s="216" t="s">
        <v>560</v>
      </c>
      <c r="F98" s="216" t="s">
        <v>561</v>
      </c>
      <c r="G98" s="216" t="s">
        <v>562</v>
      </c>
      <c r="H98" s="216" t="s">
        <v>563</v>
      </c>
      <c r="I98" s="93" t="s">
        <v>1320</v>
      </c>
      <c r="J98" s="270"/>
      <c r="K98" s="273"/>
      <c r="L98" s="288"/>
      <c r="M98" s="274"/>
      <c r="N98" s="462"/>
      <c r="O98" s="463"/>
      <c r="P98" s="322"/>
      <c r="Q98" s="366"/>
      <c r="R98" s="368"/>
      <c r="S98" s="211"/>
      <c r="T98" s="212"/>
      <c r="U98" s="208"/>
      <c r="V98" s="207"/>
      <c r="W98" s="208"/>
      <c r="X98" s="207"/>
      <c r="Y98" s="208"/>
      <c r="Z98" s="207"/>
      <c r="AA98" s="162"/>
      <c r="AB98" s="18" t="s">
        <v>1321</v>
      </c>
    </row>
    <row r="99" spans="1:28" ht="60" customHeight="1" x14ac:dyDescent="0.25">
      <c r="A99" s="298"/>
      <c r="B99" s="292"/>
      <c r="C99" s="266"/>
      <c r="D99" s="216">
        <v>87</v>
      </c>
      <c r="E99" s="216" t="s">
        <v>565</v>
      </c>
      <c r="F99" s="216" t="s">
        <v>566</v>
      </c>
      <c r="G99" s="216" t="s">
        <v>567</v>
      </c>
      <c r="H99" s="216" t="s">
        <v>568</v>
      </c>
      <c r="I99" s="217" t="s">
        <v>1322</v>
      </c>
      <c r="J99" s="270"/>
      <c r="K99" s="273"/>
      <c r="L99" s="288"/>
      <c r="M99" s="274"/>
      <c r="N99" s="459"/>
      <c r="O99" s="436"/>
      <c r="P99" s="323"/>
      <c r="Q99" s="360"/>
      <c r="R99" s="362"/>
      <c r="S99" s="211"/>
      <c r="T99" s="212"/>
      <c r="U99" s="208"/>
      <c r="V99" s="207"/>
      <c r="W99" s="208"/>
      <c r="X99" s="207"/>
      <c r="Y99" s="208"/>
      <c r="Z99" s="207"/>
      <c r="AA99" s="162"/>
      <c r="AB99" s="251" t="s">
        <v>1323</v>
      </c>
    </row>
    <row r="100" spans="1:28" ht="60" customHeight="1" x14ac:dyDescent="0.25">
      <c r="A100" s="298"/>
      <c r="B100" s="292"/>
      <c r="C100" s="266"/>
      <c r="D100" s="216">
        <v>88</v>
      </c>
      <c r="E100" s="216" t="s">
        <v>570</v>
      </c>
      <c r="F100" s="216" t="s">
        <v>1324</v>
      </c>
      <c r="G100" s="216" t="s">
        <v>1325</v>
      </c>
      <c r="H100" s="216" t="s">
        <v>59</v>
      </c>
      <c r="I100" s="217" t="s">
        <v>1326</v>
      </c>
      <c r="J100" s="299" t="s">
        <v>574</v>
      </c>
      <c r="K100" s="288"/>
      <c r="L100" s="288"/>
      <c r="M100" s="300"/>
      <c r="N100" s="256">
        <v>0</v>
      </c>
      <c r="O100" s="257">
        <f>T101+V101+X101+Z101</f>
        <v>0</v>
      </c>
      <c r="P100" s="213">
        <v>0</v>
      </c>
      <c r="Q100" s="207"/>
      <c r="R100" s="208">
        <f>U100+W100+Y100+AA100</f>
        <v>0</v>
      </c>
      <c r="S100" s="211"/>
      <c r="T100" s="212"/>
      <c r="U100" s="208"/>
      <c r="V100" s="207"/>
      <c r="W100" s="208"/>
      <c r="X100" s="207"/>
      <c r="Y100" s="208"/>
      <c r="Z100" s="207"/>
      <c r="AA100" s="162"/>
      <c r="AB100" s="18" t="s">
        <v>1321</v>
      </c>
    </row>
    <row r="101" spans="1:28" ht="60" customHeight="1" x14ac:dyDescent="0.25">
      <c r="A101" s="298"/>
      <c r="B101" s="275" t="s">
        <v>558</v>
      </c>
      <c r="C101" s="266" t="s">
        <v>559</v>
      </c>
      <c r="D101" s="216">
        <v>89</v>
      </c>
      <c r="E101" s="216" t="s">
        <v>575</v>
      </c>
      <c r="F101" s="216" t="s">
        <v>1327</v>
      </c>
      <c r="G101" s="216" t="s">
        <v>1328</v>
      </c>
      <c r="H101" s="216" t="s">
        <v>59</v>
      </c>
      <c r="I101" s="217" t="s">
        <v>578</v>
      </c>
      <c r="J101" s="270" t="s">
        <v>1119</v>
      </c>
      <c r="K101" s="273" t="s">
        <v>216</v>
      </c>
      <c r="L101" s="288">
        <v>197</v>
      </c>
      <c r="M101" s="274" t="s">
        <v>217</v>
      </c>
      <c r="N101" s="460">
        <v>1</v>
      </c>
      <c r="O101" s="461">
        <v>1</v>
      </c>
      <c r="P101" s="321">
        <v>0.8</v>
      </c>
      <c r="Q101" s="359">
        <v>50000000</v>
      </c>
      <c r="R101" s="361">
        <v>12768000</v>
      </c>
      <c r="S101" s="211"/>
      <c r="T101" s="212"/>
      <c r="U101" s="208"/>
      <c r="V101" s="207"/>
      <c r="W101" s="208"/>
      <c r="X101" s="207"/>
      <c r="Y101" s="208"/>
      <c r="Z101" s="207"/>
      <c r="AA101" s="162"/>
      <c r="AB101" s="251" t="s">
        <v>1329</v>
      </c>
    </row>
    <row r="102" spans="1:28" ht="60" customHeight="1" x14ac:dyDescent="0.25">
      <c r="A102" s="298"/>
      <c r="B102" s="275"/>
      <c r="C102" s="266"/>
      <c r="D102" s="216">
        <v>90</v>
      </c>
      <c r="E102" s="216" t="s">
        <v>579</v>
      </c>
      <c r="F102" s="216" t="s">
        <v>580</v>
      </c>
      <c r="G102" s="216" t="s">
        <v>581</v>
      </c>
      <c r="H102" s="216" t="s">
        <v>563</v>
      </c>
      <c r="I102" s="217" t="s">
        <v>1330</v>
      </c>
      <c r="J102" s="270"/>
      <c r="K102" s="273"/>
      <c r="L102" s="288"/>
      <c r="M102" s="274"/>
      <c r="N102" s="462"/>
      <c r="O102" s="463"/>
      <c r="P102" s="322"/>
      <c r="Q102" s="366"/>
      <c r="R102" s="368"/>
      <c r="S102" s="211"/>
      <c r="T102" s="212"/>
      <c r="U102" s="208"/>
      <c r="V102" s="207"/>
      <c r="W102" s="208"/>
      <c r="X102" s="207"/>
      <c r="Y102" s="208"/>
      <c r="Z102" s="207"/>
      <c r="AA102" s="162"/>
      <c r="AB102" s="18" t="s">
        <v>1321</v>
      </c>
    </row>
    <row r="103" spans="1:28" ht="60" customHeight="1" x14ac:dyDescent="0.25">
      <c r="A103" s="298"/>
      <c r="B103" s="275"/>
      <c r="C103" s="266"/>
      <c r="D103" s="216">
        <v>91</v>
      </c>
      <c r="E103" s="216" t="s">
        <v>583</v>
      </c>
      <c r="F103" s="216" t="s">
        <v>584</v>
      </c>
      <c r="G103" s="216" t="s">
        <v>585</v>
      </c>
      <c r="H103" s="216" t="s">
        <v>586</v>
      </c>
      <c r="I103" s="217" t="s">
        <v>1331</v>
      </c>
      <c r="J103" s="215" t="s">
        <v>588</v>
      </c>
      <c r="K103" s="216" t="s">
        <v>589</v>
      </c>
      <c r="L103" s="216" t="s">
        <v>590</v>
      </c>
      <c r="M103" s="217" t="s">
        <v>591</v>
      </c>
      <c r="N103" s="459"/>
      <c r="O103" s="436"/>
      <c r="P103" s="323"/>
      <c r="Q103" s="360"/>
      <c r="R103" s="362"/>
      <c r="S103" s="211"/>
      <c r="T103" s="212"/>
      <c r="U103" s="208"/>
      <c r="V103" s="207"/>
      <c r="W103" s="208"/>
      <c r="X103" s="207"/>
      <c r="Y103" s="208"/>
      <c r="Z103" s="207"/>
      <c r="AA103" s="162"/>
      <c r="AB103" s="18" t="s">
        <v>1321</v>
      </c>
    </row>
    <row r="104" spans="1:28" ht="60" customHeight="1" x14ac:dyDescent="0.25">
      <c r="A104" s="298"/>
      <c r="B104" s="275"/>
      <c r="C104" s="266"/>
      <c r="D104" s="216">
        <v>92</v>
      </c>
      <c r="E104" s="216" t="s">
        <v>1332</v>
      </c>
      <c r="F104" s="216" t="s">
        <v>593</v>
      </c>
      <c r="G104" s="216" t="s">
        <v>594</v>
      </c>
      <c r="H104" s="216" t="s">
        <v>595</v>
      </c>
      <c r="I104" s="217" t="s">
        <v>596</v>
      </c>
      <c r="J104" s="215" t="s">
        <v>597</v>
      </c>
      <c r="K104" s="216" t="s">
        <v>386</v>
      </c>
      <c r="L104" s="221">
        <v>219</v>
      </c>
      <c r="M104" s="33" t="s">
        <v>482</v>
      </c>
      <c r="N104" s="256">
        <v>1</v>
      </c>
      <c r="O104" s="257">
        <v>1</v>
      </c>
      <c r="P104" s="213">
        <v>0.7</v>
      </c>
      <c r="Q104" s="207">
        <v>50000000</v>
      </c>
      <c r="R104" s="208">
        <v>16166000</v>
      </c>
      <c r="S104" s="211"/>
      <c r="T104" s="212"/>
      <c r="U104" s="208"/>
      <c r="V104" s="207"/>
      <c r="W104" s="208"/>
      <c r="X104" s="207"/>
      <c r="Y104" s="208"/>
      <c r="Z104" s="207"/>
      <c r="AA104" s="162"/>
      <c r="AB104" s="18" t="s">
        <v>1321</v>
      </c>
    </row>
    <row r="105" spans="1:28" ht="60" customHeight="1" x14ac:dyDescent="0.25">
      <c r="A105" s="298"/>
      <c r="B105" s="275"/>
      <c r="C105" s="266"/>
      <c r="D105" s="216">
        <v>93</v>
      </c>
      <c r="E105" s="216" t="s">
        <v>598</v>
      </c>
      <c r="F105" s="216" t="s">
        <v>599</v>
      </c>
      <c r="G105" s="216" t="s">
        <v>600</v>
      </c>
      <c r="H105" s="216" t="s">
        <v>601</v>
      </c>
      <c r="I105" s="217" t="s">
        <v>1333</v>
      </c>
      <c r="J105" s="61" t="s">
        <v>389</v>
      </c>
      <c r="K105" s="28" t="s">
        <v>603</v>
      </c>
      <c r="L105" s="28">
        <v>228</v>
      </c>
      <c r="M105" s="62" t="s">
        <v>604</v>
      </c>
      <c r="N105" s="256">
        <v>1</v>
      </c>
      <c r="O105" s="257">
        <v>1</v>
      </c>
      <c r="P105" s="213">
        <v>0.7</v>
      </c>
      <c r="Q105" s="207">
        <v>26100000</v>
      </c>
      <c r="R105" s="208">
        <v>7955922</v>
      </c>
      <c r="S105" s="211"/>
      <c r="T105" s="212"/>
      <c r="U105" s="208"/>
      <c r="V105" s="207"/>
      <c r="W105" s="208"/>
      <c r="X105" s="207"/>
      <c r="Y105" s="208"/>
      <c r="Z105" s="207"/>
      <c r="AA105" s="162"/>
      <c r="AB105" s="18" t="s">
        <v>1334</v>
      </c>
    </row>
    <row r="106" spans="1:28" ht="127.5" x14ac:dyDescent="0.25">
      <c r="A106" s="298"/>
      <c r="B106" s="275"/>
      <c r="C106" s="266"/>
      <c r="D106" s="216">
        <v>94</v>
      </c>
      <c r="E106" s="216" t="s">
        <v>1335</v>
      </c>
      <c r="F106" s="216" t="s">
        <v>1336</v>
      </c>
      <c r="G106" s="216" t="s">
        <v>607</v>
      </c>
      <c r="H106" s="216" t="s">
        <v>608</v>
      </c>
      <c r="I106" s="217" t="s">
        <v>1337</v>
      </c>
      <c r="J106" s="215" t="s">
        <v>254</v>
      </c>
      <c r="K106" s="221" t="s">
        <v>262</v>
      </c>
      <c r="L106" s="216">
        <v>137</v>
      </c>
      <c r="M106" s="217" t="s">
        <v>263</v>
      </c>
      <c r="N106" s="256">
        <v>1</v>
      </c>
      <c r="O106" s="257">
        <v>1</v>
      </c>
      <c r="P106" s="213">
        <v>0.7</v>
      </c>
      <c r="Q106" s="207">
        <v>56000000</v>
      </c>
      <c r="R106" s="208">
        <v>2798000</v>
      </c>
      <c r="S106" s="211"/>
      <c r="T106" s="212"/>
      <c r="U106" s="208"/>
      <c r="V106" s="207"/>
      <c r="W106" s="208"/>
      <c r="X106" s="207"/>
      <c r="Y106" s="208"/>
      <c r="Z106" s="207"/>
      <c r="AA106" s="162"/>
      <c r="AB106" s="18" t="s">
        <v>1338</v>
      </c>
    </row>
    <row r="107" spans="1:28" ht="63.75" x14ac:dyDescent="0.25">
      <c r="A107" s="298"/>
      <c r="B107" s="275"/>
      <c r="C107" s="266"/>
      <c r="D107" s="216">
        <v>95</v>
      </c>
      <c r="E107" s="216" t="s">
        <v>610</v>
      </c>
      <c r="F107" s="216" t="s">
        <v>611</v>
      </c>
      <c r="G107" s="216" t="s">
        <v>1339</v>
      </c>
      <c r="H107" s="216" t="s">
        <v>87</v>
      </c>
      <c r="I107" s="217" t="s">
        <v>613</v>
      </c>
      <c r="J107" s="270" t="s">
        <v>1119</v>
      </c>
      <c r="K107" s="273" t="s">
        <v>216</v>
      </c>
      <c r="L107" s="288">
        <v>197</v>
      </c>
      <c r="M107" s="274" t="s">
        <v>217</v>
      </c>
      <c r="N107" s="256">
        <v>1</v>
      </c>
      <c r="O107" s="257">
        <v>1</v>
      </c>
      <c r="P107" s="213">
        <v>0.8</v>
      </c>
      <c r="Q107" s="359">
        <v>50000000</v>
      </c>
      <c r="R107" s="361">
        <v>12768000</v>
      </c>
      <c r="S107" s="211"/>
      <c r="T107" s="212"/>
      <c r="U107" s="208"/>
      <c r="V107" s="207"/>
      <c r="W107" s="208"/>
      <c r="X107" s="207"/>
      <c r="Y107" s="208"/>
      <c r="Z107" s="207"/>
      <c r="AA107" s="162"/>
      <c r="AB107" s="18" t="s">
        <v>1321</v>
      </c>
    </row>
    <row r="108" spans="1:28" ht="60" customHeight="1" x14ac:dyDescent="0.25">
      <c r="A108" s="298"/>
      <c r="B108" s="275"/>
      <c r="C108" s="266"/>
      <c r="D108" s="216">
        <v>96</v>
      </c>
      <c r="E108" s="216" t="s">
        <v>614</v>
      </c>
      <c r="F108" s="216" t="s">
        <v>1340</v>
      </c>
      <c r="G108" s="216" t="s">
        <v>1341</v>
      </c>
      <c r="H108" s="216" t="s">
        <v>59</v>
      </c>
      <c r="I108" s="217" t="s">
        <v>1342</v>
      </c>
      <c r="J108" s="270"/>
      <c r="K108" s="273"/>
      <c r="L108" s="288"/>
      <c r="M108" s="274"/>
      <c r="N108" s="256">
        <v>1</v>
      </c>
      <c r="O108" s="257">
        <v>1</v>
      </c>
      <c r="P108" s="213">
        <v>0.8</v>
      </c>
      <c r="Q108" s="360"/>
      <c r="R108" s="362"/>
      <c r="S108" s="211"/>
      <c r="T108" s="212"/>
      <c r="U108" s="208"/>
      <c r="V108" s="207"/>
      <c r="W108" s="208"/>
      <c r="X108" s="207"/>
      <c r="Y108" s="208"/>
      <c r="Z108" s="207"/>
      <c r="AA108" s="162"/>
      <c r="AB108" s="18" t="s">
        <v>1321</v>
      </c>
    </row>
    <row r="109" spans="1:28" ht="114.75" x14ac:dyDescent="0.25">
      <c r="A109" s="298"/>
      <c r="B109" s="275"/>
      <c r="C109" s="28" t="s">
        <v>618</v>
      </c>
      <c r="D109" s="216">
        <v>97</v>
      </c>
      <c r="E109" s="216" t="s">
        <v>619</v>
      </c>
      <c r="F109" s="216" t="s">
        <v>1343</v>
      </c>
      <c r="G109" s="216" t="s">
        <v>1344</v>
      </c>
      <c r="H109" s="216" t="s">
        <v>59</v>
      </c>
      <c r="I109" s="217" t="s">
        <v>622</v>
      </c>
      <c r="J109" s="215" t="s">
        <v>406</v>
      </c>
      <c r="K109" s="216" t="s">
        <v>407</v>
      </c>
      <c r="L109" s="221">
        <v>136</v>
      </c>
      <c r="M109" s="217" t="s">
        <v>455</v>
      </c>
      <c r="N109" s="256">
        <v>1</v>
      </c>
      <c r="O109" s="257">
        <v>1</v>
      </c>
      <c r="P109" s="213">
        <v>0.8</v>
      </c>
      <c r="Q109" s="207">
        <v>28000000</v>
      </c>
      <c r="R109" s="208">
        <f>U109+W109+Y109+AA109</f>
        <v>0</v>
      </c>
      <c r="S109" s="211"/>
      <c r="T109" s="212"/>
      <c r="U109" s="208"/>
      <c r="V109" s="207"/>
      <c r="W109" s="208"/>
      <c r="X109" s="207"/>
      <c r="Y109" s="208"/>
      <c r="Z109" s="207"/>
      <c r="AA109" s="162"/>
      <c r="AB109" s="40" t="s">
        <v>1345</v>
      </c>
    </row>
    <row r="110" spans="1:28" ht="84" customHeight="1" x14ac:dyDescent="0.25">
      <c r="A110" s="307" t="s">
        <v>624</v>
      </c>
      <c r="B110" s="266" t="s">
        <v>625</v>
      </c>
      <c r="C110" s="309" t="s">
        <v>1346</v>
      </c>
      <c r="D110" s="216">
        <v>98</v>
      </c>
      <c r="E110" s="228" t="s">
        <v>1347</v>
      </c>
      <c r="F110" s="214" t="s">
        <v>1348</v>
      </c>
      <c r="G110" s="214" t="s">
        <v>629</v>
      </c>
      <c r="H110" s="214" t="s">
        <v>630</v>
      </c>
      <c r="I110" s="33" t="s">
        <v>631</v>
      </c>
      <c r="J110" s="270" t="s">
        <v>233</v>
      </c>
      <c r="K110" s="273" t="s">
        <v>234</v>
      </c>
      <c r="L110" s="275">
        <v>197</v>
      </c>
      <c r="M110" s="276" t="s">
        <v>217</v>
      </c>
      <c r="N110" s="471">
        <v>1</v>
      </c>
      <c r="O110" s="461">
        <v>1</v>
      </c>
      <c r="P110" s="321">
        <v>0.8</v>
      </c>
      <c r="Q110" s="359">
        <v>50000000</v>
      </c>
      <c r="R110" s="361">
        <v>12768000</v>
      </c>
      <c r="S110" s="211"/>
      <c r="T110" s="212"/>
      <c r="U110" s="208"/>
      <c r="V110" s="207"/>
      <c r="W110" s="208"/>
      <c r="X110" s="207"/>
      <c r="Y110" s="208"/>
      <c r="Z110" s="207"/>
      <c r="AA110" s="162"/>
      <c r="AB110" s="18" t="s">
        <v>1349</v>
      </c>
    </row>
    <row r="111" spans="1:28" ht="60" customHeight="1" x14ac:dyDescent="0.25">
      <c r="A111" s="307"/>
      <c r="B111" s="266"/>
      <c r="C111" s="309"/>
      <c r="D111" s="216">
        <v>99</v>
      </c>
      <c r="E111" s="228" t="s">
        <v>1350</v>
      </c>
      <c r="F111" s="228" t="s">
        <v>633</v>
      </c>
      <c r="G111" s="228" t="s">
        <v>634</v>
      </c>
      <c r="H111" s="228" t="s">
        <v>635</v>
      </c>
      <c r="I111" s="34" t="s">
        <v>631</v>
      </c>
      <c r="J111" s="270"/>
      <c r="K111" s="273"/>
      <c r="L111" s="275"/>
      <c r="M111" s="276"/>
      <c r="N111" s="472"/>
      <c r="O111" s="463"/>
      <c r="P111" s="322"/>
      <c r="Q111" s="366"/>
      <c r="R111" s="368"/>
      <c r="S111" s="211"/>
      <c r="T111" s="212"/>
      <c r="U111" s="208"/>
      <c r="V111" s="207"/>
      <c r="W111" s="208"/>
      <c r="X111" s="207"/>
      <c r="Y111" s="208"/>
      <c r="Z111" s="207"/>
      <c r="AA111" s="162"/>
      <c r="AB111" s="18" t="s">
        <v>1351</v>
      </c>
    </row>
    <row r="112" spans="1:28" ht="60" customHeight="1" x14ac:dyDescent="0.25">
      <c r="A112" s="307"/>
      <c r="B112" s="266"/>
      <c r="C112" s="275" t="s">
        <v>636</v>
      </c>
      <c r="D112" s="218">
        <v>100</v>
      </c>
      <c r="E112" s="228" t="s">
        <v>1352</v>
      </c>
      <c r="F112" s="214" t="s">
        <v>638</v>
      </c>
      <c r="G112" s="214" t="s">
        <v>639</v>
      </c>
      <c r="H112" s="214" t="s">
        <v>1353</v>
      </c>
      <c r="I112" s="33" t="s">
        <v>641</v>
      </c>
      <c r="J112" s="270"/>
      <c r="K112" s="273"/>
      <c r="L112" s="275"/>
      <c r="M112" s="276"/>
      <c r="N112" s="472"/>
      <c r="O112" s="463"/>
      <c r="P112" s="322"/>
      <c r="Q112" s="366"/>
      <c r="R112" s="368"/>
      <c r="S112" s="211"/>
      <c r="T112" s="212"/>
      <c r="U112" s="208"/>
      <c r="V112" s="207"/>
      <c r="W112" s="208"/>
      <c r="X112" s="207"/>
      <c r="Y112" s="208"/>
      <c r="Z112" s="207"/>
      <c r="AA112" s="162"/>
      <c r="AB112" s="18" t="s">
        <v>1354</v>
      </c>
    </row>
    <row r="113" spans="1:28" ht="60" customHeight="1" x14ac:dyDescent="0.25">
      <c r="A113" s="307"/>
      <c r="B113" s="266"/>
      <c r="C113" s="275"/>
      <c r="D113" s="216">
        <v>101</v>
      </c>
      <c r="E113" s="222" t="s">
        <v>642</v>
      </c>
      <c r="F113" s="214" t="s">
        <v>1355</v>
      </c>
      <c r="G113" s="214" t="s">
        <v>1356</v>
      </c>
      <c r="H113" s="214" t="s">
        <v>645</v>
      </c>
      <c r="I113" s="33" t="s">
        <v>641</v>
      </c>
      <c r="J113" s="270"/>
      <c r="K113" s="273"/>
      <c r="L113" s="275"/>
      <c r="M113" s="276"/>
      <c r="N113" s="472"/>
      <c r="O113" s="463"/>
      <c r="P113" s="322"/>
      <c r="Q113" s="366"/>
      <c r="R113" s="368"/>
      <c r="S113" s="211"/>
      <c r="T113" s="212"/>
      <c r="U113" s="208"/>
      <c r="V113" s="207"/>
      <c r="W113" s="208"/>
      <c r="X113" s="207"/>
      <c r="Y113" s="208"/>
      <c r="Z113" s="207"/>
      <c r="AA113" s="162"/>
      <c r="AB113" s="18" t="s">
        <v>1357</v>
      </c>
    </row>
    <row r="114" spans="1:28" ht="60" customHeight="1" x14ac:dyDescent="0.25">
      <c r="A114" s="307"/>
      <c r="B114" s="266"/>
      <c r="C114" s="275"/>
      <c r="D114" s="216">
        <v>102</v>
      </c>
      <c r="E114" s="228" t="s">
        <v>646</v>
      </c>
      <c r="F114" s="214" t="s">
        <v>647</v>
      </c>
      <c r="G114" s="214" t="s">
        <v>648</v>
      </c>
      <c r="H114" s="214" t="s">
        <v>649</v>
      </c>
      <c r="I114" s="33" t="s">
        <v>1358</v>
      </c>
      <c r="J114" s="270"/>
      <c r="K114" s="273"/>
      <c r="L114" s="275"/>
      <c r="M114" s="276"/>
      <c r="N114" s="472"/>
      <c r="O114" s="463"/>
      <c r="P114" s="322"/>
      <c r="Q114" s="366"/>
      <c r="R114" s="368"/>
      <c r="S114" s="211"/>
      <c r="T114" s="212"/>
      <c r="U114" s="208"/>
      <c r="V114" s="207"/>
      <c r="W114" s="208"/>
      <c r="X114" s="207"/>
      <c r="Y114" s="208"/>
      <c r="Z114" s="207"/>
      <c r="AA114" s="162"/>
      <c r="AB114" s="18" t="s">
        <v>1359</v>
      </c>
    </row>
    <row r="115" spans="1:28" ht="60" customHeight="1" x14ac:dyDescent="0.25">
      <c r="A115" s="307"/>
      <c r="B115" s="266"/>
      <c r="C115" s="275"/>
      <c r="D115" s="216">
        <v>103</v>
      </c>
      <c r="E115" s="214" t="s">
        <v>1360</v>
      </c>
      <c r="F115" s="214" t="s">
        <v>652</v>
      </c>
      <c r="G115" s="214" t="s">
        <v>1361</v>
      </c>
      <c r="H115" s="214" t="s">
        <v>654</v>
      </c>
      <c r="I115" s="33" t="s">
        <v>1362</v>
      </c>
      <c r="J115" s="270"/>
      <c r="K115" s="273"/>
      <c r="L115" s="275"/>
      <c r="M115" s="276"/>
      <c r="N115" s="472"/>
      <c r="O115" s="463"/>
      <c r="P115" s="322"/>
      <c r="Q115" s="366"/>
      <c r="R115" s="368"/>
      <c r="S115" s="211"/>
      <c r="T115" s="212"/>
      <c r="U115" s="208"/>
      <c r="V115" s="207"/>
      <c r="W115" s="208"/>
      <c r="X115" s="207"/>
      <c r="Y115" s="208"/>
      <c r="Z115" s="207"/>
      <c r="AA115" s="162"/>
      <c r="AB115" s="18" t="s">
        <v>1363</v>
      </c>
    </row>
    <row r="116" spans="1:28" ht="60" customHeight="1" x14ac:dyDescent="0.25">
      <c r="A116" s="307"/>
      <c r="B116" s="266"/>
      <c r="C116" s="275"/>
      <c r="D116" s="218">
        <v>104</v>
      </c>
      <c r="E116" s="214" t="s">
        <v>656</v>
      </c>
      <c r="F116" s="214" t="s">
        <v>657</v>
      </c>
      <c r="G116" s="214" t="s">
        <v>658</v>
      </c>
      <c r="H116" s="214" t="s">
        <v>659</v>
      </c>
      <c r="I116" s="33" t="s">
        <v>660</v>
      </c>
      <c r="J116" s="270"/>
      <c r="K116" s="273"/>
      <c r="L116" s="275"/>
      <c r="M116" s="276"/>
      <c r="N116" s="472"/>
      <c r="O116" s="463"/>
      <c r="P116" s="322"/>
      <c r="Q116" s="366"/>
      <c r="R116" s="368"/>
      <c r="S116" s="211"/>
      <c r="T116" s="212"/>
      <c r="U116" s="208"/>
      <c r="V116" s="207"/>
      <c r="W116" s="208"/>
      <c r="X116" s="207"/>
      <c r="Y116" s="208"/>
      <c r="Z116" s="207"/>
      <c r="AA116" s="162"/>
      <c r="AB116" s="246" t="s">
        <v>1364</v>
      </c>
    </row>
    <row r="117" spans="1:28" ht="60" customHeight="1" x14ac:dyDescent="0.25">
      <c r="A117" s="307"/>
      <c r="B117" s="266"/>
      <c r="C117" s="275"/>
      <c r="D117" s="216">
        <v>105</v>
      </c>
      <c r="E117" s="214" t="s">
        <v>1365</v>
      </c>
      <c r="F117" s="214" t="s">
        <v>662</v>
      </c>
      <c r="G117" s="214" t="s">
        <v>663</v>
      </c>
      <c r="H117" s="214" t="s">
        <v>664</v>
      </c>
      <c r="I117" s="33" t="s">
        <v>665</v>
      </c>
      <c r="J117" s="270"/>
      <c r="K117" s="273"/>
      <c r="L117" s="275"/>
      <c r="M117" s="276"/>
      <c r="N117" s="472"/>
      <c r="O117" s="463"/>
      <c r="P117" s="322"/>
      <c r="Q117" s="366"/>
      <c r="R117" s="368"/>
      <c r="S117" s="211"/>
      <c r="T117" s="212"/>
      <c r="U117" s="208"/>
      <c r="V117" s="207"/>
      <c r="W117" s="208"/>
      <c r="X117" s="207"/>
      <c r="Y117" s="208"/>
      <c r="Z117" s="207"/>
      <c r="AA117" s="162"/>
      <c r="AB117" s="254" t="s">
        <v>1366</v>
      </c>
    </row>
    <row r="118" spans="1:28" ht="60" customHeight="1" x14ac:dyDescent="0.25">
      <c r="A118" s="307"/>
      <c r="B118" s="266"/>
      <c r="C118" s="275"/>
      <c r="D118" s="216">
        <v>106</v>
      </c>
      <c r="E118" s="214" t="s">
        <v>666</v>
      </c>
      <c r="F118" s="214" t="s">
        <v>1367</v>
      </c>
      <c r="G118" s="214" t="s">
        <v>668</v>
      </c>
      <c r="H118" s="214" t="s">
        <v>669</v>
      </c>
      <c r="I118" s="33" t="s">
        <v>1368</v>
      </c>
      <c r="J118" s="270"/>
      <c r="K118" s="273"/>
      <c r="L118" s="275"/>
      <c r="M118" s="276"/>
      <c r="N118" s="472"/>
      <c r="O118" s="463"/>
      <c r="P118" s="322"/>
      <c r="Q118" s="366"/>
      <c r="R118" s="368"/>
      <c r="S118" s="211"/>
      <c r="T118" s="212"/>
      <c r="U118" s="208"/>
      <c r="V118" s="207"/>
      <c r="W118" s="208"/>
      <c r="X118" s="207"/>
      <c r="Y118" s="208"/>
      <c r="Z118" s="207"/>
      <c r="AA118" s="162"/>
      <c r="AB118" s="254" t="s">
        <v>1369</v>
      </c>
    </row>
    <row r="119" spans="1:28" ht="60" customHeight="1" x14ac:dyDescent="0.25">
      <c r="A119" s="307"/>
      <c r="B119" s="266"/>
      <c r="C119" s="275"/>
      <c r="D119" s="216">
        <v>107</v>
      </c>
      <c r="E119" s="214" t="s">
        <v>1370</v>
      </c>
      <c r="F119" s="214" t="s">
        <v>1371</v>
      </c>
      <c r="G119" s="214" t="s">
        <v>1372</v>
      </c>
      <c r="H119" s="214" t="s">
        <v>59</v>
      </c>
      <c r="I119" s="33" t="s">
        <v>674</v>
      </c>
      <c r="J119" s="270"/>
      <c r="K119" s="273"/>
      <c r="L119" s="275"/>
      <c r="M119" s="276"/>
      <c r="N119" s="472"/>
      <c r="O119" s="463"/>
      <c r="P119" s="322"/>
      <c r="Q119" s="366"/>
      <c r="R119" s="368"/>
      <c r="S119" s="211"/>
      <c r="T119" s="212"/>
      <c r="U119" s="208"/>
      <c r="V119" s="207"/>
      <c r="W119" s="208"/>
      <c r="X119" s="207"/>
      <c r="Y119" s="208"/>
      <c r="Z119" s="207"/>
      <c r="AA119" s="162"/>
      <c r="AB119" s="254" t="s">
        <v>1373</v>
      </c>
    </row>
    <row r="120" spans="1:28" ht="60" customHeight="1" x14ac:dyDescent="0.25">
      <c r="A120" s="307"/>
      <c r="B120" s="303" t="s">
        <v>675</v>
      </c>
      <c r="C120" s="266" t="s">
        <v>676</v>
      </c>
      <c r="D120" s="218">
        <v>108</v>
      </c>
      <c r="E120" s="214" t="s">
        <v>677</v>
      </c>
      <c r="F120" s="214" t="s">
        <v>678</v>
      </c>
      <c r="G120" s="214" t="s">
        <v>679</v>
      </c>
      <c r="H120" s="214" t="s">
        <v>680</v>
      </c>
      <c r="I120" s="33" t="s">
        <v>1368</v>
      </c>
      <c r="J120" s="270"/>
      <c r="K120" s="273"/>
      <c r="L120" s="275"/>
      <c r="M120" s="276"/>
      <c r="N120" s="472"/>
      <c r="O120" s="463"/>
      <c r="P120" s="322"/>
      <c r="Q120" s="366"/>
      <c r="R120" s="368"/>
      <c r="S120" s="211"/>
      <c r="T120" s="212"/>
      <c r="U120" s="208"/>
      <c r="V120" s="207"/>
      <c r="W120" s="208"/>
      <c r="X120" s="207"/>
      <c r="Y120" s="208"/>
      <c r="Z120" s="207"/>
      <c r="AA120" s="162"/>
      <c r="AB120" s="239" t="s">
        <v>1374</v>
      </c>
    </row>
    <row r="121" spans="1:28" ht="60" customHeight="1" thickBot="1" x14ac:dyDescent="0.3">
      <c r="A121" s="308"/>
      <c r="B121" s="304"/>
      <c r="C121" s="333"/>
      <c r="D121" s="229">
        <v>109</v>
      </c>
      <c r="E121" s="230" t="s">
        <v>681</v>
      </c>
      <c r="F121" s="230" t="s">
        <v>682</v>
      </c>
      <c r="G121" s="230" t="s">
        <v>683</v>
      </c>
      <c r="H121" s="230" t="s">
        <v>1375</v>
      </c>
      <c r="I121" s="36" t="s">
        <v>1376</v>
      </c>
      <c r="J121" s="310"/>
      <c r="K121" s="311"/>
      <c r="L121" s="301"/>
      <c r="M121" s="470"/>
      <c r="N121" s="473"/>
      <c r="O121" s="463"/>
      <c r="P121" s="355"/>
      <c r="Q121" s="367"/>
      <c r="R121" s="369"/>
      <c r="S121" s="108"/>
      <c r="T121" s="105"/>
      <c r="U121" s="107"/>
      <c r="V121" s="106"/>
      <c r="W121" s="107"/>
      <c r="X121" s="106"/>
      <c r="Y121" s="107"/>
      <c r="Z121" s="106"/>
      <c r="AA121" s="255"/>
      <c r="AB121" s="239" t="s">
        <v>1377</v>
      </c>
    </row>
  </sheetData>
  <mergeCells count="253">
    <mergeCell ref="P110:P121"/>
    <mergeCell ref="Q110:Q121"/>
    <mergeCell ref="R110:R121"/>
    <mergeCell ref="C112:C119"/>
    <mergeCell ref="B120:B121"/>
    <mergeCell ref="C120:C121"/>
    <mergeCell ref="A110:A121"/>
    <mergeCell ref="B110:B119"/>
    <mergeCell ref="C110:C111"/>
    <mergeCell ref="J110:J121"/>
    <mergeCell ref="K110:K121"/>
    <mergeCell ref="L110:L121"/>
    <mergeCell ref="M110:M121"/>
    <mergeCell ref="N110:N121"/>
    <mergeCell ref="O110:O121"/>
    <mergeCell ref="B98:B100"/>
    <mergeCell ref="C98:C100"/>
    <mergeCell ref="J100:M100"/>
    <mergeCell ref="B101:B109"/>
    <mergeCell ref="N101:N103"/>
    <mergeCell ref="O101:O103"/>
    <mergeCell ref="P101:P103"/>
    <mergeCell ref="Q101:Q103"/>
    <mergeCell ref="R101:R103"/>
    <mergeCell ref="J107:J108"/>
    <mergeCell ref="K107:K108"/>
    <mergeCell ref="L107:L108"/>
    <mergeCell ref="M107:M108"/>
    <mergeCell ref="Q107:Q108"/>
    <mergeCell ref="R107:R108"/>
    <mergeCell ref="Q88:Q89"/>
    <mergeCell ref="R88:R89"/>
    <mergeCell ref="C90:C97"/>
    <mergeCell ref="J97:J99"/>
    <mergeCell ref="K97:K99"/>
    <mergeCell ref="L97:L99"/>
    <mergeCell ref="M97:M99"/>
    <mergeCell ref="N97:N99"/>
    <mergeCell ref="O97:O99"/>
    <mergeCell ref="P97:P99"/>
    <mergeCell ref="Q97:Q99"/>
    <mergeCell ref="R97:R99"/>
    <mergeCell ref="N75:N76"/>
    <mergeCell ref="O75:O76"/>
    <mergeCell ref="P75:P76"/>
    <mergeCell ref="Q75:Q76"/>
    <mergeCell ref="R75:R76"/>
    <mergeCell ref="M77:M81"/>
    <mergeCell ref="N77:N81"/>
    <mergeCell ref="O77:O81"/>
    <mergeCell ref="P77:P81"/>
    <mergeCell ref="Q78:Q81"/>
    <mergeCell ref="R78:R81"/>
    <mergeCell ref="N63:N68"/>
    <mergeCell ref="O63:O68"/>
    <mergeCell ref="P63:P68"/>
    <mergeCell ref="Q63:Q68"/>
    <mergeCell ref="R63:R68"/>
    <mergeCell ref="M70:M71"/>
    <mergeCell ref="N70:N71"/>
    <mergeCell ref="O70:O71"/>
    <mergeCell ref="P70:P71"/>
    <mergeCell ref="Q70:Q71"/>
    <mergeCell ref="R70:R71"/>
    <mergeCell ref="F52:F55"/>
    <mergeCell ref="N52:N55"/>
    <mergeCell ref="O52:O55"/>
    <mergeCell ref="P52:P55"/>
    <mergeCell ref="Q53:Q55"/>
    <mergeCell ref="R53:R55"/>
    <mergeCell ref="N57:N59"/>
    <mergeCell ref="O57:O59"/>
    <mergeCell ref="P57:P59"/>
    <mergeCell ref="Q57:Q60"/>
    <mergeCell ref="R57:R60"/>
    <mergeCell ref="F48:F49"/>
    <mergeCell ref="N48:N49"/>
    <mergeCell ref="O48:O49"/>
    <mergeCell ref="P48:P49"/>
    <mergeCell ref="Q48:Q49"/>
    <mergeCell ref="R48:R49"/>
    <mergeCell ref="N50:N51"/>
    <mergeCell ref="O50:O51"/>
    <mergeCell ref="P50:P51"/>
    <mergeCell ref="Q50:Q51"/>
    <mergeCell ref="R50:R51"/>
    <mergeCell ref="S4:S5"/>
    <mergeCell ref="P18:P20"/>
    <mergeCell ref="Q18:Q20"/>
    <mergeCell ref="R18:R20"/>
    <mergeCell ref="J32:J35"/>
    <mergeCell ref="K32:K35"/>
    <mergeCell ref="L32:L35"/>
    <mergeCell ref="M32:M35"/>
    <mergeCell ref="I36:I41"/>
    <mergeCell ref="J36:J42"/>
    <mergeCell ref="K36:K42"/>
    <mergeCell ref="L36:L42"/>
    <mergeCell ref="M36:M42"/>
    <mergeCell ref="N36:N42"/>
    <mergeCell ref="O36:O42"/>
    <mergeCell ref="P36:P42"/>
    <mergeCell ref="Q36:Q42"/>
    <mergeCell ref="R36:R42"/>
    <mergeCell ref="S36:S42"/>
    <mergeCell ref="J4:J5"/>
    <mergeCell ref="K4:K5"/>
    <mergeCell ref="L4:L5"/>
    <mergeCell ref="M4:M5"/>
    <mergeCell ref="N4:N5"/>
    <mergeCell ref="O4:O5"/>
    <mergeCell ref="P4:P5"/>
    <mergeCell ref="Q4:Q5"/>
    <mergeCell ref="R4:R5"/>
    <mergeCell ref="C85:C89"/>
    <mergeCell ref="C80:C84"/>
    <mergeCell ref="I93:I94"/>
    <mergeCell ref="J93:J94"/>
    <mergeCell ref="B62:B65"/>
    <mergeCell ref="C62:C65"/>
    <mergeCell ref="C36:C42"/>
    <mergeCell ref="D36:D41"/>
    <mergeCell ref="E36:E41"/>
    <mergeCell ref="F36:F41"/>
    <mergeCell ref="G36:G41"/>
    <mergeCell ref="H36:H41"/>
    <mergeCell ref="R32:R35"/>
    <mergeCell ref="J46:J47"/>
    <mergeCell ref="K46:K47"/>
    <mergeCell ref="L46:L47"/>
    <mergeCell ref="M46:M47"/>
    <mergeCell ref="N46:N47"/>
    <mergeCell ref="O46:O47"/>
    <mergeCell ref="P46:P47"/>
    <mergeCell ref="AB2:AB3"/>
    <mergeCell ref="AB32:AB35"/>
    <mergeCell ref="AB36:AB41"/>
    <mergeCell ref="L93:L94"/>
    <mergeCell ref="M93:M94"/>
    <mergeCell ref="K78:K81"/>
    <mergeCell ref="K93:K94"/>
    <mergeCell ref="K50:K51"/>
    <mergeCell ref="L50:L51"/>
    <mergeCell ref="M50:M51"/>
    <mergeCell ref="AA32:AA35"/>
    <mergeCell ref="U32:U35"/>
    <mergeCell ref="V32:V35"/>
    <mergeCell ref="Y36:Y41"/>
    <mergeCell ref="Z36:Z41"/>
    <mergeCell ref="AA36:AA41"/>
    <mergeCell ref="U36:U41"/>
    <mergeCell ref="V36:V41"/>
    <mergeCell ref="W36:W41"/>
    <mergeCell ref="X36:X41"/>
    <mergeCell ref="W32:W35"/>
    <mergeCell ref="X32:X35"/>
    <mergeCell ref="Y32:Y35"/>
    <mergeCell ref="Z32:Z35"/>
    <mergeCell ref="C101:C108"/>
    <mergeCell ref="J101:J102"/>
    <mergeCell ref="K101:K102"/>
    <mergeCell ref="L101:L102"/>
    <mergeCell ref="M101:M102"/>
    <mergeCell ref="A68:A84"/>
    <mergeCell ref="B68:B76"/>
    <mergeCell ref="C68:C71"/>
    <mergeCell ref="J70:J71"/>
    <mergeCell ref="K70:K71"/>
    <mergeCell ref="L70:L71"/>
    <mergeCell ref="C72:C76"/>
    <mergeCell ref="B77:B84"/>
    <mergeCell ref="C77:C79"/>
    <mergeCell ref="J78:J81"/>
    <mergeCell ref="L77:L81"/>
    <mergeCell ref="J63:J68"/>
    <mergeCell ref="K63:K68"/>
    <mergeCell ref="L63:L68"/>
    <mergeCell ref="M63:M68"/>
    <mergeCell ref="L75:L76"/>
    <mergeCell ref="M75:M76"/>
    <mergeCell ref="A85:A109"/>
    <mergeCell ref="B85:B97"/>
    <mergeCell ref="A52:A67"/>
    <mergeCell ref="B52:B55"/>
    <mergeCell ref="C52:C55"/>
    <mergeCell ref="J53:J55"/>
    <mergeCell ref="K53:K55"/>
    <mergeCell ref="L53:L55"/>
    <mergeCell ref="M53:M55"/>
    <mergeCell ref="B31:B51"/>
    <mergeCell ref="B66:B67"/>
    <mergeCell ref="C66:C67"/>
    <mergeCell ref="B56:B61"/>
    <mergeCell ref="C57:C59"/>
    <mergeCell ref="J57:J60"/>
    <mergeCell ref="K57:K60"/>
    <mergeCell ref="L57:L60"/>
    <mergeCell ref="M57:M60"/>
    <mergeCell ref="C60:C61"/>
    <mergeCell ref="C43:C47"/>
    <mergeCell ref="C48:C51"/>
    <mergeCell ref="J48:J49"/>
    <mergeCell ref="K48:K49"/>
    <mergeCell ref="L48:L49"/>
    <mergeCell ref="M48:M49"/>
    <mergeCell ref="J50:J51"/>
    <mergeCell ref="S32:S35"/>
    <mergeCell ref="T32:T35"/>
    <mergeCell ref="H32:H35"/>
    <mergeCell ref="I32:I35"/>
    <mergeCell ref="N32:N35"/>
    <mergeCell ref="O32:O35"/>
    <mergeCell ref="P32:P35"/>
    <mergeCell ref="T36:T41"/>
    <mergeCell ref="D32:D35"/>
    <mergeCell ref="E32:E35"/>
    <mergeCell ref="F32:F35"/>
    <mergeCell ref="G32:G35"/>
    <mergeCell ref="Q32:Q35"/>
    <mergeCell ref="V2:W2"/>
    <mergeCell ref="X2:Y2"/>
    <mergeCell ref="Z2:AA2"/>
    <mergeCell ref="A4:A51"/>
    <mergeCell ref="B4:B23"/>
    <mergeCell ref="C4:C10"/>
    <mergeCell ref="C11:C13"/>
    <mergeCell ref="C14:C17"/>
    <mergeCell ref="C18:C23"/>
    <mergeCell ref="J2:M2"/>
    <mergeCell ref="N2:O2"/>
    <mergeCell ref="P2:P3"/>
    <mergeCell ref="Q2:R2"/>
    <mergeCell ref="S2:S3"/>
    <mergeCell ref="J18:J20"/>
    <mergeCell ref="K18:K20"/>
    <mergeCell ref="L18:L20"/>
    <mergeCell ref="M18:M20"/>
    <mergeCell ref="B24:B30"/>
    <mergeCell ref="C24:C26"/>
    <mergeCell ref="C27:C28"/>
    <mergeCell ref="C29:C30"/>
    <mergeCell ref="T2:U2"/>
    <mergeCell ref="C31:C35"/>
    <mergeCell ref="A1:I1"/>
    <mergeCell ref="A2:A3"/>
    <mergeCell ref="B2:B3"/>
    <mergeCell ref="C2:C3"/>
    <mergeCell ref="D2:D3"/>
    <mergeCell ref="E2:E3"/>
    <mergeCell ref="F2:F3"/>
    <mergeCell ref="G2:G3"/>
    <mergeCell ref="H2:H3"/>
    <mergeCell ref="I2:I3"/>
  </mergeCells>
  <conditionalFormatting sqref="L44">
    <cfRule type="duplicateValues" dxfId="21" priority="22"/>
  </conditionalFormatting>
  <conditionalFormatting sqref="L39">
    <cfRule type="duplicateValues" dxfId="20" priority="21"/>
  </conditionalFormatting>
  <conditionalFormatting sqref="L18">
    <cfRule type="duplicateValues" dxfId="19" priority="20"/>
  </conditionalFormatting>
  <conditionalFormatting sqref="L42">
    <cfRule type="duplicateValues" dxfId="18" priority="19"/>
  </conditionalFormatting>
  <conditionalFormatting sqref="L50">
    <cfRule type="duplicateValues" dxfId="17" priority="18"/>
  </conditionalFormatting>
  <conditionalFormatting sqref="K75">
    <cfRule type="duplicateValues" dxfId="16" priority="17"/>
  </conditionalFormatting>
  <conditionalFormatting sqref="L109">
    <cfRule type="duplicateValues" dxfId="15" priority="16"/>
  </conditionalFormatting>
  <conditionalFormatting sqref="P4:P32 P36 P42:P120">
    <cfRule type="cellIs" dxfId="14" priority="11" operator="lessThan">
      <formula>0.4</formula>
    </cfRule>
    <cfRule type="cellIs" dxfId="13" priority="12" operator="between">
      <formula>0.4</formula>
      <formula>0.5999</formula>
    </cfRule>
    <cfRule type="cellIs" dxfId="12" priority="13" operator="between">
      <formula>0.6</formula>
      <formula>0.6999</formula>
    </cfRule>
    <cfRule type="cellIs" dxfId="11" priority="14" operator="between">
      <formula>0.7</formula>
      <formula>0.7999</formula>
    </cfRule>
    <cfRule type="cellIs" dxfId="10" priority="15" operator="greaterThan">
      <formula>0.7999</formula>
    </cfRule>
  </conditionalFormatting>
  <conditionalFormatting sqref="L44">
    <cfRule type="duplicateValues" dxfId="9" priority="10"/>
  </conditionalFormatting>
  <conditionalFormatting sqref="L18">
    <cfRule type="duplicateValues" dxfId="8" priority="9"/>
  </conditionalFormatting>
  <conditionalFormatting sqref="L50">
    <cfRule type="duplicateValues" dxfId="7" priority="8"/>
  </conditionalFormatting>
  <conditionalFormatting sqref="K75">
    <cfRule type="duplicateValues" dxfId="6" priority="7"/>
  </conditionalFormatting>
  <conditionalFormatting sqref="L110">
    <cfRule type="duplicateValues" dxfId="5" priority="6"/>
  </conditionalFormatting>
  <conditionalFormatting sqref="P72:P75 P21:P31 P48 P56:P57 P61:P63 P4 P82:P97 P100:P101 P104:P110 P6:P18 P52 P43:P46 P50 P69:P70 P77">
    <cfRule type="cellIs" dxfId="4" priority="1" operator="lessThan">
      <formula>0.4</formula>
    </cfRule>
    <cfRule type="cellIs" dxfId="3" priority="2" operator="between">
      <formula>0.4</formula>
      <formula>0.5999</formula>
    </cfRule>
    <cfRule type="cellIs" dxfId="2" priority="3" operator="between">
      <formula>0.6</formula>
      <formula>0.6999</formula>
    </cfRule>
    <cfRule type="cellIs" dxfId="1" priority="4" operator="between">
      <formula>0.7</formula>
      <formula>0.7999</formula>
    </cfRule>
    <cfRule type="cellIs" dxfId="0" priority="5" operator="greaterThan">
      <formula>0.7999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 2015-2025</vt:lpstr>
      <vt:lpstr>2015</vt:lpstr>
      <vt:lpstr>2016</vt:lpstr>
      <vt:lpstr>2017</vt:lpstr>
      <vt:lpstr>2018</vt:lpstr>
      <vt:lpstr>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Laura</cp:lastModifiedBy>
  <cp:lastPrinted>2018-05-10T21:54:50Z</cp:lastPrinted>
  <dcterms:created xsi:type="dcterms:W3CDTF">2018-04-02T15:00:12Z</dcterms:created>
  <dcterms:modified xsi:type="dcterms:W3CDTF">2023-11-28T21:16:57Z</dcterms:modified>
</cp:coreProperties>
</file>