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Laura\Desktop\LAURA NIETO\1. GOBERNACION SP\2023\3. POLITICAS PUBLICAS CPS 4219 OCT - DIC\PAGINA WEB FAMILIA\MUJER\2015-2019\"/>
    </mc:Choice>
  </mc:AlternateContent>
  <xr:revisionPtr revIDLastSave="0" documentId="13_ncr:1_{98E3046B-3D0A-4C1F-BFEA-CA876F156422}" xr6:coauthVersionLast="47" xr6:coauthVersionMax="47" xr10:uidLastSave="{00000000-0000-0000-0000-000000000000}"/>
  <bookViews>
    <workbookView xWindow="20370" yWindow="-120" windowWidth="20730" windowHeight="11160" xr2:uid="{00000000-000D-0000-FFFF-FFFF00000000}"/>
  </bookViews>
  <sheets>
    <sheet name="GENERAL 2015-2025" sheetId="1" r:id="rId1"/>
    <sheet name="2015" sheetId="2" r:id="rId2"/>
    <sheet name="2016" sheetId="3" r:id="rId3"/>
    <sheet name="2017" sheetId="4" r:id="rId4"/>
    <sheet name="2018" sheetId="5" r:id="rId5"/>
    <sheet name="2019"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09" i="6" l="1"/>
  <c r="R100" i="6"/>
  <c r="O100" i="6"/>
  <c r="R96" i="6"/>
  <c r="R94" i="6"/>
  <c r="O94" i="6"/>
  <c r="R84" i="6"/>
  <c r="R77" i="6"/>
  <c r="R74" i="6"/>
  <c r="R29" i="6"/>
  <c r="R26" i="6"/>
  <c r="R25" i="6"/>
  <c r="R23" i="6"/>
  <c r="R21" i="6"/>
  <c r="R16" i="6"/>
  <c r="R14" i="6"/>
  <c r="R13" i="6"/>
  <c r="R12" i="6"/>
  <c r="R10" i="6"/>
  <c r="R7" i="6"/>
  <c r="R4" i="6"/>
  <c r="U108" i="5" l="1"/>
  <c r="U104" i="5"/>
  <c r="U99" i="5"/>
  <c r="R99" i="5" s="1"/>
  <c r="U82" i="5"/>
  <c r="U74" i="5"/>
  <c r="R74" i="5" s="1"/>
  <c r="S74" i="5" s="1"/>
  <c r="U29" i="5"/>
  <c r="U15" i="5"/>
  <c r="S109" i="5"/>
  <c r="P109" i="5"/>
  <c r="R108" i="5"/>
  <c r="S108" i="5" s="1"/>
  <c r="P108" i="5"/>
  <c r="S106" i="5"/>
  <c r="P106" i="5"/>
  <c r="S105" i="5"/>
  <c r="P105" i="5"/>
  <c r="R104" i="5"/>
  <c r="S104" i="5" s="1"/>
  <c r="P104" i="5"/>
  <c r="S103" i="5"/>
  <c r="P103" i="5"/>
  <c r="S102" i="5"/>
  <c r="P102" i="5"/>
  <c r="S100" i="5"/>
  <c r="P100" i="5"/>
  <c r="O99" i="5"/>
  <c r="S96" i="5"/>
  <c r="P96" i="5"/>
  <c r="Q95" i="5"/>
  <c r="S95" i="5" s="1"/>
  <c r="P95" i="5"/>
  <c r="S93" i="5"/>
  <c r="P93" i="5"/>
  <c r="S92" i="5"/>
  <c r="P92" i="5"/>
  <c r="S91" i="5"/>
  <c r="P91" i="5"/>
  <c r="S90" i="5"/>
  <c r="P90" i="5"/>
  <c r="S88" i="5"/>
  <c r="P88" i="5"/>
  <c r="S87" i="5"/>
  <c r="P87" i="5"/>
  <c r="S86" i="5"/>
  <c r="P86" i="5"/>
  <c r="S85" i="5"/>
  <c r="P85" i="5"/>
  <c r="S84" i="5"/>
  <c r="P84" i="5"/>
  <c r="S83" i="5"/>
  <c r="P83" i="5"/>
  <c r="R82" i="5"/>
  <c r="S82" i="5" s="1"/>
  <c r="P82" i="5"/>
  <c r="S78" i="5"/>
  <c r="P78" i="5"/>
  <c r="S77" i="5"/>
  <c r="P77" i="5"/>
  <c r="S76" i="5"/>
  <c r="P76" i="5"/>
  <c r="S75" i="5"/>
  <c r="P75" i="5"/>
  <c r="P74" i="5"/>
  <c r="S73" i="5"/>
  <c r="P73" i="5"/>
  <c r="S72" i="5"/>
  <c r="P72" i="5"/>
  <c r="S71" i="5"/>
  <c r="P71" i="5"/>
  <c r="S70" i="5"/>
  <c r="P70" i="5"/>
  <c r="S69" i="5"/>
  <c r="P69" i="5"/>
  <c r="S68" i="5"/>
  <c r="P68" i="5"/>
  <c r="S62" i="5"/>
  <c r="P62" i="5"/>
  <c r="S61" i="5"/>
  <c r="P61" i="5"/>
  <c r="S57" i="5"/>
  <c r="P57" i="5"/>
  <c r="S56" i="5"/>
  <c r="P56" i="5"/>
  <c r="S53" i="5"/>
  <c r="P53" i="5"/>
  <c r="S52" i="5"/>
  <c r="P52" i="5"/>
  <c r="S50" i="5"/>
  <c r="P50" i="5"/>
  <c r="S48" i="5"/>
  <c r="P48" i="5"/>
  <c r="S47" i="5"/>
  <c r="P47" i="5"/>
  <c r="S46" i="5"/>
  <c r="P46" i="5"/>
  <c r="S45" i="5"/>
  <c r="P45" i="5"/>
  <c r="S44" i="5"/>
  <c r="P44" i="5"/>
  <c r="S43" i="5"/>
  <c r="P43" i="5"/>
  <c r="S42" i="5"/>
  <c r="P42" i="5"/>
  <c r="S41" i="5"/>
  <c r="P41" i="5"/>
  <c r="S40" i="5"/>
  <c r="P40" i="5"/>
  <c r="S39" i="5"/>
  <c r="P39" i="5"/>
  <c r="S38" i="5"/>
  <c r="P38" i="5"/>
  <c r="S36" i="5"/>
  <c r="P36" i="5"/>
  <c r="S35" i="5"/>
  <c r="P35" i="5"/>
  <c r="S34" i="5"/>
  <c r="P34" i="5"/>
  <c r="S33" i="5"/>
  <c r="P33" i="5"/>
  <c r="S32" i="5"/>
  <c r="P32" i="5"/>
  <c r="S31" i="5"/>
  <c r="P31" i="5"/>
  <c r="S30" i="5"/>
  <c r="P30" i="5"/>
  <c r="R29" i="5"/>
  <c r="S29" i="5" s="1"/>
  <c r="P29" i="5"/>
  <c r="S28" i="5"/>
  <c r="P28" i="5"/>
  <c r="S27" i="5"/>
  <c r="P27" i="5"/>
  <c r="S26" i="5"/>
  <c r="P26" i="5"/>
  <c r="S25" i="5"/>
  <c r="P25" i="5"/>
  <c r="S24" i="5"/>
  <c r="P24" i="5"/>
  <c r="S23" i="5"/>
  <c r="P23" i="5"/>
  <c r="S22" i="5"/>
  <c r="P22" i="5"/>
  <c r="S21" i="5"/>
  <c r="P21" i="5"/>
  <c r="S18" i="5"/>
  <c r="P18" i="5"/>
  <c r="S17" i="5"/>
  <c r="P17" i="5"/>
  <c r="S16" i="5"/>
  <c r="P16" i="5"/>
  <c r="R15" i="5"/>
  <c r="S15" i="5" s="1"/>
  <c r="P15" i="5"/>
  <c r="S14" i="5"/>
  <c r="P14" i="5"/>
  <c r="S13" i="5"/>
  <c r="P13" i="5"/>
  <c r="S12" i="5"/>
  <c r="P12" i="5"/>
  <c r="S11" i="5"/>
  <c r="P11" i="5"/>
  <c r="S10" i="5"/>
  <c r="P10" i="5"/>
  <c r="S9" i="5"/>
  <c r="P9" i="5"/>
  <c r="S8" i="5"/>
  <c r="P8" i="5"/>
  <c r="S7" i="5"/>
  <c r="O7" i="5"/>
  <c r="P7" i="5" s="1"/>
  <c r="S6" i="5"/>
  <c r="P6" i="5"/>
  <c r="S5" i="5"/>
  <c r="P5" i="5"/>
  <c r="S4" i="5"/>
  <c r="P4" i="5"/>
  <c r="W102" i="1" l="1"/>
  <c r="W101" i="1"/>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8" i="4"/>
  <c r="P89" i="4"/>
  <c r="P90" i="4"/>
  <c r="P91" i="4"/>
  <c r="P92" i="4"/>
  <c r="P93" i="4"/>
  <c r="P94" i="4"/>
  <c r="P95" i="4"/>
  <c r="P96" i="4"/>
  <c r="P97" i="4"/>
  <c r="P98" i="4"/>
  <c r="P99" i="4"/>
  <c r="P100" i="4"/>
  <c r="P101" i="4"/>
  <c r="P102" i="4"/>
  <c r="P103" i="4"/>
  <c r="P104" i="4"/>
  <c r="P105" i="4"/>
  <c r="P106" i="4"/>
  <c r="P107" i="4"/>
  <c r="P108" i="4"/>
  <c r="P109" i="4"/>
  <c r="P110" i="4"/>
  <c r="P111" i="4"/>
  <c r="P112" i="4"/>
  <c r="P113" i="4"/>
  <c r="P114" i="4"/>
  <c r="P115" i="4"/>
  <c r="P116" i="4"/>
  <c r="P117" i="4"/>
  <c r="P118" i="4"/>
  <c r="P119" i="4"/>
  <c r="P120" i="4"/>
  <c r="S42" i="4"/>
  <c r="S43" i="4"/>
  <c r="S44" i="4"/>
  <c r="S45" i="4"/>
  <c r="S46" i="4"/>
  <c r="S47" i="4"/>
  <c r="S48" i="4"/>
  <c r="S50" i="4"/>
  <c r="S52" i="4"/>
  <c r="S53" i="4"/>
  <c r="S57" i="4"/>
  <c r="S61" i="4"/>
  <c r="S62" i="4"/>
  <c r="S63" i="4"/>
  <c r="S68" i="4"/>
  <c r="S69" i="4"/>
  <c r="S70" i="4"/>
  <c r="S72" i="4"/>
  <c r="S73" i="4"/>
  <c r="S76" i="4"/>
  <c r="S77" i="4"/>
  <c r="S78" i="4"/>
  <c r="S82" i="4"/>
  <c r="S83" i="4"/>
  <c r="S84" i="4"/>
  <c r="S85" i="4"/>
  <c r="S86" i="4"/>
  <c r="S87" i="4"/>
  <c r="S88" i="4"/>
  <c r="S92" i="4"/>
  <c r="S93" i="4"/>
  <c r="S95" i="4"/>
  <c r="S96" i="4"/>
  <c r="S100" i="4"/>
  <c r="S103" i="4"/>
  <c r="S104" i="4"/>
  <c r="S105" i="4"/>
  <c r="S106" i="4"/>
  <c r="S108" i="4"/>
  <c r="S109" i="4"/>
  <c r="S36" i="4"/>
  <c r="S38" i="4"/>
  <c r="S39" i="4"/>
  <c r="S40" i="4"/>
  <c r="S41" i="4"/>
  <c r="S32" i="4"/>
  <c r="S33" i="4"/>
  <c r="S34" i="4"/>
  <c r="S35" i="4"/>
  <c r="S31" i="4"/>
  <c r="S30" i="4"/>
  <c r="S27" i="4"/>
  <c r="S28" i="4"/>
  <c r="S26" i="4"/>
  <c r="S22" i="4"/>
  <c r="S18" i="4"/>
  <c r="S17" i="4"/>
  <c r="S15" i="4"/>
  <c r="S13" i="4"/>
  <c r="S11" i="4"/>
  <c r="S9" i="4"/>
  <c r="S8" i="4"/>
  <c r="S6" i="4"/>
  <c r="S5" i="4"/>
  <c r="P43" i="4"/>
  <c r="P44" i="4"/>
  <c r="P45" i="4"/>
  <c r="P46" i="4"/>
  <c r="P47" i="4"/>
  <c r="P48" i="4"/>
  <c r="P49" i="4"/>
  <c r="P50" i="4"/>
  <c r="P51" i="4"/>
  <c r="P42" i="4"/>
  <c r="P36" i="4"/>
  <c r="P32" i="4"/>
  <c r="P5" i="4"/>
  <c r="P6" i="4"/>
  <c r="P7" i="4"/>
  <c r="P8" i="4"/>
  <c r="P9" i="4"/>
  <c r="P10" i="4"/>
  <c r="P11" i="4"/>
  <c r="P12" i="4"/>
  <c r="P13" i="4"/>
  <c r="P14" i="4"/>
  <c r="P15" i="4"/>
  <c r="P16" i="4"/>
  <c r="P17" i="4"/>
  <c r="P18" i="4"/>
  <c r="P19" i="4"/>
  <c r="P20" i="4"/>
  <c r="P21" i="4"/>
  <c r="P22" i="4"/>
  <c r="P23" i="4"/>
  <c r="P24" i="4"/>
  <c r="P25" i="4"/>
  <c r="P26" i="4"/>
  <c r="P27" i="4"/>
  <c r="P28" i="4"/>
  <c r="P29" i="4"/>
  <c r="P30" i="4"/>
  <c r="P31" i="4"/>
  <c r="P4" i="4"/>
  <c r="S5" i="3"/>
  <c r="S6" i="3"/>
  <c r="S12" i="3"/>
  <c r="S13" i="3"/>
  <c r="S14" i="3"/>
  <c r="S15" i="3"/>
  <c r="S22" i="3"/>
  <c r="S24" i="3"/>
  <c r="S27" i="3"/>
  <c r="S28" i="3"/>
  <c r="S4" i="3"/>
  <c r="S43" i="3"/>
  <c r="S44" i="3"/>
  <c r="S45" i="3"/>
  <c r="S47" i="3"/>
  <c r="S56" i="3"/>
  <c r="S58" i="3"/>
  <c r="S60" i="3"/>
  <c r="S66" i="3"/>
  <c r="S69" i="3"/>
  <c r="S72" i="3"/>
  <c r="S76" i="3"/>
  <c r="S81" i="3"/>
  <c r="S88" i="3"/>
  <c r="S92" i="3"/>
  <c r="S116" i="3"/>
  <c r="S36" i="3"/>
  <c r="S32" i="3"/>
  <c r="P43" i="3"/>
  <c r="P44" i="3"/>
  <c r="P45" i="3"/>
  <c r="P47" i="3"/>
  <c r="P48" i="3"/>
  <c r="P49" i="3"/>
  <c r="P50" i="3"/>
  <c r="P51" i="3"/>
  <c r="P52" i="3"/>
  <c r="P53" i="3"/>
  <c r="P54" i="3"/>
  <c r="P55" i="3"/>
  <c r="P56" i="3"/>
  <c r="P57" i="3"/>
  <c r="P58" i="3"/>
  <c r="P59" i="3"/>
  <c r="P60" i="3"/>
  <c r="P61" i="3"/>
  <c r="P62" i="3"/>
  <c r="P63" i="3"/>
  <c r="P64" i="3"/>
  <c r="P65" i="3"/>
  <c r="P66" i="3"/>
  <c r="P67" i="3"/>
  <c r="P68" i="3"/>
  <c r="P69" i="3"/>
  <c r="P70" i="3"/>
  <c r="P71" i="3"/>
  <c r="P72" i="3"/>
  <c r="P73" i="3"/>
  <c r="P75" i="3"/>
  <c r="P76" i="3"/>
  <c r="P77" i="3"/>
  <c r="P79" i="3"/>
  <c r="P80" i="3"/>
  <c r="P81" i="3"/>
  <c r="P82" i="3"/>
  <c r="P83" i="3"/>
  <c r="P84" i="3"/>
  <c r="P85" i="3"/>
  <c r="P86"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42" i="3"/>
  <c r="P36" i="3"/>
  <c r="P32" i="3"/>
  <c r="P5" i="3"/>
  <c r="P6" i="3"/>
  <c r="P7" i="3"/>
  <c r="P8" i="3"/>
  <c r="P9" i="3"/>
  <c r="P10" i="3"/>
  <c r="P11" i="3"/>
  <c r="P12" i="3"/>
  <c r="P13" i="3"/>
  <c r="P14" i="3"/>
  <c r="P15" i="3"/>
  <c r="P16" i="3"/>
  <c r="P17" i="3"/>
  <c r="P18" i="3"/>
  <c r="P19" i="3"/>
  <c r="P20" i="3"/>
  <c r="P21" i="3"/>
  <c r="P22" i="3"/>
  <c r="P23" i="3"/>
  <c r="P24" i="3"/>
  <c r="P25" i="3"/>
  <c r="P26" i="3"/>
  <c r="P27" i="3"/>
  <c r="P28" i="3"/>
  <c r="P29" i="3"/>
  <c r="P30" i="3"/>
  <c r="P31" i="3"/>
  <c r="P4" i="3"/>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10" i="1"/>
  <c r="AY111" i="1"/>
  <c r="AY112" i="1"/>
  <c r="AY113" i="1"/>
  <c r="AY114" i="1"/>
  <c r="AY115" i="1"/>
  <c r="AY116" i="1"/>
  <c r="AY117" i="1"/>
  <c r="AY118" i="1"/>
  <c r="AY119" i="1"/>
  <c r="AY120"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11" i="1"/>
  <c r="AX112" i="1"/>
  <c r="AX113" i="1"/>
  <c r="AX114" i="1"/>
  <c r="AX115" i="1"/>
  <c r="AX116" i="1"/>
  <c r="AX117" i="1"/>
  <c r="AX118" i="1"/>
  <c r="AX119" i="1"/>
  <c r="AX120"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AW111" i="1"/>
  <c r="AW112" i="1"/>
  <c r="AW113" i="1"/>
  <c r="AW114" i="1"/>
  <c r="AW115" i="1"/>
  <c r="AW116" i="1"/>
  <c r="AW117" i="1"/>
  <c r="AW118" i="1"/>
  <c r="AW119" i="1"/>
  <c r="AW120"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1" i="1"/>
  <c r="AV112" i="1"/>
  <c r="AV113" i="1"/>
  <c r="AV114" i="1"/>
  <c r="AV115" i="1"/>
  <c r="AV116" i="1"/>
  <c r="AV117" i="1"/>
  <c r="AV118" i="1"/>
  <c r="AV119" i="1"/>
  <c r="AV120"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1" i="1"/>
  <c r="AU112" i="1"/>
  <c r="AU113" i="1"/>
  <c r="AU114" i="1"/>
  <c r="AU115" i="1"/>
  <c r="AU116" i="1"/>
  <c r="AU117" i="1"/>
  <c r="AU118" i="1"/>
  <c r="AU119" i="1"/>
  <c r="AU120"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1" i="1"/>
  <c r="AT112" i="1"/>
  <c r="AT113" i="1"/>
  <c r="AT114" i="1"/>
  <c r="AT115" i="1"/>
  <c r="AT116" i="1"/>
  <c r="AT117" i="1"/>
  <c r="AT118" i="1"/>
  <c r="AT119" i="1"/>
  <c r="AT120"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1" i="1"/>
  <c r="AS112" i="1"/>
  <c r="AS113" i="1"/>
  <c r="AS114" i="1"/>
  <c r="AS115" i="1"/>
  <c r="AS116" i="1"/>
  <c r="AS117" i="1"/>
  <c r="AS118" i="1"/>
  <c r="AS119" i="1"/>
  <c r="AS120" i="1"/>
  <c r="AY42" i="1"/>
  <c r="AX42" i="1"/>
  <c r="AW42" i="1"/>
  <c r="AV42" i="1"/>
  <c r="AU42" i="1"/>
  <c r="AT42" i="1"/>
  <c r="AS42" i="1"/>
  <c r="AY36" i="1"/>
  <c r="AX36" i="1"/>
  <c r="AW36" i="1"/>
  <c r="AV36" i="1"/>
  <c r="AU36" i="1"/>
  <c r="AT36" i="1"/>
  <c r="AS36" i="1"/>
  <c r="AY32" i="1"/>
  <c r="AX32" i="1"/>
  <c r="AW32" i="1"/>
  <c r="AV32" i="1"/>
  <c r="AU32" i="1"/>
  <c r="AT32" i="1"/>
  <c r="AS32" i="1"/>
  <c r="AY5" i="1"/>
  <c r="AY6" i="1"/>
  <c r="AY7" i="1"/>
  <c r="AY8" i="1"/>
  <c r="AY9" i="1"/>
  <c r="AY10" i="1"/>
  <c r="AY11" i="1"/>
  <c r="AY12" i="1"/>
  <c r="AY13" i="1"/>
  <c r="AY14" i="1"/>
  <c r="AY15" i="1"/>
  <c r="AY16" i="1"/>
  <c r="AY17" i="1"/>
  <c r="AY18" i="1"/>
  <c r="AY19" i="1"/>
  <c r="AY20" i="1"/>
  <c r="AY21" i="1"/>
  <c r="AY22" i="1"/>
  <c r="AY23" i="1"/>
  <c r="AY24" i="1"/>
  <c r="AY25" i="1"/>
  <c r="AY26" i="1"/>
  <c r="AY27" i="1"/>
  <c r="AY28" i="1"/>
  <c r="AY29" i="1"/>
  <c r="AY30" i="1"/>
  <c r="AY31" i="1"/>
  <c r="AX5" i="1"/>
  <c r="AX6" i="1"/>
  <c r="AX7" i="1"/>
  <c r="AX8" i="1"/>
  <c r="AX9" i="1"/>
  <c r="AX10" i="1"/>
  <c r="AX11" i="1"/>
  <c r="AX12" i="1"/>
  <c r="AX13" i="1"/>
  <c r="AX14" i="1"/>
  <c r="AX15" i="1"/>
  <c r="AX16" i="1"/>
  <c r="AX17" i="1"/>
  <c r="AX18" i="1"/>
  <c r="AX19" i="1"/>
  <c r="AX20" i="1"/>
  <c r="AX21" i="1"/>
  <c r="AX22" i="1"/>
  <c r="AX23" i="1"/>
  <c r="AX24" i="1"/>
  <c r="AX25" i="1"/>
  <c r="AX26" i="1"/>
  <c r="AX27" i="1"/>
  <c r="AX28" i="1"/>
  <c r="AX29" i="1"/>
  <c r="AX30" i="1"/>
  <c r="AX31" i="1"/>
  <c r="AW5" i="1"/>
  <c r="AW6" i="1"/>
  <c r="AW7" i="1"/>
  <c r="AW8" i="1"/>
  <c r="AW9" i="1"/>
  <c r="AW10" i="1"/>
  <c r="AW11" i="1"/>
  <c r="AW12" i="1"/>
  <c r="AW13" i="1"/>
  <c r="AW14" i="1"/>
  <c r="AW15" i="1"/>
  <c r="AW16" i="1"/>
  <c r="AW17" i="1"/>
  <c r="AW18" i="1"/>
  <c r="AW19" i="1"/>
  <c r="AW20" i="1"/>
  <c r="AW21" i="1"/>
  <c r="AW22" i="1"/>
  <c r="AW23" i="1"/>
  <c r="AW24" i="1"/>
  <c r="AW25" i="1"/>
  <c r="AW26" i="1"/>
  <c r="AW27" i="1"/>
  <c r="AW28" i="1"/>
  <c r="AW29" i="1"/>
  <c r="AW30" i="1"/>
  <c r="AW31" i="1"/>
  <c r="AV5" i="1"/>
  <c r="AV6" i="1"/>
  <c r="AV7" i="1"/>
  <c r="AV8" i="1"/>
  <c r="AV9" i="1"/>
  <c r="AV10" i="1"/>
  <c r="AV11" i="1"/>
  <c r="AV12" i="1"/>
  <c r="AV13" i="1"/>
  <c r="AV14" i="1"/>
  <c r="AV15" i="1"/>
  <c r="AV16" i="1"/>
  <c r="AV17" i="1"/>
  <c r="AV18" i="1"/>
  <c r="AV19" i="1"/>
  <c r="AV20" i="1"/>
  <c r="AV21" i="1"/>
  <c r="AV22" i="1"/>
  <c r="AV23" i="1"/>
  <c r="AV24" i="1"/>
  <c r="AV25" i="1"/>
  <c r="AV26" i="1"/>
  <c r="AV27" i="1"/>
  <c r="AV28" i="1"/>
  <c r="AV29" i="1"/>
  <c r="AV30" i="1"/>
  <c r="AV31" i="1"/>
  <c r="AU5" i="1"/>
  <c r="AU6" i="1"/>
  <c r="AU7" i="1"/>
  <c r="AU8" i="1"/>
  <c r="AU9" i="1"/>
  <c r="AU10" i="1"/>
  <c r="AU11" i="1"/>
  <c r="AU12" i="1"/>
  <c r="AU13" i="1"/>
  <c r="AU14" i="1"/>
  <c r="AU15" i="1"/>
  <c r="AU16" i="1"/>
  <c r="AU17" i="1"/>
  <c r="AU18" i="1"/>
  <c r="AU19" i="1"/>
  <c r="AU20" i="1"/>
  <c r="AU21" i="1"/>
  <c r="AU22" i="1"/>
  <c r="AU23" i="1"/>
  <c r="AU24" i="1"/>
  <c r="AU25" i="1"/>
  <c r="AU26" i="1"/>
  <c r="AU27" i="1"/>
  <c r="AU28" i="1"/>
  <c r="AU29" i="1"/>
  <c r="AU30" i="1"/>
  <c r="AU31" i="1"/>
  <c r="AT5" i="1"/>
  <c r="AT6" i="1"/>
  <c r="AT7" i="1"/>
  <c r="AT8" i="1"/>
  <c r="AT9" i="1"/>
  <c r="AT10" i="1"/>
  <c r="AT11" i="1"/>
  <c r="AT12" i="1"/>
  <c r="AT13" i="1"/>
  <c r="AT14" i="1"/>
  <c r="AT15" i="1"/>
  <c r="AT16" i="1"/>
  <c r="AT17" i="1"/>
  <c r="AT18" i="1"/>
  <c r="AT19" i="1"/>
  <c r="AT20" i="1"/>
  <c r="AT21" i="1"/>
  <c r="AT22" i="1"/>
  <c r="AT23" i="1"/>
  <c r="AT24" i="1"/>
  <c r="AT25" i="1"/>
  <c r="AT26" i="1"/>
  <c r="AT27" i="1"/>
  <c r="AT28" i="1"/>
  <c r="AT29" i="1"/>
  <c r="AT30" i="1"/>
  <c r="AT31" i="1"/>
  <c r="AS5" i="1"/>
  <c r="AS6" i="1"/>
  <c r="AS7" i="1"/>
  <c r="AS8" i="1"/>
  <c r="AS9" i="1"/>
  <c r="AS10" i="1"/>
  <c r="AS11" i="1"/>
  <c r="AS12" i="1"/>
  <c r="AS13" i="1"/>
  <c r="AS14" i="1"/>
  <c r="AS15" i="1"/>
  <c r="AS16" i="1"/>
  <c r="AS17" i="1"/>
  <c r="AS18" i="1"/>
  <c r="AS19" i="1"/>
  <c r="AS20" i="1"/>
  <c r="AS21" i="1"/>
  <c r="AS22" i="1"/>
  <c r="AS23" i="1"/>
  <c r="AS24" i="1"/>
  <c r="AS25" i="1"/>
  <c r="AS26" i="1"/>
  <c r="AS27" i="1"/>
  <c r="AS28" i="1"/>
  <c r="AS29" i="1"/>
  <c r="AS30" i="1"/>
  <c r="AS31" i="1"/>
  <c r="AY4" i="1"/>
  <c r="AX4" i="1"/>
  <c r="AW4" i="1"/>
  <c r="AV4" i="1"/>
  <c r="AU4" i="1"/>
  <c r="AT4" i="1"/>
  <c r="AS4"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1" i="1"/>
  <c r="AR112" i="1"/>
  <c r="AR113" i="1"/>
  <c r="AR114" i="1"/>
  <c r="AR115" i="1"/>
  <c r="AR116" i="1"/>
  <c r="AR117" i="1"/>
  <c r="AR118" i="1"/>
  <c r="AR119" i="1"/>
  <c r="AR120"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1" i="1"/>
  <c r="AQ112" i="1"/>
  <c r="AQ113" i="1"/>
  <c r="AQ114" i="1"/>
  <c r="AQ115" i="1"/>
  <c r="AQ116" i="1"/>
  <c r="AQ117" i="1"/>
  <c r="AQ118" i="1"/>
  <c r="AQ119" i="1"/>
  <c r="AQ120"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1" i="1"/>
  <c r="AP112" i="1"/>
  <c r="AP113" i="1"/>
  <c r="AP114" i="1"/>
  <c r="AP115" i="1"/>
  <c r="AP116" i="1"/>
  <c r="AP117" i="1"/>
  <c r="AP118" i="1"/>
  <c r="AP119" i="1"/>
  <c r="AP120"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1" i="1"/>
  <c r="AO112" i="1"/>
  <c r="AO113" i="1"/>
  <c r="AO114" i="1"/>
  <c r="AO115" i="1"/>
  <c r="AO116" i="1"/>
  <c r="AO117" i="1"/>
  <c r="AO118" i="1"/>
  <c r="AO119" i="1"/>
  <c r="AO120"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1" i="1"/>
  <c r="AN112" i="1"/>
  <c r="AN113" i="1"/>
  <c r="AN114" i="1"/>
  <c r="AN115" i="1"/>
  <c r="AN116" i="1"/>
  <c r="AN117" i="1"/>
  <c r="AN118" i="1"/>
  <c r="AN119" i="1"/>
  <c r="AN120"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1" i="1"/>
  <c r="AM112" i="1"/>
  <c r="AM113" i="1"/>
  <c r="AM114" i="1"/>
  <c r="AM115" i="1"/>
  <c r="AM116" i="1"/>
  <c r="AM117" i="1"/>
  <c r="AM118" i="1"/>
  <c r="AM119" i="1"/>
  <c r="AM120"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10" i="1"/>
  <c r="AL111" i="1"/>
  <c r="AL112" i="1"/>
  <c r="AL113" i="1"/>
  <c r="AL114" i="1"/>
  <c r="AL115" i="1"/>
  <c r="AL116" i="1"/>
  <c r="AL117" i="1"/>
  <c r="AL118" i="1"/>
  <c r="AL119" i="1"/>
  <c r="AL120" i="1"/>
  <c r="AR42" i="1"/>
  <c r="AQ42" i="1"/>
  <c r="AP42" i="1"/>
  <c r="AO42" i="1"/>
  <c r="AN42" i="1"/>
  <c r="AM42" i="1"/>
  <c r="AL42" i="1"/>
  <c r="AR36" i="1"/>
  <c r="AQ36" i="1"/>
  <c r="AP36" i="1"/>
  <c r="AO36" i="1"/>
  <c r="AN36" i="1"/>
  <c r="AM36" i="1"/>
  <c r="AL36" i="1"/>
  <c r="AR32" i="1"/>
  <c r="AQ32" i="1"/>
  <c r="AP32" i="1"/>
  <c r="AO32" i="1"/>
  <c r="AN32" i="1"/>
  <c r="AM32" i="1"/>
  <c r="AL32" i="1"/>
  <c r="AR5" i="1"/>
  <c r="AR6" i="1"/>
  <c r="AR7" i="1"/>
  <c r="AR8" i="1"/>
  <c r="AR9" i="1"/>
  <c r="AR10" i="1"/>
  <c r="AR11" i="1"/>
  <c r="AR12" i="1"/>
  <c r="AR13" i="1"/>
  <c r="AR14" i="1"/>
  <c r="AR15" i="1"/>
  <c r="AR16" i="1"/>
  <c r="AR17" i="1"/>
  <c r="AR18" i="1"/>
  <c r="AR19" i="1"/>
  <c r="AR20" i="1"/>
  <c r="AR21" i="1"/>
  <c r="AR22" i="1"/>
  <c r="AR23" i="1"/>
  <c r="AR24" i="1"/>
  <c r="AR25" i="1"/>
  <c r="AR26" i="1"/>
  <c r="AR27" i="1"/>
  <c r="AR28" i="1"/>
  <c r="AR29" i="1"/>
  <c r="AR30" i="1"/>
  <c r="AR31" i="1"/>
  <c r="AQ5" i="1"/>
  <c r="AQ6" i="1"/>
  <c r="AQ7" i="1"/>
  <c r="AQ8" i="1"/>
  <c r="AQ9" i="1"/>
  <c r="AQ10" i="1"/>
  <c r="AQ11" i="1"/>
  <c r="AQ12" i="1"/>
  <c r="AQ13" i="1"/>
  <c r="AQ14" i="1"/>
  <c r="AQ15" i="1"/>
  <c r="AQ16" i="1"/>
  <c r="AQ17" i="1"/>
  <c r="AQ18" i="1"/>
  <c r="AQ19" i="1"/>
  <c r="AQ20" i="1"/>
  <c r="AQ21" i="1"/>
  <c r="AQ22" i="1"/>
  <c r="AQ23" i="1"/>
  <c r="AQ24" i="1"/>
  <c r="AQ25" i="1"/>
  <c r="AQ26" i="1"/>
  <c r="AQ27" i="1"/>
  <c r="AQ28" i="1"/>
  <c r="AQ29" i="1"/>
  <c r="AQ30" i="1"/>
  <c r="AQ31" i="1"/>
  <c r="AP5" i="1"/>
  <c r="AP6" i="1"/>
  <c r="AP7" i="1"/>
  <c r="AP8" i="1"/>
  <c r="AP9" i="1"/>
  <c r="AP10" i="1"/>
  <c r="AP11" i="1"/>
  <c r="AP12" i="1"/>
  <c r="AP13" i="1"/>
  <c r="AP14" i="1"/>
  <c r="AP15" i="1"/>
  <c r="AP16" i="1"/>
  <c r="AP17" i="1"/>
  <c r="AP18" i="1"/>
  <c r="AP19" i="1"/>
  <c r="AP20" i="1"/>
  <c r="AP21" i="1"/>
  <c r="AP22" i="1"/>
  <c r="AP23" i="1"/>
  <c r="AP24" i="1"/>
  <c r="AP25" i="1"/>
  <c r="AP26" i="1"/>
  <c r="AP27" i="1"/>
  <c r="AP28" i="1"/>
  <c r="AP29" i="1"/>
  <c r="AP30" i="1"/>
  <c r="AP31" i="1"/>
  <c r="AO5" i="1"/>
  <c r="AO6" i="1"/>
  <c r="AO7" i="1"/>
  <c r="AO8" i="1"/>
  <c r="AO9" i="1"/>
  <c r="AO10" i="1"/>
  <c r="AO11" i="1"/>
  <c r="AO12" i="1"/>
  <c r="AO13" i="1"/>
  <c r="AO14" i="1"/>
  <c r="AO15" i="1"/>
  <c r="AO16" i="1"/>
  <c r="AO17" i="1"/>
  <c r="AO18" i="1"/>
  <c r="AO19" i="1"/>
  <c r="AO20" i="1"/>
  <c r="AO21" i="1"/>
  <c r="AO22" i="1"/>
  <c r="AO23" i="1"/>
  <c r="AO24" i="1"/>
  <c r="AO25" i="1"/>
  <c r="AO26" i="1"/>
  <c r="AO27" i="1"/>
  <c r="AO28" i="1"/>
  <c r="AO29" i="1"/>
  <c r="AO30" i="1"/>
  <c r="AO31" i="1"/>
  <c r="AN5" i="1"/>
  <c r="AN6" i="1"/>
  <c r="AN7" i="1"/>
  <c r="AN8" i="1"/>
  <c r="AN9" i="1"/>
  <c r="AN10" i="1"/>
  <c r="AN11" i="1"/>
  <c r="AN12" i="1"/>
  <c r="AN13" i="1"/>
  <c r="AN14" i="1"/>
  <c r="AN15" i="1"/>
  <c r="AN16" i="1"/>
  <c r="AN17" i="1"/>
  <c r="AN18" i="1"/>
  <c r="AN19" i="1"/>
  <c r="AN20" i="1"/>
  <c r="AN21" i="1"/>
  <c r="AN22" i="1"/>
  <c r="AN23" i="1"/>
  <c r="AN24" i="1"/>
  <c r="AN25" i="1"/>
  <c r="AN26" i="1"/>
  <c r="AN27" i="1"/>
  <c r="AN28" i="1"/>
  <c r="AN29" i="1"/>
  <c r="AN30" i="1"/>
  <c r="AN31" i="1"/>
  <c r="AM5" i="1"/>
  <c r="AM6" i="1"/>
  <c r="AM7" i="1"/>
  <c r="AM8" i="1"/>
  <c r="AM9" i="1"/>
  <c r="AM10" i="1"/>
  <c r="AM11" i="1"/>
  <c r="AM12" i="1"/>
  <c r="AM13" i="1"/>
  <c r="AM14" i="1"/>
  <c r="AM15" i="1"/>
  <c r="AM16" i="1"/>
  <c r="AM17" i="1"/>
  <c r="AM18" i="1"/>
  <c r="AM19" i="1"/>
  <c r="AM20" i="1"/>
  <c r="AM21" i="1"/>
  <c r="AM22" i="1"/>
  <c r="AM23" i="1"/>
  <c r="AM24" i="1"/>
  <c r="AM25" i="1"/>
  <c r="AM26" i="1"/>
  <c r="AM27" i="1"/>
  <c r="AM28" i="1"/>
  <c r="AM29" i="1"/>
  <c r="AM30" i="1"/>
  <c r="AM31" i="1"/>
  <c r="AL5" i="1"/>
  <c r="AL6" i="1"/>
  <c r="AL7" i="1"/>
  <c r="AL8" i="1"/>
  <c r="AL9" i="1"/>
  <c r="AL10" i="1"/>
  <c r="AL11" i="1"/>
  <c r="AL12" i="1"/>
  <c r="AL13" i="1"/>
  <c r="AL14" i="1"/>
  <c r="AL15" i="1"/>
  <c r="AL16" i="1"/>
  <c r="AL17" i="1"/>
  <c r="AL18" i="1"/>
  <c r="AL19" i="1"/>
  <c r="AL20" i="1"/>
  <c r="AL21" i="1"/>
  <c r="AL22" i="1"/>
  <c r="AL23" i="1"/>
  <c r="AL24" i="1"/>
  <c r="AL25" i="1"/>
  <c r="AL26" i="1"/>
  <c r="AL27" i="1"/>
  <c r="AL28" i="1"/>
  <c r="AL29" i="1"/>
  <c r="AL30" i="1"/>
  <c r="AL31" i="1"/>
  <c r="AR4" i="1"/>
  <c r="AQ4" i="1"/>
  <c r="AP4" i="1"/>
  <c r="AO4" i="1"/>
  <c r="AN4" i="1"/>
  <c r="AM4" i="1"/>
  <c r="AL4" i="1"/>
  <c r="AK5" i="1"/>
  <c r="AK6" i="1"/>
  <c r="AK7" i="1"/>
  <c r="AK8" i="1"/>
  <c r="AK9" i="1"/>
  <c r="AK10" i="1"/>
  <c r="AK11" i="1"/>
  <c r="AK12" i="1"/>
  <c r="AK13" i="1"/>
  <c r="AK14" i="1"/>
  <c r="AK15" i="1"/>
  <c r="AK16" i="1"/>
  <c r="AK17" i="1"/>
  <c r="AK18" i="1"/>
  <c r="AK19" i="1"/>
  <c r="AK20" i="1"/>
  <c r="AK21" i="1"/>
  <c r="AK22" i="1"/>
  <c r="AK23" i="1"/>
  <c r="AK24" i="1"/>
  <c r="AK25" i="1"/>
  <c r="AK26" i="1"/>
  <c r="AK27" i="1"/>
  <c r="AK28" i="1"/>
  <c r="AK29" i="1"/>
  <c r="AK30" i="1"/>
  <c r="AK31"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1" i="1"/>
  <c r="AK112" i="1"/>
  <c r="AK113" i="1"/>
  <c r="AK114" i="1"/>
  <c r="AK115" i="1"/>
  <c r="AK116" i="1"/>
  <c r="AK117" i="1"/>
  <c r="AK118" i="1"/>
  <c r="AK119" i="1"/>
  <c r="AK120"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10" i="1"/>
  <c r="AJ111" i="1"/>
  <c r="AJ112" i="1"/>
  <c r="AJ113" i="1"/>
  <c r="AJ114" i="1"/>
  <c r="AJ115" i="1"/>
  <c r="AJ116" i="1"/>
  <c r="AJ117" i="1"/>
  <c r="AJ118" i="1"/>
  <c r="AJ119" i="1"/>
  <c r="AJ120"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12" i="1"/>
  <c r="AI113" i="1"/>
  <c r="AI114" i="1"/>
  <c r="AI115" i="1"/>
  <c r="AI116" i="1"/>
  <c r="AI117" i="1"/>
  <c r="AI118" i="1"/>
  <c r="AI119" i="1"/>
  <c r="AI120"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1" i="1"/>
  <c r="AH112" i="1"/>
  <c r="AH113" i="1"/>
  <c r="AH114" i="1"/>
  <c r="AH115" i="1"/>
  <c r="AH116" i="1"/>
  <c r="AH117" i="1"/>
  <c r="AH118" i="1"/>
  <c r="AH119" i="1"/>
  <c r="AH120" i="1"/>
  <c r="AI5" i="1"/>
  <c r="AI6" i="1"/>
  <c r="AI7" i="1"/>
  <c r="AI8" i="1"/>
  <c r="AI9" i="1"/>
  <c r="AI10" i="1"/>
  <c r="AI11" i="1"/>
  <c r="AI12" i="1"/>
  <c r="AI13" i="1"/>
  <c r="AI14" i="1"/>
  <c r="AI15" i="1"/>
  <c r="AI16" i="1"/>
  <c r="AI17" i="1"/>
  <c r="AI18" i="1"/>
  <c r="AI19" i="1"/>
  <c r="AI20" i="1"/>
  <c r="AI21" i="1"/>
  <c r="AI22" i="1"/>
  <c r="AI23" i="1"/>
  <c r="AI24" i="1"/>
  <c r="AI25" i="1"/>
  <c r="AI26" i="1"/>
  <c r="AI27" i="1"/>
  <c r="AI28" i="1"/>
  <c r="AI29" i="1"/>
  <c r="AI30" i="1"/>
  <c r="AI31" i="1"/>
  <c r="AK42" i="1"/>
  <c r="AJ42" i="1"/>
  <c r="AK36" i="1"/>
  <c r="AJ36" i="1"/>
  <c r="AK32" i="1"/>
  <c r="AJ32" i="1"/>
  <c r="AI42" i="1"/>
  <c r="AH42" i="1"/>
  <c r="AI36" i="1"/>
  <c r="AH36" i="1"/>
  <c r="AI32" i="1"/>
  <c r="AH32" i="1"/>
  <c r="AH5" i="1"/>
  <c r="AH6" i="1"/>
  <c r="AH7" i="1"/>
  <c r="AH8" i="1"/>
  <c r="AH9" i="1"/>
  <c r="AH10" i="1"/>
  <c r="AH11" i="1"/>
  <c r="AH12" i="1"/>
  <c r="AH13" i="1"/>
  <c r="AH14" i="1"/>
  <c r="AH15" i="1"/>
  <c r="AH16" i="1"/>
  <c r="AH17" i="1"/>
  <c r="AH18" i="1"/>
  <c r="AH19" i="1"/>
  <c r="AH20" i="1"/>
  <c r="AH21" i="1"/>
  <c r="AH22" i="1"/>
  <c r="AH23" i="1"/>
  <c r="AH24" i="1"/>
  <c r="AH25" i="1"/>
  <c r="AH26" i="1"/>
  <c r="AH27" i="1"/>
  <c r="AH28" i="1"/>
  <c r="AH29" i="1"/>
  <c r="AH30" i="1"/>
  <c r="AH31" i="1"/>
  <c r="AK4" i="1"/>
  <c r="AJ4" i="1"/>
  <c r="AI4" i="1"/>
  <c r="AH4"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1" i="1"/>
  <c r="AG112" i="1"/>
  <c r="AG113" i="1"/>
  <c r="AG114" i="1"/>
  <c r="AG115" i="1"/>
  <c r="AG116" i="1"/>
  <c r="AG117" i="1"/>
  <c r="AG118" i="1"/>
  <c r="AG119" i="1"/>
  <c r="AG120" i="1"/>
  <c r="AG42" i="1"/>
  <c r="AG36" i="1"/>
  <c r="AG32" i="1"/>
  <c r="AG5" i="1"/>
  <c r="AG6" i="1"/>
  <c r="AG7" i="1"/>
  <c r="AG8" i="1"/>
  <c r="AG9" i="1"/>
  <c r="AG10" i="1"/>
  <c r="AG11" i="1"/>
  <c r="AG12" i="1"/>
  <c r="AG13" i="1"/>
  <c r="AG14" i="1"/>
  <c r="AG15" i="1"/>
  <c r="AG16" i="1"/>
  <c r="AG17" i="1"/>
  <c r="AG18" i="1"/>
  <c r="AG19" i="1"/>
  <c r="AG20" i="1"/>
  <c r="AG21" i="1"/>
  <c r="AG22" i="1"/>
  <c r="AG23" i="1"/>
  <c r="AG24" i="1"/>
  <c r="AG25" i="1"/>
  <c r="AG26" i="1"/>
  <c r="AG27" i="1"/>
  <c r="AG28" i="1"/>
  <c r="AG29" i="1"/>
  <c r="AG30" i="1"/>
  <c r="AG31" i="1"/>
  <c r="AG4"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1" i="1"/>
  <c r="AF112" i="1"/>
  <c r="AF113" i="1"/>
  <c r="AF114" i="1"/>
  <c r="AF115" i="1"/>
  <c r="AF116" i="1"/>
  <c r="AF117" i="1"/>
  <c r="AF118" i="1"/>
  <c r="AF119" i="1"/>
  <c r="AF120" i="1"/>
  <c r="AF42" i="1"/>
  <c r="AF36" i="1"/>
  <c r="AF32" i="1"/>
  <c r="AF5" i="1"/>
  <c r="AF6" i="1"/>
  <c r="AF7" i="1"/>
  <c r="AF8" i="1"/>
  <c r="AF9" i="1"/>
  <c r="AF10" i="1"/>
  <c r="AF11" i="1"/>
  <c r="AF12" i="1"/>
  <c r="AF13" i="1"/>
  <c r="AF14" i="1"/>
  <c r="AF15" i="1"/>
  <c r="AF16" i="1"/>
  <c r="AF17" i="1"/>
  <c r="AF18" i="1"/>
  <c r="AF19" i="1"/>
  <c r="AF20" i="1"/>
  <c r="AF21" i="1"/>
  <c r="AF22" i="1"/>
  <c r="AF23" i="1"/>
  <c r="AF24" i="1"/>
  <c r="AF25" i="1"/>
  <c r="AF26" i="1"/>
  <c r="AF27" i="1"/>
  <c r="AF28" i="1"/>
  <c r="AF29" i="1"/>
  <c r="AF30" i="1"/>
  <c r="AF31" i="1"/>
  <c r="AF4"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1" i="1"/>
  <c r="AE112" i="1"/>
  <c r="AE113" i="1"/>
  <c r="AE114" i="1"/>
  <c r="AE115" i="1"/>
  <c r="AE116" i="1"/>
  <c r="AE117" i="1"/>
  <c r="AE118" i="1"/>
  <c r="AE119" i="1"/>
  <c r="AE120" i="1"/>
  <c r="AE42" i="1"/>
  <c r="AE36" i="1"/>
  <c r="AE32" i="1"/>
  <c r="AE5" i="1"/>
  <c r="AE6" i="1"/>
  <c r="AE7" i="1"/>
  <c r="AE8" i="1"/>
  <c r="AE9" i="1"/>
  <c r="AE10" i="1"/>
  <c r="AE11" i="1"/>
  <c r="AE12" i="1"/>
  <c r="AE13" i="1"/>
  <c r="AE14" i="1"/>
  <c r="AE15" i="1"/>
  <c r="AE16" i="1"/>
  <c r="AE17" i="1"/>
  <c r="AE18" i="1"/>
  <c r="AE19" i="1"/>
  <c r="AE20" i="1"/>
  <c r="AE21" i="1"/>
  <c r="AE22" i="1"/>
  <c r="AE23" i="1"/>
  <c r="AE24" i="1"/>
  <c r="AE25" i="1"/>
  <c r="AE26" i="1"/>
  <c r="AE27" i="1"/>
  <c r="AE28" i="1"/>
  <c r="AE29" i="1"/>
  <c r="AE30" i="1"/>
  <c r="AE31" i="1"/>
  <c r="AE4"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AD111" i="1"/>
  <c r="AD112" i="1"/>
  <c r="AD113" i="1"/>
  <c r="AD114" i="1"/>
  <c r="AD115" i="1"/>
  <c r="AD116" i="1"/>
  <c r="AD117" i="1"/>
  <c r="AD118" i="1"/>
  <c r="AD119" i="1"/>
  <c r="AD120" i="1"/>
  <c r="AD42" i="1"/>
  <c r="AD36" i="1"/>
  <c r="AD32" i="1"/>
  <c r="AD5" i="1"/>
  <c r="AD6" i="1"/>
  <c r="AD7" i="1"/>
  <c r="AD8" i="1"/>
  <c r="AD9" i="1"/>
  <c r="AD10" i="1"/>
  <c r="AD11" i="1"/>
  <c r="AD12" i="1"/>
  <c r="AD13" i="1"/>
  <c r="AD14" i="1"/>
  <c r="AD15" i="1"/>
  <c r="AD16" i="1"/>
  <c r="AD17" i="1"/>
  <c r="AD18" i="1"/>
  <c r="AD19" i="1"/>
  <c r="AD20" i="1"/>
  <c r="AD21" i="1"/>
  <c r="AD22" i="1"/>
  <c r="AD23" i="1"/>
  <c r="AD24" i="1"/>
  <c r="AD25" i="1"/>
  <c r="AD26" i="1"/>
  <c r="AD27" i="1"/>
  <c r="AD28" i="1"/>
  <c r="AD29" i="1"/>
  <c r="AD30" i="1"/>
  <c r="AD31" i="1"/>
  <c r="AD4"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42" i="1"/>
  <c r="AC36" i="1"/>
  <c r="AC32" i="1"/>
  <c r="AC23" i="1"/>
  <c r="AC24" i="1"/>
  <c r="AC25" i="1"/>
  <c r="AC26" i="1"/>
  <c r="AC27" i="1"/>
  <c r="AC28" i="1"/>
  <c r="AC29" i="1"/>
  <c r="AC30" i="1"/>
  <c r="AC31" i="1"/>
  <c r="AC5" i="1"/>
  <c r="AC6" i="1"/>
  <c r="AC7" i="1"/>
  <c r="AC8" i="1"/>
  <c r="AC9" i="1"/>
  <c r="AC10" i="1"/>
  <c r="AC11" i="1"/>
  <c r="AC12" i="1"/>
  <c r="AC13" i="1"/>
  <c r="AC14" i="1"/>
  <c r="AC15" i="1"/>
  <c r="AC16" i="1"/>
  <c r="AC17" i="1"/>
  <c r="AC18" i="1"/>
  <c r="AC19" i="1"/>
  <c r="AC20" i="1"/>
  <c r="AC21" i="1"/>
  <c r="AC22" i="1"/>
  <c r="AC4"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42" i="1"/>
  <c r="AB36" i="1"/>
  <c r="AB32" i="1"/>
  <c r="AB5" i="1"/>
  <c r="AB6" i="1"/>
  <c r="AB7" i="1"/>
  <c r="AB8" i="1"/>
  <c r="AB9" i="1"/>
  <c r="AB10" i="1"/>
  <c r="AB11" i="1"/>
  <c r="AB12" i="1"/>
  <c r="AB13" i="1"/>
  <c r="AB14" i="1"/>
  <c r="AB15" i="1"/>
  <c r="AB16" i="1"/>
  <c r="AB17" i="1"/>
  <c r="AB18" i="1"/>
  <c r="AB19" i="1"/>
  <c r="AB20" i="1"/>
  <c r="AB21" i="1"/>
  <c r="AB22" i="1"/>
  <c r="AB23" i="1"/>
  <c r="AB24" i="1"/>
  <c r="AB25" i="1"/>
  <c r="AB26" i="1"/>
  <c r="AB27" i="1"/>
  <c r="AB28" i="1"/>
  <c r="AB29" i="1"/>
  <c r="AB30" i="1"/>
  <c r="AB31" i="1"/>
  <c r="AB4"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42" i="1"/>
  <c r="AA36" i="1"/>
  <c r="AA32" i="1"/>
  <c r="AA5"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4"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42" i="1"/>
  <c r="Z36" i="1"/>
  <c r="Z32" i="1"/>
  <c r="Z5" i="1"/>
  <c r="Z6" i="1"/>
  <c r="Z7" i="1"/>
  <c r="Z8" i="1"/>
  <c r="Z9" i="1"/>
  <c r="Z10" i="1"/>
  <c r="Z11" i="1"/>
  <c r="Z12" i="1"/>
  <c r="Z13" i="1"/>
  <c r="Z14" i="1"/>
  <c r="Z15" i="1"/>
  <c r="Z16" i="1"/>
  <c r="Z17" i="1"/>
  <c r="Z18" i="1"/>
  <c r="Z19" i="1"/>
  <c r="Z20" i="1"/>
  <c r="Z21" i="1"/>
  <c r="Z22" i="1"/>
  <c r="Z23" i="1"/>
  <c r="Z24" i="1"/>
  <c r="Z25" i="1"/>
  <c r="Z26" i="1"/>
  <c r="Z27" i="1"/>
  <c r="Z28" i="1"/>
  <c r="Z29" i="1"/>
  <c r="Z30" i="1"/>
  <c r="Z31" i="1"/>
  <c r="Z4"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42" i="1"/>
  <c r="Y36" i="1"/>
  <c r="Y32" i="1"/>
  <c r="Y5" i="1"/>
  <c r="Y6" i="1"/>
  <c r="Y7" i="1"/>
  <c r="Y8" i="1"/>
  <c r="Y9" i="1"/>
  <c r="Y10" i="1"/>
  <c r="Y11" i="1"/>
  <c r="Y12" i="1"/>
  <c r="Y13" i="1"/>
  <c r="Y14" i="1"/>
  <c r="Y15" i="1"/>
  <c r="Y16" i="1"/>
  <c r="Y17" i="1"/>
  <c r="Y18" i="1"/>
  <c r="Y19" i="1"/>
  <c r="Y20" i="1"/>
  <c r="Y21" i="1"/>
  <c r="Y22" i="1"/>
  <c r="Y23" i="1"/>
  <c r="Y24" i="1"/>
  <c r="Y25" i="1"/>
  <c r="Y26" i="1"/>
  <c r="Y27" i="1"/>
  <c r="Y28" i="1"/>
  <c r="Y29" i="1"/>
  <c r="Y30" i="1"/>
  <c r="Y31" i="1"/>
  <c r="Y4"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42" i="1"/>
  <c r="X36" i="1"/>
  <c r="X32" i="1"/>
  <c r="X5" i="1"/>
  <c r="X6" i="1"/>
  <c r="X7" i="1"/>
  <c r="X8" i="1"/>
  <c r="X9" i="1"/>
  <c r="X10" i="1"/>
  <c r="X11" i="1"/>
  <c r="X12" i="1"/>
  <c r="X13" i="1"/>
  <c r="X14" i="1"/>
  <c r="X15" i="1"/>
  <c r="X16" i="1"/>
  <c r="X17" i="1"/>
  <c r="X18" i="1"/>
  <c r="X19" i="1"/>
  <c r="X20" i="1"/>
  <c r="X21" i="1"/>
  <c r="X22" i="1"/>
  <c r="X23" i="1"/>
  <c r="X24" i="1"/>
  <c r="X25" i="1"/>
  <c r="X26" i="1"/>
  <c r="X27" i="1"/>
  <c r="X28" i="1"/>
  <c r="X29" i="1"/>
  <c r="X30" i="1"/>
  <c r="X31" i="1"/>
  <c r="X4" i="1"/>
  <c r="T117" i="2"/>
  <c r="T107" i="2"/>
  <c r="V107" i="1" s="1"/>
  <c r="T106" i="2"/>
  <c r="V106" i="1" s="1"/>
  <c r="Q106" i="2"/>
  <c r="T105" i="2"/>
  <c r="T103" i="2"/>
  <c r="V103" i="1" s="1"/>
  <c r="Q103" i="2"/>
  <c r="T102" i="2"/>
  <c r="V102" i="1" s="1"/>
  <c r="T101" i="2"/>
  <c r="Q96" i="2"/>
  <c r="S96" i="1" s="1"/>
  <c r="Q92" i="2"/>
  <c r="S92" i="1" s="1"/>
  <c r="T91" i="2"/>
  <c r="V91" i="1" s="1"/>
  <c r="Q91" i="2"/>
  <c r="T86" i="2"/>
  <c r="V86" i="1" s="1"/>
  <c r="T79" i="2"/>
  <c r="V79" i="1" s="1"/>
  <c r="Q79" i="2"/>
  <c r="S79" i="1" s="1"/>
  <c r="Q74" i="2"/>
  <c r="Q73" i="2"/>
  <c r="S73" i="1" s="1"/>
  <c r="T72" i="2"/>
  <c r="Q72" i="2"/>
  <c r="S72" i="1" s="1"/>
  <c r="T71" i="2"/>
  <c r="T70" i="2"/>
  <c r="V70" i="1" s="1"/>
  <c r="Q70" i="2"/>
  <c r="Q71" i="2"/>
  <c r="S71" i="1" s="1"/>
  <c r="T69" i="2"/>
  <c r="Q69" i="2"/>
  <c r="S69" i="1" s="1"/>
  <c r="T67" i="2"/>
  <c r="V67" i="1" s="1"/>
  <c r="T66" i="2"/>
  <c r="V66" i="1" s="1"/>
  <c r="Q66" i="2"/>
  <c r="Q63" i="2"/>
  <c r="S63" i="1" s="1"/>
  <c r="T62" i="2"/>
  <c r="V62" i="1" s="1"/>
  <c r="Q62" i="2"/>
  <c r="T60" i="2"/>
  <c r="Q60" i="2"/>
  <c r="S60" i="1" s="1"/>
  <c r="T59" i="2"/>
  <c r="Q59" i="2"/>
  <c r="S59" i="1" s="1"/>
  <c r="T58" i="2"/>
  <c r="Q58" i="2"/>
  <c r="T57" i="2"/>
  <c r="V57" i="1" s="1"/>
  <c r="Q57" i="2"/>
  <c r="S57" i="1" s="1"/>
  <c r="T56" i="2"/>
  <c r="T48" i="2"/>
  <c r="V48" i="1" s="1"/>
  <c r="Q48" i="2"/>
  <c r="S48" i="1" s="1"/>
  <c r="T47" i="2"/>
  <c r="V47" i="1" s="1"/>
  <c r="Q47" i="2"/>
  <c r="Q46" i="2"/>
  <c r="S46" i="1" s="1"/>
  <c r="T45" i="2"/>
  <c r="V45" i="1" s="1"/>
  <c r="T44" i="2"/>
  <c r="T43" i="2"/>
  <c r="Q43" i="2"/>
  <c r="S43" i="1" s="1"/>
  <c r="T42" i="2"/>
  <c r="Q42" i="2"/>
  <c r="S42" i="1" s="1"/>
  <c r="T36" i="2"/>
  <c r="Q36" i="2"/>
  <c r="T32" i="2"/>
  <c r="V32" i="1" s="1"/>
  <c r="T31" i="2"/>
  <c r="V31" i="1" s="1"/>
  <c r="Q32" i="2"/>
  <c r="Q31" i="2"/>
  <c r="S31" i="1" s="1"/>
  <c r="T30" i="2"/>
  <c r="Q30" i="2"/>
  <c r="S30" i="1" s="1"/>
  <c r="T22" i="2"/>
  <c r="T21" i="2"/>
  <c r="V21" i="1" s="1"/>
  <c r="Q21" i="2"/>
  <c r="T17" i="2"/>
  <c r="V17" i="1" s="1"/>
  <c r="Q17" i="2"/>
  <c r="T16" i="2"/>
  <c r="V16" i="1" s="1"/>
  <c r="T15" i="2"/>
  <c r="Q16" i="2"/>
  <c r="S16" i="1" s="1"/>
  <c r="Q15" i="2"/>
  <c r="T12" i="2"/>
  <c r="V12" i="1" s="1"/>
  <c r="T13" i="2"/>
  <c r="V13" i="1" s="1"/>
  <c r="T14" i="2"/>
  <c r="V14" i="1" s="1"/>
  <c r="Q14" i="2"/>
  <c r="Q13" i="2"/>
  <c r="S13" i="1" s="1"/>
  <c r="Q12" i="2"/>
  <c r="T11" i="2"/>
  <c r="V11" i="1" s="1"/>
  <c r="Q11" i="2"/>
  <c r="Q10" i="2"/>
  <c r="S10" i="1" s="1"/>
  <c r="T9" i="2"/>
  <c r="Q9" i="2"/>
  <c r="S9" i="1" s="1"/>
  <c r="Q8" i="2"/>
  <c r="Q6" i="2"/>
  <c r="S6" i="1" s="1"/>
  <c r="V43" i="1"/>
  <c r="V44" i="1"/>
  <c r="V46" i="1"/>
  <c r="V49" i="1"/>
  <c r="V50" i="1"/>
  <c r="V51" i="1"/>
  <c r="V52" i="1"/>
  <c r="V53" i="1"/>
  <c r="V54" i="1"/>
  <c r="V55" i="1"/>
  <c r="V56" i="1"/>
  <c r="V58" i="1"/>
  <c r="V59" i="1"/>
  <c r="V60" i="1"/>
  <c r="V61" i="1"/>
  <c r="V63" i="1"/>
  <c r="V64" i="1"/>
  <c r="V65" i="1"/>
  <c r="V68" i="1"/>
  <c r="V69" i="1"/>
  <c r="V71" i="1"/>
  <c r="V72" i="1"/>
  <c r="V73" i="1"/>
  <c r="V74" i="1"/>
  <c r="V75" i="1"/>
  <c r="V76" i="1"/>
  <c r="V77" i="1"/>
  <c r="V78" i="1"/>
  <c r="V80" i="1"/>
  <c r="V81" i="1"/>
  <c r="V82" i="1"/>
  <c r="V83" i="1"/>
  <c r="V84" i="1"/>
  <c r="V85" i="1"/>
  <c r="V87" i="1"/>
  <c r="V88" i="1"/>
  <c r="V89" i="1"/>
  <c r="V90" i="1"/>
  <c r="V92" i="1"/>
  <c r="V93" i="1"/>
  <c r="V94" i="1"/>
  <c r="V95" i="1"/>
  <c r="V96" i="1"/>
  <c r="V97" i="1"/>
  <c r="V98" i="1"/>
  <c r="V99" i="1"/>
  <c r="V100" i="1"/>
  <c r="V101" i="1"/>
  <c r="V104" i="1"/>
  <c r="V105" i="1"/>
  <c r="V108" i="1"/>
  <c r="V109" i="1"/>
  <c r="V110" i="1"/>
  <c r="V111" i="1"/>
  <c r="V112" i="1"/>
  <c r="V113" i="1"/>
  <c r="V114" i="1"/>
  <c r="V115" i="1"/>
  <c r="V116" i="1"/>
  <c r="V117" i="1"/>
  <c r="V118" i="1"/>
  <c r="V119" i="1"/>
  <c r="V120" i="1"/>
  <c r="V42" i="1"/>
  <c r="V36" i="1"/>
  <c r="T5" i="2"/>
  <c r="V5" i="1" s="1"/>
  <c r="V6" i="1"/>
  <c r="V7" i="1"/>
  <c r="V8" i="1"/>
  <c r="V9" i="1"/>
  <c r="V10" i="1"/>
  <c r="V15" i="1"/>
  <c r="V18" i="1"/>
  <c r="V19" i="1"/>
  <c r="V20" i="1"/>
  <c r="V22" i="1"/>
  <c r="V23" i="1"/>
  <c r="V24" i="1"/>
  <c r="V25" i="1"/>
  <c r="V26" i="1"/>
  <c r="V27" i="1"/>
  <c r="V28" i="1"/>
  <c r="V29" i="1"/>
  <c r="V30" i="1"/>
  <c r="V4" i="1"/>
  <c r="S44" i="1"/>
  <c r="S45" i="1"/>
  <c r="S47" i="1"/>
  <c r="S49" i="1"/>
  <c r="S50" i="1"/>
  <c r="S51" i="1"/>
  <c r="S52" i="1"/>
  <c r="S53" i="1"/>
  <c r="S54" i="1"/>
  <c r="S55" i="1"/>
  <c r="S56" i="1"/>
  <c r="S58" i="1"/>
  <c r="S61" i="1"/>
  <c r="S62" i="1"/>
  <c r="S64" i="1"/>
  <c r="S65" i="1"/>
  <c r="S66" i="1"/>
  <c r="S67" i="1"/>
  <c r="S68" i="1"/>
  <c r="S70" i="1"/>
  <c r="S74" i="1"/>
  <c r="S75" i="1"/>
  <c r="S76" i="1"/>
  <c r="S77" i="1"/>
  <c r="S78" i="1"/>
  <c r="S80" i="1"/>
  <c r="S81" i="1"/>
  <c r="S82" i="1"/>
  <c r="S83" i="1"/>
  <c r="S84" i="1"/>
  <c r="S85" i="1"/>
  <c r="S86" i="1"/>
  <c r="S87" i="1"/>
  <c r="S88" i="1"/>
  <c r="S89" i="1"/>
  <c r="S90" i="1"/>
  <c r="S91" i="1"/>
  <c r="S93" i="1"/>
  <c r="S94" i="1"/>
  <c r="S95" i="1"/>
  <c r="S97" i="1"/>
  <c r="S98" i="1"/>
  <c r="S99" i="1"/>
  <c r="S100" i="1"/>
  <c r="S101" i="1"/>
  <c r="S102" i="1"/>
  <c r="S103" i="1"/>
  <c r="S104" i="1"/>
  <c r="S105" i="1"/>
  <c r="S106" i="1"/>
  <c r="S107" i="1"/>
  <c r="S108" i="1"/>
  <c r="S109" i="1"/>
  <c r="S110" i="1"/>
  <c r="S111" i="1"/>
  <c r="S112" i="1"/>
  <c r="S113" i="1"/>
  <c r="S114" i="1"/>
  <c r="S115" i="1"/>
  <c r="S116" i="1"/>
  <c r="S117" i="1"/>
  <c r="S118" i="1"/>
  <c r="S119" i="1"/>
  <c r="S120" i="1"/>
  <c r="S36" i="1"/>
  <c r="S32" i="1"/>
  <c r="S5" i="1"/>
  <c r="S7" i="1"/>
  <c r="S8" i="1"/>
  <c r="S11" i="1"/>
  <c r="S12" i="1"/>
  <c r="S14" i="1"/>
  <c r="S15" i="1"/>
  <c r="S17" i="1"/>
  <c r="S18" i="1"/>
  <c r="S19" i="1"/>
  <c r="S20" i="1"/>
  <c r="S21" i="1"/>
  <c r="S22" i="1"/>
  <c r="S23" i="1"/>
  <c r="S24" i="1"/>
  <c r="S25" i="1"/>
  <c r="S26" i="1"/>
  <c r="S27" i="1"/>
  <c r="S28" i="1"/>
  <c r="S29" i="1"/>
  <c r="S4"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3" i="1"/>
  <c r="W104" i="1"/>
  <c r="W105" i="1"/>
  <c r="W106" i="1"/>
  <c r="W107" i="1"/>
  <c r="W108" i="1"/>
  <c r="W109" i="1"/>
  <c r="W110" i="1"/>
  <c r="W111" i="1"/>
  <c r="W112" i="1"/>
  <c r="W113" i="1"/>
  <c r="W114" i="1"/>
  <c r="W115" i="1"/>
  <c r="W116" i="1"/>
  <c r="W117" i="1"/>
  <c r="W118" i="1"/>
  <c r="W119" i="1"/>
  <c r="W120" i="1"/>
  <c r="W42" i="1"/>
  <c r="W36" i="1"/>
  <c r="W32" i="1"/>
  <c r="W5" i="1"/>
  <c r="W6" i="1"/>
  <c r="W7" i="1"/>
  <c r="W8" i="1"/>
  <c r="W9" i="1"/>
  <c r="W10" i="1"/>
  <c r="W11" i="1"/>
  <c r="W12" i="1"/>
  <c r="W13" i="1"/>
  <c r="W14" i="1"/>
  <c r="W15" i="1"/>
  <c r="W16" i="1"/>
  <c r="W17" i="1"/>
  <c r="W18" i="1"/>
  <c r="W19" i="1"/>
  <c r="W20" i="1"/>
  <c r="W21" i="1"/>
  <c r="W22" i="1"/>
  <c r="W23" i="1"/>
  <c r="W24" i="1"/>
  <c r="W25" i="1"/>
  <c r="W26" i="1"/>
  <c r="W27" i="1"/>
  <c r="W28" i="1"/>
  <c r="W29" i="1"/>
  <c r="W30" i="1"/>
  <c r="W31" i="1"/>
  <c r="W4"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42" i="1"/>
  <c r="U36" i="1"/>
  <c r="U32" i="1"/>
  <c r="U5" i="1"/>
  <c r="U6" i="1"/>
  <c r="U7" i="1"/>
  <c r="U8" i="1"/>
  <c r="U9" i="1"/>
  <c r="U10" i="1"/>
  <c r="U11" i="1"/>
  <c r="U12" i="1"/>
  <c r="U13" i="1"/>
  <c r="U14" i="1"/>
  <c r="U15" i="1"/>
  <c r="U16" i="1"/>
  <c r="U17" i="1"/>
  <c r="U18" i="1"/>
  <c r="U19" i="1"/>
  <c r="U20" i="1"/>
  <c r="U21" i="1"/>
  <c r="U22" i="1"/>
  <c r="U23" i="1"/>
  <c r="U24" i="1"/>
  <c r="U25" i="1"/>
  <c r="U26" i="1"/>
  <c r="U27" i="1"/>
  <c r="U28" i="1"/>
  <c r="U29" i="1"/>
  <c r="U30" i="1"/>
  <c r="U31" i="1"/>
  <c r="U4"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42" i="1"/>
  <c r="T36" i="1"/>
  <c r="T32" i="1"/>
  <c r="T5" i="1"/>
  <c r="T6" i="1"/>
  <c r="T7" i="1"/>
  <c r="T8" i="1"/>
  <c r="T9" i="1"/>
  <c r="T10" i="1"/>
  <c r="T11" i="1"/>
  <c r="T12" i="1"/>
  <c r="T13" i="1"/>
  <c r="T14" i="1"/>
  <c r="T15" i="1"/>
  <c r="T16" i="1"/>
  <c r="T17" i="1"/>
  <c r="T18" i="1"/>
  <c r="T19" i="1"/>
  <c r="T20" i="1"/>
  <c r="T21" i="1"/>
  <c r="T22" i="1"/>
  <c r="T23" i="1"/>
  <c r="T24" i="1"/>
  <c r="T25" i="1"/>
  <c r="T26" i="1"/>
  <c r="T27" i="1"/>
  <c r="T28" i="1"/>
  <c r="T29" i="1"/>
  <c r="T30" i="1"/>
  <c r="T31" i="1"/>
  <c r="T4" i="1"/>
  <c r="R43" i="1"/>
  <c r="R44" i="1"/>
  <c r="R45" i="1"/>
  <c r="R46" i="1"/>
  <c r="R47" i="1"/>
  <c r="R48" i="1"/>
  <c r="R49" i="1"/>
  <c r="R50" i="1"/>
  <c r="R51" i="1"/>
  <c r="R52" i="1"/>
  <c r="R53" i="1"/>
  <c r="O53" i="1" s="1"/>
  <c r="P53" i="1" s="1"/>
  <c r="R54" i="1"/>
  <c r="R55" i="1"/>
  <c r="R56" i="1"/>
  <c r="R57" i="1"/>
  <c r="R58" i="1"/>
  <c r="R59" i="1"/>
  <c r="R60" i="1"/>
  <c r="R61" i="1"/>
  <c r="O61" i="1" s="1"/>
  <c r="P61" i="1" s="1"/>
  <c r="R62" i="1"/>
  <c r="R63" i="1"/>
  <c r="R64" i="1"/>
  <c r="R65" i="1"/>
  <c r="R66" i="1"/>
  <c r="R67" i="1"/>
  <c r="R68" i="1"/>
  <c r="R69" i="1"/>
  <c r="O69" i="1" s="1"/>
  <c r="P69" i="1" s="1"/>
  <c r="R70" i="1"/>
  <c r="R71" i="1"/>
  <c r="R72" i="1"/>
  <c r="R73" i="1"/>
  <c r="R74" i="1"/>
  <c r="R75" i="1"/>
  <c r="R76" i="1"/>
  <c r="R77" i="1"/>
  <c r="R78" i="1"/>
  <c r="R79" i="1"/>
  <c r="R80" i="1"/>
  <c r="R81" i="1"/>
  <c r="R82" i="1"/>
  <c r="R83" i="1"/>
  <c r="R84" i="1"/>
  <c r="R85" i="1"/>
  <c r="O85" i="1" s="1"/>
  <c r="P85" i="1" s="1"/>
  <c r="R86" i="1"/>
  <c r="R87" i="1"/>
  <c r="R88" i="1"/>
  <c r="R89" i="1"/>
  <c r="R90" i="1"/>
  <c r="R91" i="1"/>
  <c r="R92" i="1"/>
  <c r="R93" i="1"/>
  <c r="O93" i="1" s="1"/>
  <c r="P93" i="1" s="1"/>
  <c r="R94" i="1"/>
  <c r="R95" i="1"/>
  <c r="R96" i="1"/>
  <c r="R97" i="1"/>
  <c r="R98" i="1"/>
  <c r="R99" i="1"/>
  <c r="R100" i="1"/>
  <c r="R101" i="1"/>
  <c r="O101" i="1" s="1"/>
  <c r="P101" i="1" s="1"/>
  <c r="R102" i="1"/>
  <c r="R103" i="1"/>
  <c r="R104" i="1"/>
  <c r="R105" i="1"/>
  <c r="R106" i="1"/>
  <c r="R107" i="1"/>
  <c r="R108" i="1"/>
  <c r="R109" i="1"/>
  <c r="R110" i="1"/>
  <c r="R111" i="1"/>
  <c r="R112" i="1"/>
  <c r="R113" i="1"/>
  <c r="R114" i="1"/>
  <c r="R115" i="1"/>
  <c r="R116" i="1"/>
  <c r="R117" i="1"/>
  <c r="R118" i="1"/>
  <c r="R119" i="1"/>
  <c r="R120" i="1"/>
  <c r="R42" i="1"/>
  <c r="R36" i="1"/>
  <c r="R32" i="1"/>
  <c r="R5" i="1"/>
  <c r="R6" i="1"/>
  <c r="R7" i="1"/>
  <c r="R8" i="1"/>
  <c r="R9" i="1"/>
  <c r="R10" i="1"/>
  <c r="R11" i="1"/>
  <c r="R12" i="1"/>
  <c r="R13" i="1"/>
  <c r="R14" i="1"/>
  <c r="R15" i="1"/>
  <c r="R16" i="1"/>
  <c r="R17" i="1"/>
  <c r="R18" i="1"/>
  <c r="O18" i="1" s="1"/>
  <c r="P18" i="1" s="1"/>
  <c r="R19" i="1"/>
  <c r="R20" i="1"/>
  <c r="R21" i="1"/>
  <c r="R22" i="1"/>
  <c r="R23" i="1"/>
  <c r="R24" i="1"/>
  <c r="R25" i="1"/>
  <c r="R26" i="1"/>
  <c r="R27" i="1"/>
  <c r="R28" i="1"/>
  <c r="R29" i="1"/>
  <c r="R30" i="1"/>
  <c r="R31" i="1"/>
  <c r="R4"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42" i="1"/>
  <c r="Q36" i="1"/>
  <c r="Q32" i="1"/>
  <c r="Q31" i="1"/>
  <c r="Q29" i="1"/>
  <c r="Q30" i="1"/>
  <c r="Q27" i="1"/>
  <c r="Q28" i="1"/>
  <c r="Q25" i="1"/>
  <c r="Q26" i="1"/>
  <c r="Q12" i="1"/>
  <c r="Q13" i="1"/>
  <c r="Q14" i="1"/>
  <c r="Q15" i="1"/>
  <c r="Q16" i="1"/>
  <c r="Q17" i="1"/>
  <c r="Q18" i="1"/>
  <c r="Q19" i="1"/>
  <c r="Q20" i="1"/>
  <c r="Q21" i="1"/>
  <c r="Q22" i="1"/>
  <c r="Q23" i="1"/>
  <c r="Q24" i="1"/>
  <c r="Q5" i="1"/>
  <c r="Q6" i="1"/>
  <c r="Q7" i="1"/>
  <c r="Q8" i="1"/>
  <c r="Q9" i="1"/>
  <c r="Q10" i="1"/>
  <c r="Q11" i="1"/>
  <c r="Q4" i="1"/>
  <c r="O45" i="1"/>
  <c r="P45" i="1" s="1"/>
  <c r="O77" i="1"/>
  <c r="P77" i="1" s="1"/>
  <c r="O109" i="1"/>
  <c r="P109" i="1" s="1"/>
  <c r="O36" i="1" l="1"/>
  <c r="P36" i="1" s="1"/>
  <c r="O42" i="1"/>
  <c r="P42" i="1" s="1"/>
  <c r="O117" i="1"/>
  <c r="P117" i="1" s="1"/>
  <c r="O113" i="1"/>
  <c r="P113" i="1" s="1"/>
  <c r="O105" i="1"/>
  <c r="P105" i="1" s="1"/>
  <c r="O97" i="1"/>
  <c r="P97" i="1" s="1"/>
  <c r="O89" i="1"/>
  <c r="P89" i="1" s="1"/>
  <c r="O81" i="1"/>
  <c r="P81" i="1" s="1"/>
  <c r="O73" i="1"/>
  <c r="P73" i="1" s="1"/>
  <c r="O65" i="1"/>
  <c r="P65" i="1" s="1"/>
  <c r="O57" i="1"/>
  <c r="P57" i="1" s="1"/>
  <c r="O49" i="1"/>
  <c r="P49" i="1" s="1"/>
  <c r="O30" i="1"/>
  <c r="P30" i="1" s="1"/>
  <c r="O6" i="1"/>
  <c r="P6" i="1" s="1"/>
  <c r="O4" i="1"/>
  <c r="P4" i="1" s="1"/>
  <c r="O14" i="1"/>
  <c r="P14" i="1" s="1"/>
  <c r="O22" i="1"/>
  <c r="P22" i="1" s="1"/>
  <c r="O28" i="1"/>
  <c r="P28" i="1" s="1"/>
  <c r="O26" i="1"/>
  <c r="P26" i="1" s="1"/>
  <c r="O24" i="1"/>
  <c r="P24" i="1" s="1"/>
  <c r="O20" i="1"/>
  <c r="P20" i="1" s="1"/>
  <c r="O16" i="1"/>
  <c r="P16" i="1" s="1"/>
  <c r="O12" i="1"/>
  <c r="P12" i="1" s="1"/>
  <c r="O10" i="1"/>
  <c r="P10" i="1" s="1"/>
  <c r="O8" i="1"/>
  <c r="P8" i="1" s="1"/>
  <c r="O32" i="1"/>
  <c r="P32" i="1" s="1"/>
  <c r="O120" i="1"/>
  <c r="P120" i="1" s="1"/>
  <c r="O118" i="1"/>
  <c r="P118" i="1" s="1"/>
  <c r="O116" i="1"/>
  <c r="P116" i="1" s="1"/>
  <c r="O114" i="1"/>
  <c r="P114" i="1" s="1"/>
  <c r="O112" i="1"/>
  <c r="P112" i="1" s="1"/>
  <c r="O110" i="1"/>
  <c r="P110" i="1" s="1"/>
  <c r="O108" i="1"/>
  <c r="P108" i="1" s="1"/>
  <c r="O106" i="1"/>
  <c r="P106" i="1" s="1"/>
  <c r="O104" i="1"/>
  <c r="P104" i="1" s="1"/>
  <c r="O102" i="1"/>
  <c r="P102" i="1" s="1"/>
  <c r="O100" i="1"/>
  <c r="P100" i="1" s="1"/>
  <c r="O98" i="1"/>
  <c r="P98" i="1" s="1"/>
  <c r="O96" i="1"/>
  <c r="P96" i="1" s="1"/>
  <c r="O94" i="1"/>
  <c r="P94" i="1" s="1"/>
  <c r="O92" i="1"/>
  <c r="P92" i="1" s="1"/>
  <c r="O90" i="1"/>
  <c r="P90" i="1" s="1"/>
  <c r="O88" i="1"/>
  <c r="P88" i="1" s="1"/>
  <c r="O86" i="1"/>
  <c r="P86" i="1" s="1"/>
  <c r="O84" i="1"/>
  <c r="P84" i="1" s="1"/>
  <c r="O82" i="1"/>
  <c r="P82" i="1" s="1"/>
  <c r="O80" i="1"/>
  <c r="P80" i="1" s="1"/>
  <c r="O78" i="1"/>
  <c r="P78" i="1" s="1"/>
  <c r="O76" i="1"/>
  <c r="P76" i="1" s="1"/>
  <c r="O74" i="1"/>
  <c r="P74" i="1" s="1"/>
  <c r="O72" i="1"/>
  <c r="P72" i="1" s="1"/>
  <c r="O70" i="1"/>
  <c r="P70" i="1" s="1"/>
  <c r="O68" i="1"/>
  <c r="P68" i="1" s="1"/>
  <c r="O66" i="1"/>
  <c r="P66" i="1" s="1"/>
  <c r="O64" i="1"/>
  <c r="P64" i="1" s="1"/>
  <c r="O62" i="1"/>
  <c r="P62" i="1" s="1"/>
  <c r="O60" i="1"/>
  <c r="P60" i="1" s="1"/>
  <c r="O58" i="1"/>
  <c r="P58" i="1" s="1"/>
  <c r="O56" i="1"/>
  <c r="P56" i="1" s="1"/>
  <c r="O54" i="1"/>
  <c r="P54" i="1" s="1"/>
  <c r="O52" i="1"/>
  <c r="P52" i="1" s="1"/>
  <c r="O50" i="1"/>
  <c r="P50" i="1" s="1"/>
  <c r="O48" i="1"/>
  <c r="P48" i="1" s="1"/>
  <c r="O46" i="1"/>
  <c r="P46" i="1" s="1"/>
  <c r="O44" i="1"/>
  <c r="P44" i="1" s="1"/>
  <c r="O31" i="1"/>
  <c r="P31" i="1" s="1"/>
  <c r="O29" i="1"/>
  <c r="P29" i="1" s="1"/>
  <c r="O27" i="1"/>
  <c r="P27" i="1" s="1"/>
  <c r="O25" i="1"/>
  <c r="P25" i="1" s="1"/>
  <c r="O23" i="1"/>
  <c r="P23" i="1" s="1"/>
  <c r="O21" i="1"/>
  <c r="P21" i="1" s="1"/>
  <c r="O19" i="1"/>
  <c r="P19" i="1" s="1"/>
  <c r="O17" i="1"/>
  <c r="P17" i="1" s="1"/>
  <c r="O15" i="1"/>
  <c r="P15" i="1" s="1"/>
  <c r="O13" i="1"/>
  <c r="P13" i="1" s="1"/>
  <c r="O11" i="1"/>
  <c r="P11" i="1" s="1"/>
  <c r="O9" i="1"/>
  <c r="P9" i="1" s="1"/>
  <c r="O7" i="1"/>
  <c r="P7" i="1" s="1"/>
  <c r="O5" i="1"/>
  <c r="P5" i="1" s="1"/>
  <c r="O119" i="1"/>
  <c r="P119" i="1" s="1"/>
  <c r="O115" i="1"/>
  <c r="P115" i="1" s="1"/>
  <c r="O111" i="1"/>
  <c r="P111" i="1" s="1"/>
  <c r="O107" i="1"/>
  <c r="P107" i="1" s="1"/>
  <c r="O103" i="1"/>
  <c r="P103" i="1" s="1"/>
  <c r="O99" i="1"/>
  <c r="P99" i="1" s="1"/>
  <c r="O95" i="1"/>
  <c r="P95" i="1" s="1"/>
  <c r="O91" i="1"/>
  <c r="P91" i="1" s="1"/>
  <c r="O87" i="1"/>
  <c r="P87" i="1" s="1"/>
  <c r="O83" i="1"/>
  <c r="P83" i="1" s="1"/>
  <c r="O79" i="1"/>
  <c r="P79" i="1" s="1"/>
  <c r="O75" i="1"/>
  <c r="P75" i="1" s="1"/>
  <c r="O71" i="1"/>
  <c r="P71" i="1" s="1"/>
  <c r="O67" i="1"/>
  <c r="P67" i="1" s="1"/>
  <c r="O63" i="1"/>
  <c r="P63" i="1" s="1"/>
  <c r="O59" i="1"/>
  <c r="P59" i="1" s="1"/>
  <c r="O55" i="1"/>
  <c r="P55" i="1" s="1"/>
  <c r="O51" i="1"/>
  <c r="P51" i="1" s="1"/>
  <c r="O47" i="1"/>
  <c r="P47" i="1" s="1"/>
  <c r="O43" i="1"/>
  <c r="P43" i="1" s="1"/>
</calcChain>
</file>

<file path=xl/sharedStrings.xml><?xml version="1.0" encoding="utf-8"?>
<sst xmlns="http://schemas.openxmlformats.org/spreadsheetml/2006/main" count="6044" uniqueCount="1378">
  <si>
    <t>LÍNEA ESTRATÉGICA</t>
  </si>
  <si>
    <t>COMPONENTE DE LINEA</t>
  </si>
  <si>
    <t>ESTRATEGIAS</t>
  </si>
  <si>
    <t>ACCIONES CONCRETAS</t>
  </si>
  <si>
    <t>INDICADORES</t>
  </si>
  <si>
    <t>META 2025</t>
  </si>
  <si>
    <t>FORMULA</t>
  </si>
  <si>
    <t>RESPONSABLES</t>
  </si>
  <si>
    <t>PROGRAMA</t>
  </si>
  <si>
    <t>SUBPROGRAMA</t>
  </si>
  <si>
    <t>NRO DE META</t>
  </si>
  <si>
    <t>META</t>
  </si>
  <si>
    <t>NRO DE ACCION</t>
  </si>
  <si>
    <t>1. QUINDIANAS RECONOCIENDO Y HACIENDO EFECTIVOS SUS DERECHOS</t>
  </si>
  <si>
    <t>1.1 Quindianas por su autonomía económica, pleno empleo y salario en condiciones de igualdad.</t>
  </si>
  <si>
    <t>1.1.1.Fomentar la Autonomía económica de las mujeres quindianas a partir del apoyo técnico, capacitación y gestión de recursos para la creación de empresa, proyectos productivos y acceso a recursos financieros.</t>
  </si>
  <si>
    <t>Creación del Programa de capacitación en competencias para la autonomía económica de las mujeres. Este programa estará direccionado al fomento de iniciativas productivas,  emprendimiento y desarrollo empresarial y consecusión de recursos con especial énfasis en mujeres en condiciones de vulnerabilidad y de riesgo: extrema pobreza, discapacidad, prostitución, retornadas, victimas de violencias, indígenas, afrodescendientes, mujeres rurales y madres cabeza de familia, lbti y adultas mayores.</t>
  </si>
  <si>
    <t>Programa de formación formulado e implementado</t>
  </si>
  <si>
    <t>100% del programa de formaciòn implementado</t>
  </si>
  <si>
    <t>% de ejecución del programa de formación= (# de acciones implementadas dentro del programa/# total de acciones del programa)*100</t>
  </si>
  <si>
    <t>DPS, SENA Quindío,  Secretaria de Familia (Director de Adulto Mayor y Discapacidad, Jefe Oficina de Familia y Mujer y La Equidad.)</t>
  </si>
  <si>
    <t>Creación de nuevos programas y proyectos productivos de iniciativa femenina y desde el enfoque diferencial de las mujeres en el departamento.</t>
  </si>
  <si>
    <t>Número  de programas y proyectos productivos de iniciativa femenina con enfoque diferencial</t>
  </si>
  <si>
    <t>100% de la cobertura programada</t>
  </si>
  <si>
    <t>Numero total de programas y proyectos productivos = Σ de programas y proyectos productivos</t>
  </si>
  <si>
    <t>SENA Quindio Secretaria de Familia,  Secretaria Planeación, Secretaria de Agricultura, Desarrollo Rural y Medio Ambiente, Oficina de Promoción de Empleo Competitividad e Innovación</t>
  </si>
  <si>
    <t>Realización de Ruedas de negocios para mujeres emprendedoras y empresarias del departamento del Quindio.</t>
  </si>
  <si>
    <t>Ruedas de negocios ejecutadas por año</t>
  </si>
  <si>
    <t>Díez (10) Ruedas de negocios. Una (1) rueda de negocios anual.</t>
  </si>
  <si>
    <t>Nùmero total de ruedas de negocio = ∑ de ruedas de negocios por año</t>
  </si>
  <si>
    <t xml:space="preserve">Secretaria de Familia
Secreataria de Planeación
Secretsría de Turismo
</t>
  </si>
  <si>
    <t>Capacitación a traves de seminarios dirigidos a empresas de mujeres para que participen en las licitaciones de compras públicas.</t>
  </si>
  <si>
    <t>Seminario de profundización y actualización en temas de desarrollo empresarial</t>
  </si>
  <si>
    <t>Díez (10) seminarios de profundización y actualización. Uno (1) seminario anual.</t>
  </si>
  <si>
    <t xml:space="preserve">Número total de seminarios = ∑ de seminarios </t>
  </si>
  <si>
    <t>Universidad del Quindío y Secretaria de Educación Departamental</t>
  </si>
  <si>
    <t>Realización de un Encuentro Departamental de emprendimiento cuya temática sea emprendimiento y empresarismo femenino.</t>
  </si>
  <si>
    <t>Encuentro Departamental de Emprendimiento con el objetivo de mostrar experiencias exitosas y que permitan evidenciar sostenibilidad en los proyectos.</t>
  </si>
  <si>
    <t>Cinco (5) Encuentros  Departamentales de Emprendimiento. Uno (1) cada dos años.</t>
  </si>
  <si>
    <t>Nùmero total de encuentros= ∑ de encuentros departamentales</t>
  </si>
  <si>
    <t>Gobernación del Quindio.
Universidad del Quindío.
SENA
Empresas Privadas
ONGs</t>
  </si>
  <si>
    <t>Socializar la oferta Institucional para las micro, pequeñas y medianas empresas en eventos de mujeres.</t>
  </si>
  <si>
    <t>Socialización de ofertas instuticionales en los eventos de mujeres realizados a nivel departamental.</t>
  </si>
  <si>
    <t>80% Socializaciones de ofertas institucionales en los evento de mujeres.</t>
  </si>
  <si>
    <t>(# de socializaciones de oferta institucional en eventos de mujeres/total de eventos de mujeres)*100</t>
  </si>
  <si>
    <t>Secretaria de Familia (Jefe Oficina de Familia y Mujer y La Equidad).</t>
  </si>
  <si>
    <t>Creación y fortalecimiento de programa de formación en TIC para mujeres empresarias, que tengan como objetivo mejorar su desarrollo y competitividad.</t>
  </si>
  <si>
    <t>Programa de Formación en TIC para mujeres empresarias.</t>
  </si>
  <si>
    <t>100% del Programa de formación implementado</t>
  </si>
  <si>
    <t xml:space="preserve">Secretaria de Familia
Secretaria de Educación.
SENA
Universidad Quíndio
</t>
  </si>
  <si>
    <t xml:space="preserve">1.1.2 .Fomentar la Autonomía económica de las mujeres Rurales, Campesinas y cafeteras del Quindio a partir del apoyo técnico, capacitación y gestion de recursos para la creación de empresa, proyectos productivos y acceso a recursos financieros. </t>
  </si>
  <si>
    <t>Creación de nuevos proyectos productivos de iniciativa femenina y desde el enfoque diferencial de las mujeres rurales, campesinas y cafeteras en el departamento.</t>
  </si>
  <si>
    <t xml:space="preserve">Proyectos Productivos desarrollados </t>
  </si>
  <si>
    <t>100% de los proyectos formulados y postulados</t>
  </si>
  <si>
    <t>(No. de proyectos productivos aprobados/ No. de proyectos productivos propuestos)*100</t>
  </si>
  <si>
    <t>SENA Quindío, Secretaria de Familia,  Secretaria Planeación, Secretaria de Agricultura, Desarrollo Rural y Medio Ambiente,
Oficina de Promoción de Empleo Competitividad e Innovación.
Corporación Autonoma del Quindío.</t>
  </si>
  <si>
    <t xml:space="preserve">Apoyo y acompañamiento tecnico, de capacitacion y gestión de recursos a los programas y proyectos existentes de fomento de la producción agrícola y cafetera con mujeres rurales. Mujeres jardineras y Mujeres Camineras.  </t>
  </si>
  <si>
    <t>Asesorias de acompañamiento brindado a programas y proyectos existentes.</t>
  </si>
  <si>
    <t>90% de asesorias ejecutadas en el año.</t>
  </si>
  <si>
    <t xml:space="preserve">(# de asesorías realizadas por año/total de asesorías programadas por año)*100 </t>
  </si>
  <si>
    <t>Incorporación de propuestas  productivas de las mujeres rurales (campesinas, cafeteras, indigenas y afrodescendientes)  a los programas y proyectos de la Conservación, Reconocimento y Protección del Paisaje Cultural Cafetero como patrimonio natural y cultural de la Humanidad tanto en las Cabeceras Municipales como en las zonas rurales del departamento.</t>
  </si>
  <si>
    <t>Propuestas productivas de mujeres rurales implementadas.</t>
  </si>
  <si>
    <t>90% de propuestas productivas implementadas.</t>
  </si>
  <si>
    <t>(No. De propuestas  productivas aprobadas/ No. de propuestas productivos presentadas)</t>
  </si>
  <si>
    <t>Promover entre organizaciones de mujeres rurales, campesinas y cafeteras a nivel departamental, los instrumentos de apoyo al emprendimiento y su vinculación a las Redes Regionales y nacionales de emprendimiento.</t>
  </si>
  <si>
    <t>Organizaciones de mujeres rurales informadas sobre programas de emprendimiento exitentes a nivel regional y nacional.</t>
  </si>
  <si>
    <t>95% de las mujeres rurales informadas sobre las ofertas de programas de emprendimiento.</t>
  </si>
  <si>
    <t>(N° de mujeres rurales a las cuales se les divulga las ofertas de emprendimiento/# total de mujeres rurales)*100</t>
  </si>
  <si>
    <t xml:space="preserve"> Secretaria de Familia,  Secretaria Planeación, Secretaria de Agricultura, Desarrollo Rural y Medio Ambiente,
Oficina de Promoción de Empleo Competitividad e Innovación.
</t>
  </si>
  <si>
    <t xml:space="preserve">Apoyar el acceso de las mujeres rurales,campesinas y cafeteras a recursos productivos por medio de Instrumentos crediticios y de Instrumentos no crediticios. </t>
  </si>
  <si>
    <t>Mujeres rurales, campesinas y cafeteras con obtección de recursos  para financiamiento.</t>
  </si>
  <si>
    <t>50% de mujeres beneficiadas con recursos de financiamiento productivo.</t>
  </si>
  <si>
    <t xml:space="preserve">(N° de mujeres beneficiadas con recursos de financiamiento productivo/# total de mujeres rurales)*100  </t>
  </si>
  <si>
    <t>Aumento de un 50% de la línea de base de mujeres vínculadas a procesos de formación proyectos productivos.</t>
  </si>
  <si>
    <t>% de incremento de mujeres vinculadas con respecto a la línea de base identificada.</t>
  </si>
  <si>
    <t>Atención a las mujeres victimas dentro del programa Implementación Proyectos Dllo Rural, con el monto de cofinanciación máxima para sus proyectos.</t>
  </si>
  <si>
    <t>Mujeres victimas beneficiarias con el monto máximo de cofinanciamiento de proyectos.</t>
  </si>
  <si>
    <t>Aumento de un 80% de la línea de base de mujeres beneficiarias cofinaciamiento máximo del proyectos.</t>
  </si>
  <si>
    <t>% de incremento de mujeres beneficiarios sobre la línea de base establecida.</t>
  </si>
  <si>
    <t>1.1.3 Incrementar la participación de las mujeres en el mercado laboral con igualdad de oportunidades, en condiciones dignas e igualdad de salarios.</t>
  </si>
  <si>
    <t>Diseño e implementación de un plan de capacidades para el trabajo para las mujeres, especialmente las que se encuentran en condición de riesgo y vulnerabilidad.</t>
  </si>
  <si>
    <t>Plan de capacitación para el trabajo implementado para mujeres en condición de riesgo.</t>
  </si>
  <si>
    <t>100% del Plan de capacitaciòn implementado</t>
  </si>
  <si>
    <t>% de ejecución del plan de capacitación= (# de acciones implementadas dentro del plan/# total de acciones del plan)*100</t>
  </si>
  <si>
    <t>Secretaria de Familia, Secretaria de Turismo, industria y comercio, SENA</t>
  </si>
  <si>
    <t>Diseñar estrategias de seguimiento a la incorporación de las mujeres en el ámbito laboral en condiciones de igualdad de oportunidades y de salarios apoyado en el Programa de Equidad Laboral con Enfoque Diferencial de Género del Ministerio del Trabajo.</t>
  </si>
  <si>
    <t>Estrategias  seguimiento implementadas.</t>
  </si>
  <si>
    <t>∑ de estrategias implementadas</t>
  </si>
  <si>
    <t>Secretaria de Familia, Secretaria de Turismo, industria y comercio, Personeria, Direción territorial de Min. Trabajo.</t>
  </si>
  <si>
    <t>Promover estrategias de acompañamiento en empresas privadas y públicas, que cierren las brechas de género en cuanto al acceso al pleno empleo y condiciones de igualdad salarial.</t>
  </si>
  <si>
    <t>Estrategias  seguimiento implementadas</t>
  </si>
  <si>
    <t>1 (Una) estrategia de seguimiento implementada.</t>
  </si>
  <si>
    <t>Secretaria de Familia, Secretaria de Turismo, industria y comercio, Direción territorial de Min. Trabajo,Cámara de Comercio.</t>
  </si>
  <si>
    <t>Incentivar las capacidades laborales de las mujeres cabeza de familia viculadas  al programa RED UNIDOS .</t>
  </si>
  <si>
    <t>Mujeres con capacidades laborales vinculadas al Programa Red Unidos</t>
  </si>
  <si>
    <t>90% de la mujeres vículadas al Programa Red Unidos fortalecidas con capaidades laborales.</t>
  </si>
  <si>
    <t>NA</t>
  </si>
  <si>
    <t>Secretaria de Familia, Secretaria de Turismo, industria y comercio, SENA, Camara de Comercio, RED UNIDOS</t>
  </si>
  <si>
    <t>Incorporación del enfoque de género y diferencial al plan de acompañamiento integral a las remesas laborales y generación de estímulos para el retorno de Quindianos que viven en el exterior.</t>
  </si>
  <si>
    <t>Implementación del enfoque de género y diferencial en el plan de acompañamiento integral.</t>
  </si>
  <si>
    <t>Plan de acompañamiento integral a las remesas laborales y generación de estímulos con enfoque de género y diferencial.</t>
  </si>
  <si>
    <t>Valor absoluto (plan de acompañamiento integral con incorporación de enfoque de género)</t>
  </si>
  <si>
    <t>Secretaria de Familia, Secretaria de Turismo, industria y comercio, Secretaria de Planeación,  SENA, Camara de Comercio, Oficina de Atención a la población migrante.</t>
  </si>
  <si>
    <t>Diseño y ejecución de herramientas para la Implementacion y monitoreo al DECRETO 2733 DE 2012 (Artículo 2. Ámbito de Aplicación a los contribuyentes obligados a presentar declaración de impuesto sobre la renta y complementarios que en su condición de empleadores ocupen trabajadoras mujeres víctimas de la violencia comprobada, y procede por un término máximo de tres (3) años a partir de la fecha en que se inicia la relación laboral)</t>
  </si>
  <si>
    <t>Ejecución de herramientas de implementación y seguimiento al Decreto 2733 de 2012</t>
  </si>
  <si>
    <t>Herramientas diseñadas y ejecutadas</t>
  </si>
  <si>
    <t>Valor absoluto (herramientas diseñadas y ejecutadas)</t>
  </si>
  <si>
    <t>Direccion territorial Min. Trabajo.</t>
  </si>
  <si>
    <t>1.2   Quindianas con Educación de calidad, con equidad y desde el enfoque diferencial</t>
  </si>
  <si>
    <t>1.2.1. Implementar la formación docente con pedagogías no sexistas, con enfoque de genero, diferencial y territorial.</t>
  </si>
  <si>
    <t>Mejoramiento de la calidad de la educación en primera infancia con didacticas no paramétricas  que promuevan la equidad de los generos, practicas de reconocimiento no sexista y reconociendo las diferencias como elemento constitutivo de educación en equidad y para la ciudadania.</t>
  </si>
  <si>
    <t>Proyectos pedagógicos con estrategias o didacticas no paramétricas que promuevan la equidad de los generos</t>
  </si>
  <si>
    <t>50% de aumento de la línea de base en el mejoramiento de los proyectos pedagógicos  con estrategias con didacticas no paramétricas que promuevan la equidad de los generos en la educación en primera infancia.</t>
  </si>
  <si>
    <t>% de incremento con relación a la línea de base</t>
  </si>
  <si>
    <t>Secretaria de Familia, Secetaria de Educación.</t>
  </si>
  <si>
    <t>Diseño e implentación de proyecto en educación para la equidad de generos que articule las directivas, docentes, padres de familia y estudiantes en los colegios del departamento.</t>
  </si>
  <si>
    <t xml:space="preserve">Proyecto de educación para la equidad de generos creado y funcionando. </t>
  </si>
  <si>
    <t>100% del Proyecto en Educación para la equidad de generos implementado</t>
  </si>
  <si>
    <t>% de ejecución del proyecto en educación= (# de acciones implementadas dentro del proyecto/# total de acciones del proyecto)*100</t>
  </si>
  <si>
    <t>Secretaria de Familia, Secretaria de Educación.</t>
  </si>
  <si>
    <t>Diseñar e implemetar proyecto de educación universitaria no sexista y para la equidad de género desde la interdisciplinariedad en todas las universidades del departamento. Este proyecto debera apuntar a: estrategias de inclusion con equidad en las distintas disciplinas, prevención de violencias basadas en genero y promocion de la investigación academica con perspectiva de género.</t>
  </si>
  <si>
    <t xml:space="preserve">Proyecto de educación universitaria no sexista y para la equidad de género desde la interdisciplinariedad para la equidad de generos creado y funcionando. </t>
  </si>
  <si>
    <t>100% del Proyecto en educación universitaria no sexista y para la equidad de género desde la interdisciplinariedad implementado.</t>
  </si>
  <si>
    <t>Secretaria de Familia, Secetaria de Educación, Universidades del Departamento.</t>
  </si>
  <si>
    <t>1.2.2 Promover la accesibilidad y permanencia en el sistema educativo de las mujeres en condiciones de equidad.</t>
  </si>
  <si>
    <t>Diseño de estrategias de acceso y permanencia al sistema educativo de mujeres adolescentes en embarazo y madres cabeza de familia.</t>
  </si>
  <si>
    <t>Estrategias de acceso y permanencia al sistema educativo de mujeres adolescentes en embarazo y madres cabeza de familia.</t>
  </si>
  <si>
    <t>2 Estrategias de acceso y permanencia al sistema educativo.</t>
  </si>
  <si>
    <t>∑ de estrategias de acceso y permanencia  implementadas</t>
  </si>
  <si>
    <t>Secretaria de Familia, Secetaria de Educación, ICBF</t>
  </si>
  <si>
    <t>Garantizar el acceso y permanencia de mujeres rurales,  indígenas, lbti, afrodescendientes y en condiciones de discapacidad, pobreza, a la educación secundaria, tecnica, tecnológica y universitaria según sus necesidades, subjetividades y particularidades.</t>
  </si>
  <si>
    <t>Mujeres rurales, indigenas, lbti, afrodescendientes y en condición de discapacidad vinculadas a la educación secundaria, tecnica, tecnológica y universitaria según sus necesidades, subjetividades y particularidades.</t>
  </si>
  <si>
    <t>Vinculación del 80% de las mujeres a la educación secundaria, técnica, tecnológica y universitaria</t>
  </si>
  <si>
    <t>(# de mujeres vinculadas/# total de mujeres)*100</t>
  </si>
  <si>
    <t>Secretaria de Familia, Secetaria de Educación, ICBF, Universidades del Departamento.</t>
  </si>
  <si>
    <t>1.2.3. Garantizar la articulación de las instituciones educativas públicas y privadas, la institucionalidad gubernamental y el sector privado en aras de la efectividad de la educación sin discriminación y en equidad para las mujeres.</t>
  </si>
  <si>
    <t>Realizar convenios interinstitucionales entre la gobernación del Quindío y las universidades del departamento para el fortalecimiento de procesos academicos en terminos pedagogícos, didacticos, de ambiente escolar, de acceso y de permanencia e investigación con enfoque diferencial y de género.</t>
  </si>
  <si>
    <t>Convenios interinstitucionales efectuados.</t>
  </si>
  <si>
    <t>5 Convenios interinstitucionales entre la Gobernación del Quindío y las universidades.</t>
  </si>
  <si>
    <t>∑ de convenios</t>
  </si>
  <si>
    <t>Gobernación del Quindío, UniverSIdades del departamento.</t>
  </si>
  <si>
    <t>Implementacion de medidas de seguimiento al cumplimiento del decreto reglamentario 4798 de 2011 (Ley 1257 de 2008 en materia educativa)</t>
  </si>
  <si>
    <t>Medidas de seguimiento al cumplimiento del Decreto 4798 de 2011</t>
  </si>
  <si>
    <t>100% de medidas de seguimiento implementadas.</t>
  </si>
  <si>
    <t>(# de medidas de seguimiento implementadas/# total de medidas de seguimiento del decreto 4798)*100</t>
  </si>
  <si>
    <t>Secretaria de Familia, Secretaria de Educación</t>
  </si>
  <si>
    <t>1.3  Quindianas con Salud Integral y plena.</t>
  </si>
  <si>
    <t>1.3.1 Acceso en calidad y oportunidad al sistema de salud para las mujeres.</t>
  </si>
  <si>
    <r>
      <t xml:space="preserve">Garantizar el acceso en calidad y oportunidad a los servicios de salud para las mujeres,  priorizando estrategias de vinculación al SGSSS (RÉGIMEN CONTRIBUTIVO Y SUBSIDIADO)  en niñas y adolescentes,   mujeres rurales, indígenas, afrodescendientes, lbti, en condicion de protitución, privadas de libertad, extrema pobreza, retornadas y victimas de conflicto armado. </t>
    </r>
    <r>
      <rPr>
        <sz val="10"/>
        <color rgb="FFFF0000"/>
        <rFont val="Calibri"/>
        <family val="2"/>
        <scheme val="minor"/>
      </rPr>
      <t>prestacion de servicios</t>
    </r>
  </si>
  <si>
    <t>Cobertura en calidad y oportunidad a los servicios de salud para las mujeres.</t>
  </si>
  <si>
    <t>Cobertura del 90% a los servicios de salud para las mujeres.</t>
  </si>
  <si>
    <t>% de cobertura</t>
  </si>
  <si>
    <t>Secretaria de Salud</t>
  </si>
  <si>
    <t>Priorizar la atención en la población femenina de vulnerailidad como niñas, madres gestantes , adultas mayores, mujeres  con capacidades diferentes, mujeres indígenas, afro-descendientes,lbti, prostitutas y en condicion de habitación de calle, con calidad y oportunidad.</t>
  </si>
  <si>
    <t>Cobertura de atención en la población femenina de vulnerabilidad</t>
  </si>
  <si>
    <t>Cobertura del 90% a los servicios de salud para las mujeres</t>
  </si>
  <si>
    <t>1.3.2 Observación, seguimiento y prevención de situaciones y enfermedades  que  afectan la salud física, psicológica de las mujeres</t>
  </si>
  <si>
    <t>Atención primaria en salud para dignificar la prestación de los servicios de salud en todos los niveles de complejidad promoviendo acciones conjuntas tendientes a fortalecer la cultura del auto cuidado, la prevención de enfermedades más comunes con el fin de garantizar un crecimiento sano y generar hábitos saludables en lo físico y mental mediante la promoción de prácticas como el control perinatal, la lactancia materna, los autoexámenes, los exámenes periódicos, los esquemas de vacunación, las campañas de sensibilización y prevención implementando estrategias que fortalezcan la integridad humana, prevengan el suicidio, los embarazos prematuros y la drogadicción, entre otros.</t>
  </si>
  <si>
    <t>Cobertura a la Atención primaria en salud</t>
  </si>
  <si>
    <t>Cobertura del 90%  en los programas de atención primaria en salud.</t>
  </si>
  <si>
    <t>Formular e implementar el plan de articulación intersectorial para la canalización de acciones de promoción de la salud, prevención de riesgos y atención de poblaciones especiales.</t>
  </si>
  <si>
    <t xml:space="preserve">Plan de articulación intersectorial diseñado e implentado. </t>
  </si>
  <si>
    <t>100 % de implementación del Plan de acción intersectorial.</t>
  </si>
  <si>
    <t>Secretaria de Salud, Secretaria del Interior, Secretaria de Familia.</t>
  </si>
  <si>
    <t xml:space="preserve"> 1.3.3 Prevención, promoción y garantía de la salud sexual y reproductiva de las mujeres.</t>
  </si>
  <si>
    <t>Realizar acciones de promoción y prevención en salud sexual y
reproductiva y Derechos sexuales y reproductivos con enfoque de
género.</t>
  </si>
  <si>
    <t>Acciones de promoción y prevención en salud sexual y reproductiva y Derechos sexuales y reproductivos</t>
  </si>
  <si>
    <t>Ejecución  del 90% de las acciones de promoción y prevención.</t>
  </si>
  <si>
    <t>(# de acciones de promoción y prevención ejecutadas/# total de acciones de promoción y prevención)*100</t>
  </si>
  <si>
    <t>Secretaria de Salud, Profamilia Quindio, Secretaria de educación, ICBF</t>
  </si>
  <si>
    <t>Diseñar estrategia conjunta interinstitucional e intersectorial para prevenir el embarazo adolescente en el departamento.</t>
  </si>
  <si>
    <t>Estrategia con la participación de la totalidad de los municipios del departamento del Quindío</t>
  </si>
  <si>
    <t>Estrategia interinstitucional e intersectorial implementada y activa.</t>
  </si>
  <si>
    <t>Valor absoluto (estrategia implementada y activa)</t>
  </si>
  <si>
    <t>secretaria de familia, Secretaria de Salud, Secretaria de Educación, ICBF</t>
  </si>
  <si>
    <t>Incorporar el enfoque diferencial y de género en el diseño e implementación de la vigilancia en salud pública de salud mental.</t>
  </si>
  <si>
    <t>Enfoque diferencial y de género incluido en el Programa de Vigilancia en salud pública de salud mental.</t>
  </si>
  <si>
    <t>Enfoque diferencial y de género incluido e  implementado</t>
  </si>
  <si>
    <t>Valor absoluto (enfoque diferencial incluido en el programa)</t>
  </si>
  <si>
    <t>Secretaría de Salud</t>
  </si>
  <si>
    <t>Garantizar la entrega oportuna del biológico e insumos para la
vacunación contra el VPH de todas las niñas escolarizadas ente el
cuarto y onceavo grado de educación básica primaria y secundaria y
que tengan 9 años o más.</t>
  </si>
  <si>
    <t>Entrega de biologicos e insumos para la vacunación contra el VPH</t>
  </si>
  <si>
    <t xml:space="preserve">Cubrimiento del 90% de todas las niñas escolarizadas con los biologicos e insumos para la vacunación contra el VPH. </t>
  </si>
  <si>
    <t>% de cubrimiento</t>
  </si>
  <si>
    <t>Secretaria de salud</t>
  </si>
  <si>
    <t>Realizar acciones para el fortalecimiento de la vigilancia en salud pública de las Infecciones de Transmisión Sexual (ITS) con enfoque diferencial y de género.</t>
  </si>
  <si>
    <t>Fortalecimiento de la vigilancia en salud pública de las Infecciones de Transmisión Sexual (ITS) con enfoque diferencial y de género.</t>
  </si>
  <si>
    <t>Incorporaciòn del enfoque diferencial y de género en las acciones de vigilancia de las ITS</t>
  </si>
  <si>
    <t>Valor absoluto (verificaciòn del enfoque diferencial y de gènero en la vigilancia de las ITS)</t>
  </si>
  <si>
    <t>Secretaría de Salud, Secretaria de Familia</t>
  </si>
  <si>
    <t>1.3.4 Articulación institucional para la salud plena de las mujeres.</t>
  </si>
  <si>
    <t>Implementar medidas de seguimiento al cumplimineto del decreto 2734 de 2012 Por el cual se reglamentan las medidas de atención a las mujeres víctimas de violencia</t>
  </si>
  <si>
    <t>Medidas de seguimiento implementadas</t>
  </si>
  <si>
    <t>100% de Medidas de seguimiento implementadas.</t>
  </si>
  <si>
    <t>(# de medidas de seguimiento implementadas/# total de medidas de seguimiento del decreto)*100</t>
  </si>
  <si>
    <t>Implementar medidas de seguimiento al cumplimiento del decreto reglamentario 4796 de 2011 (Ley 1257 de 2008)</t>
  </si>
  <si>
    <t xml:space="preserve">Construir un Sistema de información unificado, que amplie las características de análisis estructural de la salud en el Departamento. </t>
  </si>
  <si>
    <t>Sistema de información implementado y activo.</t>
  </si>
  <si>
    <t>Conformación del sistema de información unificado con la participación de la totalidad de municipios.</t>
  </si>
  <si>
    <t>Valor absoluto</t>
  </si>
  <si>
    <t>Crear una Red de apoyo interinstitucional para intervenir en procesos de atención, prevención y mitigación de riesgos público y problemáticas de salud para las mujeres.</t>
  </si>
  <si>
    <t>Red de apoyo interinstitucional.</t>
  </si>
  <si>
    <t>Red de apoyo interinstitucional conformada y activa.</t>
  </si>
  <si>
    <t xml:space="preserve">Valor absoluto </t>
  </si>
  <si>
    <t>Secretaria de Familia, Secretaria de salud.</t>
  </si>
  <si>
    <t xml:space="preserve">inclusion productiva.
</t>
  </si>
  <si>
    <t xml:space="preserve">mi negocio.
</t>
  </si>
  <si>
    <t>beneficiar 511  personas de los municipios Calarca, Quimbaya y tebiada en capacitacion productiva</t>
  </si>
  <si>
    <t>Quindío Potencia Turística de Naturaleza y Diversión</t>
  </si>
  <si>
    <t>Mejoramiento de la competitividad del Quindío como destino turístico</t>
  </si>
  <si>
    <t>Gestionar y ejecutar (3) proyectos para mejorar la competitividad del Quindío como destino turístico</t>
  </si>
  <si>
    <t>Quindío rural, inteligente, competitivo y empresarial</t>
  </si>
  <si>
    <t>Hacia el Emprendimiento, Empresarismo, asociatividad y generación de empleo en el Departamento del Quindío</t>
  </si>
  <si>
    <t>Apoyar   doce (12) Unidades de emprendimiento de grupos poblacionales con enfoque diferencial.</t>
  </si>
  <si>
    <t>Centros Agroindustriales Regionales para la Paz - CARPAZ</t>
  </si>
  <si>
    <t>Genero poblaciones vulnerables y con enfoque diferenciao</t>
  </si>
  <si>
    <t>Mujeres constructoras de familia y de paz</t>
  </si>
  <si>
    <t>Revisar, ajustar  e  implementar  la política publica de equidad de género para la  mujer del departamento</t>
  </si>
  <si>
    <t>Emprendimiento y empleo rural</t>
  </si>
  <si>
    <t xml:space="preserve">Capacitar mil doscientos (1200)  jóvenes y mujeres rurales en actividades agrícolas y no agrícolas </t>
  </si>
  <si>
    <t>Capacitar seis (6) unidades agro empresariales de jóvenes y mujeres rurales</t>
  </si>
  <si>
    <t>Soberanía, seguridad alimentaria y nutriciona. Genero, Poblaciones vulnerables y con enfoque diferencial</t>
  </si>
  <si>
    <t>Fomento a la Agricultura Familiar Campesina, agricultura urbana y mercados campesinos para la soberanía y  Seguridad alimentaria</t>
  </si>
  <si>
    <t>Diseñar e implementar un (1) programa de agricultura familiar campesina</t>
  </si>
  <si>
    <t>Quindío rural, inteligente, competitivo y empresarial.
Genero, Poblaciones vulnerables y con enfoque diferencial</t>
  </si>
  <si>
    <t>34.
197.</t>
  </si>
  <si>
    <t>Beneficiar a  dos mil cuatrocientas  (2400) mujeres rurales campesinas, personas en condición de vulnerabilidad y con enfoque diferencial en formación para el trabajo y el desarrollo humano.
Revisar, ajustar  e  implementar  la política publica de equidad de género para la  mujer del departamento.</t>
  </si>
  <si>
    <t>Implementar un programa de gesiton financiera para el desarrollo de emprendimiento, empresarismo y asociatividad</t>
  </si>
  <si>
    <t>Quindío territorio vital.
Genero, Poblaciones vulnerables y con enfoque diferencial.</t>
  </si>
  <si>
    <t>Bienes y servicios ambientales para las nuevas generaciones.
Mujeres constructoras de Familia y de paz.</t>
  </si>
  <si>
    <t>20.
197.</t>
  </si>
  <si>
    <t>Capacitar a doscientos cincuenta (250)   jóvenes,  mujeres, población vulnerable y con enfoque diferencial como líderes ambientales en el departamento.
Revisar, ajustar  e  implementar  la política publica de equidad de género para la  mujer del departamento.</t>
  </si>
  <si>
    <t>Generar un apalancamiento a 100  iniciativas productivas rurales</t>
  </si>
  <si>
    <t>Genero, Poblaciones vulnerables y con enfoque diferencial</t>
  </si>
  <si>
    <t>Mujeres constructoras de Familia y de paz.</t>
  </si>
  <si>
    <t>implementar  un  programa  departamental para la atención y acompañamiento a la población migrante  y de repatriación .</t>
  </si>
  <si>
    <t>Calidad Educativa</t>
  </si>
  <si>
    <t>Calidad Educativa para la Paz</t>
  </si>
  <si>
    <t>Implementar un (1) plan, programa y/o proyecto para el acceso de niños, niñas y jóvenes en las instituciones educativas</t>
  </si>
  <si>
    <t>Educación, ambientes escolares y cultura para la Paz</t>
  </si>
  <si>
    <t xml:space="preserve">Diseñar e implementar la estrategia "escuela de padres" en treinta (30) instituciones educativas  </t>
  </si>
  <si>
    <t xml:space="preserve">50000 cupos para el pais, para el departamento 375 en el sena y 400 en la universidad del Quindio, no obstante, en departamentos donde no se logra los cupos disponibles, sus recursos son desplazados a municipios que tienen mayor participacion. </t>
  </si>
  <si>
    <t>Cobertura Educativa</t>
  </si>
  <si>
    <t>Educación inclusiva con acceso y permanencia para poblaciones vulnerables - diferenciales</t>
  </si>
  <si>
    <t>Atender cuatro mil quinientos (4.500)  personas de la población adulta del departamento (jóvenes y adultos, madres cabeza de hogar)</t>
  </si>
  <si>
    <t>Pertinencia e Innovación</t>
  </si>
  <si>
    <t>Fortalecimiento de la Media Técnica</t>
  </si>
  <si>
    <t>Implementar el programa de acceso y permanencia de la educación técnica, tecnologica y superior en el departamento del Quindío</t>
  </si>
  <si>
    <t>Atención integral al Adulto Mayor</t>
  </si>
  <si>
    <t>Promoción social y gestión diferencial de poblaciones vulnerables.</t>
  </si>
  <si>
    <t>fortalecer en los doce (12) municipios del departamento los comites municipales de discapacidad</t>
  </si>
  <si>
    <t>Soberanía, seguridad alimentaria y nutricional</t>
  </si>
  <si>
    <t xml:space="preserve">Fortalecimiento a la vigilancia en  la seguridad alimentaria y nutricional del Quindío. </t>
  </si>
  <si>
    <t>Fortalecer la atención integral  en seis (6) poblaciones vulnerables (etnias)  en menores de cinco años con casos de desnutrición</t>
  </si>
  <si>
    <t>Salud Pública para un Quindío saludable y posible</t>
  </si>
  <si>
    <t>Sexualidad, derechos sexuales y reproductivos</t>
  </si>
  <si>
    <t>Vincular cuatro mil ochocientos (4.800) mujeres gestantes al programa de control prenatal antes de la semana 12 de edad gestacional.</t>
  </si>
  <si>
    <t>Desarrollar acciones articuladas intersectorialmente en los doce (12) municipios del departamento, con enfoque de derechos en colectivos LGTBI, jóvenes, mujeres gestantes adolescentes.</t>
  </si>
  <si>
    <t xml:space="preserve">Implementar  5  programas de participación social en salud, orientados a promover los derechos de las poblaciones vulnerables y diferenciales, acorde a las políticas públicas </t>
  </si>
  <si>
    <t>Vida saludable y enfermedades transmisibles</t>
  </si>
  <si>
    <t>Implementar una estrategia que permita garantizar el adecuado funcionamiento de la red de frío para el almacenamiento  de los biológicos del Programa ampliado de inmunización (PAI).</t>
  </si>
  <si>
    <t xml:space="preserve">Ejecutar el plan decenal de lactancia materna </t>
  </si>
  <si>
    <t>Convivencia social y salud mental</t>
  </si>
  <si>
    <t>Adoptar e implementar el modelo de Atención primaria en Salud Mental (APS) en todos los municipios Quindiano</t>
  </si>
  <si>
    <t xml:space="preserve">Diseñar y desarrollar planes y/o programas en los doce (12) entes territoriales municipales de promoción y prevención de las enfermedades transmitidas por agua, suelo y alimentos </t>
  </si>
  <si>
    <t>Promoción y  Protección  de la Familia</t>
  </si>
  <si>
    <t xml:space="preserve">Quindío departamento de derechos  de niñas, niños y adolescentes </t>
  </si>
  <si>
    <t>Implementar  una estrategia de prevención y atención de embarazos y segundos embarazos a temprana edad.</t>
  </si>
  <si>
    <t>Dimensión Vida Saludable y Enfermedades Transmisibles</t>
  </si>
  <si>
    <t>Fortalecimiento de la red de frío del Programa ampliado de inmunización (PAI)</t>
  </si>
  <si>
    <t>Vigilancia en salud publica y del laboratorio departamental.</t>
  </si>
  <si>
    <t>Sostener 83 Unidades Primarias Generadoras de Datos (UPGD) que integran el sistema de Vigilancia en Salud Publica.</t>
  </si>
  <si>
    <t>Secretaria de Salud…   exámenes periódicos, esquemas de vacunación</t>
  </si>
  <si>
    <t>Secretaria de Salud… atención primaria en salud para dignificar la prestación de los servicios de salud en todos los niveles de complejidad promoviendo acciones conjuntas tendientes a fortalecer la cultura del auto cuidado</t>
  </si>
  <si>
    <t>Secretaria de Salud…  lactancia materna, los autoexámenes</t>
  </si>
  <si>
    <t>Secretaria de Salud….. las campañas de sensibilización y prevención implementando estrategias que fortalezcan la integridad humana, prevengan el suicidio, los embarazos prematuros y la drogadicción</t>
  </si>
  <si>
    <t>Secretaria de Salud…. prevención de enfermedades más comunes con el fin de garantizar un crecimiento sano y generar hábitos saludables en lo físico y mental mediante la promoción de prácticas como el control perinatal</t>
  </si>
  <si>
    <t>P</t>
  </si>
  <si>
    <t>E</t>
  </si>
  <si>
    <t>METAS 2015</t>
  </si>
  <si>
    <t>RECURSOS 2015</t>
  </si>
  <si>
    <t>% AVANCE</t>
  </si>
  <si>
    <t>LOGROS ALCANZADOS 2015</t>
  </si>
  <si>
    <t>METAS 2025</t>
  </si>
  <si>
    <t>ARMONIZACION PLAN DE DESARROLLO 2016 - 2019                                        "EN DEFENSA DEL BIEN COMUN"</t>
  </si>
  <si>
    <t>Secretaria de Familia,  Secretaria Planeación, Secretaria de Agricultura, Desarrollo Rural y Medio Ambiente,
Oficina de Promoción de Empleo Competitividad e Innovación</t>
  </si>
  <si>
    <t>Secretaria de Familia,  Secretaria Planeación, Secretaria de Agricultura, Desarrollo Rural y Medio Ambiente,
Oficina de Promoción de Empleo Competitividad e Innovación.
Universidad del Quidío.</t>
  </si>
  <si>
    <t xml:space="preserve">Apoyar el acceso de las mujeres rurales,campesinas y cafeteras a convocatorias publicas para la estructuración del proyecto productivo y sus estudios de factibilidad y sostenibilidad. </t>
  </si>
  <si>
    <t>Mujeres rurales, campesinas y cafeteras vinculadas a procesos de formación en elaboración de proyectos productivos</t>
  </si>
  <si>
    <t xml:space="preserve"> Secretaria de Familia,  Secretaria Planeación, Secretaria de Agricultura, Desarrollo Rural y Medio Ambiente,
Oficina de Promoción de Empleo Competitividad e Innovación.</t>
  </si>
  <si>
    <t>Emprendimiento y empleo rural.
Mujeres constructoras de Familia y de paz.</t>
  </si>
  <si>
    <t xml:space="preserve">2  Estrategias de seguimiento a la incorporación de las mujeres en el ámbito laboral en condiciones de igualdad de oportunidades y de salarios. </t>
  </si>
  <si>
    <t>2. QUINDIANAS COMO SUJETOS POLÍTICOS: EMPODERADAS, PARTICIPATIVAS Y MOVILIZADORAS.</t>
  </si>
  <si>
    <t xml:space="preserve">2.1 Las Quindianas ejercen su derecho a elegir y ser elegidas. </t>
  </si>
  <si>
    <t>2.1.1 Incentivar a las mujeres para su participación activa en partidos políticos y corporaciones pública y de eleccion popular.</t>
  </si>
  <si>
    <t>Capacitar a las mujeres en asuntos de política y administración pública para activar e incentivar su participación en los partidos políticos.</t>
  </si>
  <si>
    <t>Programa de capacitacion para las mujeres en asuntos de política y administración pública</t>
  </si>
  <si>
    <t>Ejecución del 90 % de las capacitaciones propuestas.</t>
  </si>
  <si>
    <t>(# de capacitaciones realizadas/ # de capacitaciones propuestas)*100</t>
  </si>
  <si>
    <t>Secretaria del Interior, Secretaria de Familia, Esap Quindio</t>
  </si>
  <si>
    <t xml:space="preserve">Diseño de un plan de inclusion para las  mujeres  en los partidos políticos incentivando liderazgos femeninos y con enfoque de género que incluya el seguimiento a la Ley de cuotas. </t>
  </si>
  <si>
    <t>Plan de inclusión para mujeres en los partidos políticos.</t>
  </si>
  <si>
    <t>Plan de de inclusión para las mujeres en los partidos políticos formulado e  implementado.</t>
  </si>
  <si>
    <t>Valor absoluto (plan de inclusión formulado y en implementación)</t>
  </si>
  <si>
    <t>Secretaria del Interior, Secretaria de Familia, Esap Quindio, Directorios departamentales de Partidos Políticos</t>
  </si>
  <si>
    <t>Creación de la Red de Mujeres al Poder. Esta red deberá articular el movimiento social de mujeres con los distintos partidos políticos en el departamento. La red impulsará el acompañamiento a las bancadas de mujeres y sus representatividad en las distintas corporaciones publicas y de eleccion popular.</t>
  </si>
  <si>
    <t xml:space="preserve"> Red de Mujeres al Poder.</t>
  </si>
  <si>
    <t>Red de Mujeres al Poder conformada y activa.</t>
  </si>
  <si>
    <t>Valor absoluto (Red de mujeres conformada y en funcionamiento)</t>
  </si>
  <si>
    <t>Secretaria del Interior, Secretaria de Familia, Organizaciones sociales de mujeres, Consejos Departamental y Municipales de mujeres, Directorios departamentales de Partidos Políticos, ESAP QUINDIO</t>
  </si>
  <si>
    <t>Diseño e implementacion de campaña de mujeres quindianas como candidatas a las distintas corporaciones públicas y de elección popular.</t>
  </si>
  <si>
    <t>Campaña de mujeres quindianas como candidatas a las distintas corporaciones públicas y de elección popular.</t>
  </si>
  <si>
    <t>Implementación del 100% de la campaña.</t>
  </si>
  <si>
    <t>(# de acciones implementadas de dentro de la campaña/#total de acciones formuladas)*100</t>
  </si>
  <si>
    <t>Secretaria del Interior, Secretaria de Familia, Organizaciones sociales de mujeres, Consejos Deparatamental y Municipales de mujeres, Directorios departamentales de Partidos Políticos, ESAP QUINDIO</t>
  </si>
  <si>
    <t>2.2.1.Promover los liderazgos femeninos con enfoque de género y diferencial</t>
  </si>
  <si>
    <t>Diseño de programa de participación ciudadana para la seguridad preventiva y la convivencia pacífica.</t>
  </si>
  <si>
    <t>Implementación de los programas de participación</t>
  </si>
  <si>
    <t>Programa de participación diseñado e implementado</t>
  </si>
  <si>
    <t>Valor absoluto (programa diseñado e implementado)</t>
  </si>
  <si>
    <t>Secretaria del Interior, Secretaria de Familia, Organizaciones sociales de mujeres, Consejos Departamental y Municipales de mujeres, Policia Nacional</t>
  </si>
  <si>
    <t>2.2.2 Acompañamiento a los procesos organizativos de mujeres, movimientos social de mujeres y feministas.</t>
  </si>
  <si>
    <t>Diseñar estrategias de articulación e incorporación entre las organizaciones de mujeres del departamento y los consejos municipales y departamental de mujeres.</t>
  </si>
  <si>
    <t xml:space="preserve">Estrategias articulación e incorporación entre las organizaciones de mujeres del departamento y los consejos municipales y departamental de mujeres. </t>
  </si>
  <si>
    <t>Implementación del 90% de las estrategias.</t>
  </si>
  <si>
    <t># de estrategias implementadas/# total de estrategias diseñadas)*100</t>
  </si>
  <si>
    <t>Secretaria del Interior, Secretaria de Familia,  Consejos Deparatamental y Municipales de mujeres.</t>
  </si>
  <si>
    <t>Crear programa de apoyar tecnico y financiero a  los planes de acción de los consejos municipales y departamental de mujeres.</t>
  </si>
  <si>
    <t>Programa de apoyar tecnico y financiero a  los planes de acción de los consejos municipales y departamental de mujeres.</t>
  </si>
  <si>
    <t>100% de implementación del Programa de apoyo tecnico y financiero a  los planes de acción de los consejos municipales y departamental de mujeres.</t>
  </si>
  <si>
    <t>% de implementación = (# de acciones ejecutadas dentro del plan de acción/#total de acciones)*100</t>
  </si>
  <si>
    <t>Secretaria del Interior, Secretaria de Familia, Secretaria de Planeación, Esap Quindio</t>
  </si>
  <si>
    <t>Fortalecer los procesos organizativos de mujeres en el departamento bajo la perspectiva de género y enfoque diferencial.</t>
  </si>
  <si>
    <t>Procesos organizativos de mujeres en el departamento bajo la perspectiva de género y enfoque diferencial.</t>
  </si>
  <si>
    <t xml:space="preserve">100% de procesos organizativos de mujeres fortalecidos De acciones de fortalecimiento implementadas a los Procesos organizativos de las mujeres </t>
  </si>
  <si>
    <t xml:space="preserve">% de acciones de fortalecimiento= (# de procesos organizativos beneficiados intervenidos con programas de fortalecimiento/total de procesos organizativos)*100 </t>
  </si>
  <si>
    <t>Secretaria del Interior, Secretaria de Familia, Consejos Deparatamental y Municipales de mujeres, UNIQUINDIO, ESAP QUINDIO</t>
  </si>
  <si>
    <t>2.2.3 Impulsar el liderazgo femeninos y con enfoque de género a mujeres en condiciones especiales de vulnerabilidad.</t>
  </si>
  <si>
    <t>Diseñar e implementar estrategía de incorporación de mujeres Rurales, afrodescendientes, jovenes, mujeres y madres cabeza de familia, mujeres en condicion de prostitución, LBTI, Mujeres retornadas, privadas de la libertad y en condicion de pobreza extrema a los consejos municipales y departamental de mujeres.</t>
  </si>
  <si>
    <t>Estrategia de incorporación diseñadas e implementadas.</t>
  </si>
  <si>
    <t>100% de muncipios con estrategia implementada.</t>
  </si>
  <si>
    <t>% de implementación= (# de municipios con estrategia implementada/# total de municipios)*100</t>
  </si>
  <si>
    <t>Secretaria del Interior, Secretaria de Familia, Consejos Deparatamental y Municipales de mujeres.</t>
  </si>
  <si>
    <t>Creacion de un programa de capacitación en derechos humanos de las mujeres y liderazgo femenino con enfoque de género a mujeres Rurales, afrodescendientes, jovenes, mujeres y madres cabeza de familia, mujeres en condicion de prostitución, LBTI, Mujeres retornadas, privadas de la libertad y en condicion de pobreza extrema.</t>
  </si>
  <si>
    <t>Programa de Formación en derechos humanos de las mujeres.</t>
  </si>
  <si>
    <t>100 % Programa  de formación en derechos humanos de las mujeres implementado y activo</t>
  </si>
  <si>
    <t>% de implementación = (# de acciones del programa de formación ejecutadas/# total de acciones del programa de formación)*100</t>
  </si>
  <si>
    <t>Secretaria del Interior, Secretaria de Familia, Defensoría del Pueblo, Consejos Deparatamental y Municipales de mujeres, UNIQUINDIO, ESAP QUINDIO</t>
  </si>
  <si>
    <t>2.3.1 Fomentar prácticas transformadoras de los roles femenino y masculino respecto de la relaciones en el ámbito familiar.</t>
  </si>
  <si>
    <t>Realizar acciones formativas a madres y padres de familia en pautas de crianza en equidad y para la igualdad de los géneros, que transforme los valores y estereotipos de los roles masculino y femenino en la familia.</t>
  </si>
  <si>
    <t>Acciones formativas  que transformen los valores y estereotipos de los roles dirigidosa madres y padres de familia. Acciones ejecutadas a madres y padres de familia</t>
  </si>
  <si>
    <t>100% de las acciones formativas ejecutadas</t>
  </si>
  <si>
    <t>% de implementación = (# de acciones formativas ejecutadas/# de accioness formativas programadas)*100</t>
  </si>
  <si>
    <t>Secretaria de Familia, Secretaria de Educación, ICBF, UNIQUINDIO</t>
  </si>
  <si>
    <t>Realizar campañas de sensibilización para el reconocimiento y la valoracion del trabajo femenino en el ámbito familiar. Esta campaña pretende visibilizar los aportes de las mujeres desde la economia del cuidado de donde se derivan los aportes sociales, políticos, culturales y económicos al país.</t>
  </si>
  <si>
    <t>Implementaciòn de campañas de sensibilizaciòn.</t>
  </si>
  <si>
    <t>Díez (10) campañas de sensibilización ejecutadas. Una (1) campaña por año.</t>
  </si>
  <si>
    <t>Campañas ejecutadas= ∑ de campañas de sensibilización</t>
  </si>
  <si>
    <t>Crear un programa de televisión en el canal regional que visibilice las historias de vida de mujeres vinculadas al sector rural cafetero, campesinas,  indígernas,  afrodescendientes, en condición de discapacidad en cuanto a sus múltiples roles como mujer tanto en el ambito familiar como los escenarios económico, político y socio-cultural del departamento.</t>
  </si>
  <si>
    <t>Programa de televisión en el canal regional que visibilice las historias de vida de mujeres vinculadas al sector rural cafetero, campesinas,  indígernas,  afrodescendientes, en condición de discapacidad.</t>
  </si>
  <si>
    <t>Diseño e implementaciòn de Programa de televisión</t>
  </si>
  <si>
    <t>Valor absoluto (Realización del programa)</t>
  </si>
  <si>
    <t>Secretaria de Familia, Secretaria de Educación, ICBF, UNIQUINDIO, organizaciones de mujeres, Telecafé</t>
  </si>
  <si>
    <t>Desarrollo de acciones de fomento para la Conciliación de la vida familiar y laboral en el marco del Programa Nacional de Equidad Laboral con Enfoque Diferencial de Género.</t>
  </si>
  <si>
    <t xml:space="preserve">Acciones de fomento para la Conciliaciòn de la Vida Familiar y Laboral.
</t>
  </si>
  <si>
    <t>100% de acciones ejecutadas en el marco del Programa Nacional de Equidad Laboral con Enfoque Diferencial de Género</t>
  </si>
  <si>
    <t>% de ejecución= (# de acciones ejecutadas/# total de acciones en el marco del programa nacional)*100</t>
  </si>
  <si>
    <t>Secretaria de Familia, Secretaria de Turismo, industria y comercio.</t>
  </si>
  <si>
    <t>2.4 Las Quindianas participan en la implementación, monitoreo y evaluación de SU política.</t>
  </si>
  <si>
    <t>2.4.1 Incentivar el empoderamiento de las mujeres para la implementación, monitoreo y evaluación de SU política Pública.</t>
  </si>
  <si>
    <t>Realizar una campaña de visibilización y sensibilización de la Política  Pùblica de Equidad de género para las mujeres en todo el departamento.</t>
  </si>
  <si>
    <t>Campaña de visibilización y sensibilización de la Política Pública</t>
  </si>
  <si>
    <t xml:space="preserve">100 % de ejecución de la Campaña de visualización y sensibilización </t>
  </si>
  <si>
    <t>% de ejecución= (# de acciones implementadas de dentro de la campaña/#total de acciones formuladas)*100</t>
  </si>
  <si>
    <t>Gobernación del Quindío, Alcaldías municipales, Secretaria de familia.</t>
  </si>
  <si>
    <t>Creacion de sub-comites de seguimiento a la divulgación, implementación, monitoreo y evaluación de la política publica de Equidad de Género para las mujeres incorporados en los consejos municipales y departamental de mujeres.</t>
  </si>
  <si>
    <t>Subcomites de seguimiento de la Politica Pública de Equidad de Genero para las mujeres.</t>
  </si>
  <si>
    <t xml:space="preserve">Conformación de un  subcomite en los 12 municipios del departamento del Quindío </t>
  </si>
  <si>
    <t>Valor absoluto (1 comité por cada municipio)</t>
  </si>
  <si>
    <t>Secretaria de Familia, Consejos Departamental y municipales de mujeres</t>
  </si>
  <si>
    <t>2.2  Las Quindianas como agentes para la profundización democrática.</t>
  </si>
  <si>
    <t xml:space="preserve">2.3  Las quindianas empoderadas hacia la conciliación de la vida familiar y los ámbitos de participación social, política y económica. </t>
  </si>
  <si>
    <t>Poder ciudadano</t>
  </si>
  <si>
    <t>Quindio si a la participacion</t>
  </si>
  <si>
    <t>Desarrollar estrategias tendientes a promover la participación ciudadana en el departamento</t>
  </si>
  <si>
    <t xml:space="preserve">Seguridad humana como dinamizador de la vida, dignidad y libertad en el Quindío </t>
  </si>
  <si>
    <t>Convivencia, Justicia  y Cultura de Paz</t>
  </si>
  <si>
    <t xml:space="preserve">
219
220</t>
  </si>
  <si>
    <t>Apoyar la implementación de treinta y seis (36) programas de prevención del delito y mediación de conflictos en comunidades focalizadas del departamento
Atención integral de barrios con situacion critica de convivencia en los 12 municipios  del departamento</t>
  </si>
  <si>
    <t>Construcción de paz y reconciliación en el Quindío</t>
  </si>
  <si>
    <t>Protección y Garantías de no Repetición</t>
  </si>
  <si>
    <t>Implementar el plan integral de prevención a las violaciones de  Derechos Humanos DDHH e infracciones  al Derecho Internacional Humanitario DIH</t>
  </si>
  <si>
    <t>Actualizar e implementar el Plan Integral de Seguridad y Convivencia Ciudadana (PISCC)</t>
  </si>
  <si>
    <t>3. QUINDIANAS MOVILIZADAS PARA LA REDISTRIBUCIÓN DEL CONOCIMIENTO SOCIAL Y LA CONSTRUCCIÓN DE PAZ.</t>
  </si>
  <si>
    <t>3.1. Las Quindianas generamos nuevo conocimiento social para fundar nuevas prácticas sociales.</t>
  </si>
  <si>
    <t>3.1.1. Incorporar el enfoque de género y diferencial al desarrollo cultural, turístico, recreativo y deportivo en el departamento del Quindío.</t>
  </si>
  <si>
    <t xml:space="preserve">Visibilizar a través de una estrategía mediatica el rol de las mujeres quindianas y sus aportes al desarrollo de la historia, la ciencia, las artes, la cultura y el deporte desde un enfoque de género. </t>
  </si>
  <si>
    <t>Estrategia mediatica sobre el rol de las mujeres quindianas y sus aportes al desarrollo de la historia, la ciencia, las artes, la cultura y el deporte desde un enfoque de género. (programas de tV, estrategias radiales, formación, etc)</t>
  </si>
  <si>
    <t>100% de Implementación de estrategia mediatica el rol de las mujeres quindianas</t>
  </si>
  <si>
    <t>% implementación= (# de acciones implementadas/ # total de acciones definidas en la estrategia)</t>
  </si>
  <si>
    <t xml:space="preserve">Secretaria de Familia, Secretaria de Cultura, Medios de comunicación departamentales, UNIQUINDIO  </t>
  </si>
  <si>
    <t xml:space="preserve">Promover los espacios recreativos y deportivos donde se tranforme el estereotipo de género y se potencialice el liderazgo deportivo de las mujeres. </t>
  </si>
  <si>
    <t>Eventos recreativos y deportivos ejecutados.</t>
  </si>
  <si>
    <t>100% de cumplimiento de los eventos recreativos y deportivos.</t>
  </si>
  <si>
    <t>(# de eventos recreativos realizados/# total de eventos recreativos y deportivos propuestos)*100</t>
  </si>
  <si>
    <t>Secretaria de Familia, Secretaria de Cultura, indeportes, Consejos Departamental y Municipales de mujeres.</t>
  </si>
  <si>
    <t>Quindío territorio vital</t>
  </si>
  <si>
    <t>Generación de entornos favorables y sostenibilidad ambiental</t>
  </si>
  <si>
    <t>Desarrollar 4 eventos de deporte social
y comunitario.</t>
  </si>
  <si>
    <t>Incorporación de iniciativas de producción cultural de las mujeres rurales (campesinas, cafeteras, indigenas y afrodescendientes)  a los programas y proyectos de la Conservación, Reconocimento y Protección del Paisaje Cultural Cafetero como patrimonio natural y cultural de la Humanidad tanto en las Cabeceras Municipales como en las zonas rurales del departamento.</t>
  </si>
  <si>
    <t>Iniciativas de producción cultural  de las mujeres rurales (campesinas, cafeteras, indigenas y afrodescendientes)  a los programas y proyectos de la Conservación, Reconocimento y Protección del Paisaje Cultural Cafetero</t>
  </si>
  <si>
    <t xml:space="preserve">90% de implementación de las iniciativas de producción cultural </t>
  </si>
  <si>
    <t># de actividades de producción creativas ejecutadas/# total de iniciativas de producción cultural planeadas)*100</t>
  </si>
  <si>
    <t>Secretaria de Familia, Secretaria de Cultura, Secretaria de Turismo, Industria y Comercio</t>
  </si>
  <si>
    <t xml:space="preserve">Incorporar los aportes culturales y tradicionales de las mujeres mujeres rurales (campesinas, cafeteras, indigenas y afrodescendientes) a la implementación  del plan de promoción turística territorial, la  consolidación de productos y/o servicios turísticos existentes en el departamento y el desarrollo de iniciativas de marketing territorial con base en la gestión y promoción sustentable del paisaje. </t>
  </si>
  <si>
    <t xml:space="preserve">Número de programas con aportes culturales y tradicionales de las mujeres rurales dentro del plan de promoción turísticas </t>
  </si>
  <si>
    <t>Por lo menos un programa anual</t>
  </si>
  <si>
    <t>Valor absoluto (verificación  del programa incorporado e implementado anualmente)</t>
  </si>
  <si>
    <t>3.1.2. Promover la Transformación de la cultura a favor de las mujeres .</t>
  </si>
  <si>
    <t>Incentivar la promoción de los derechos humanos de las mujeres, la prevención de violencias y la transformación de valores de discriminación hacia la mujer a través  campañas en medios de comunicación escrita, radial y televisiva del departamento.</t>
  </si>
  <si>
    <t xml:space="preserve">Campañas en medios de comunicación </t>
  </si>
  <si>
    <t>Diez (10) campañas  en los medios comunicación. Una (1) campaña por año</t>
  </si>
  <si>
    <t>∑ de campañas realizadas</t>
  </si>
  <si>
    <t>Secretaria del Interior, Secretaria de Familia,  Defensoría del Pueblo, Personerias</t>
  </si>
  <si>
    <t>Preparados para la Paz Territorial</t>
  </si>
  <si>
    <t>Implementar plan de acción de Derechos Humanos articulado interinstitucionalmente, de  protección de los Derechos Humanos DDHH y la Paz en los doce (12) municipios del departamento</t>
  </si>
  <si>
    <t>Creación y funcionamiento del Observatorio de Género del Quindío.</t>
  </si>
  <si>
    <t>Observatorio de Género del Quindío diseñado y activo</t>
  </si>
  <si>
    <t xml:space="preserve">90% de ejecución de acciones desarrolladas en el Observatorio de Género del Quindío </t>
  </si>
  <si>
    <t xml:space="preserve">% de ejecución = (# de acciones ejecutadas/# total de acciones programadas)*100% </t>
  </si>
  <si>
    <t>Gobernación del Quindío,  Universidades del Departamento, Centros de Investigación, secretaria de planeación, secretaria de familia.</t>
  </si>
  <si>
    <t>Estimular la investigación, publicación y divulgación del conocimiento ancestral, cultural y científico relacionado con asuntos de género y de las mujeres en el departamento.</t>
  </si>
  <si>
    <t xml:space="preserve">Desarrollo de investigaciones en asuntos de género y de las mujeres en el departamento. </t>
  </si>
  <si>
    <t>3 investigaciones en asuntos de género y de las mujeres en el departamento</t>
  </si>
  <si>
    <t>∑ de investigaciones</t>
  </si>
  <si>
    <t>Secretaria de Educación, Secretaria de Familia, Secretaría de Cultura, Universidades del departamento.</t>
  </si>
  <si>
    <t>Fortalecer la participación de mujeres en la movilización social de mujeres frente a las violencias ejercidas contra ellas desde el enfoque diferencial y de derechos humanos.</t>
  </si>
  <si>
    <t>Participación de las mujeres en la movilización social de mujeres.</t>
  </si>
  <si>
    <t xml:space="preserve"> 50%  de participación de mujeres en eventos de la movilización social de mujeres</t>
  </si>
  <si>
    <t>(# de mujeres que participan en eventos de la movilización social de mujeres/# total de mujeres)*100</t>
  </si>
  <si>
    <t>Secretaria del Interior, Secretaria de Familia, Secretaria de educación, Secretaria de Salud, personerías.</t>
  </si>
  <si>
    <t>231.
232.</t>
  </si>
  <si>
    <t xml:space="preserve">Implementar el plan integral de prevención a las violaciones de  Derechos Humanos DDHH e infracciones  al Derecho Internacional Humanitario DIH.
Apoyar en los doce (12) municipios la articulación institucional para la prevención a las violaciones DDHH  e infracciones al DIH </t>
  </si>
  <si>
    <t>Diseño e implentación de campaña "Hombres quindianos por una vida libre de miedos y violencias contra las mujeres". Esta campaña pretenderá la reflexión y  transformacion de valores machistas y sexistas en los hombres como agenciadores de la convivencia pacífica entre hombres y mujeres en los ambitos públicos y privados.</t>
  </si>
  <si>
    <t>Campaña "Hombres quindianos por una vida libre de miedos y violencias contra las mujeres" elaborada y ejecutada</t>
  </si>
  <si>
    <t>90% de implementación de campaña "Hombres quindianos por un vida libre de miedos y violencias contra las mujeres"</t>
  </si>
  <si>
    <t>% de implementación= # de actividades de la campaña ejecutadas/# total de actividades)*100</t>
  </si>
  <si>
    <t>Secretaria del Interior, Secretaria de Familia, Secretaria de Educación, Secretaria de Salud, personerías, Policia Nacional.</t>
  </si>
  <si>
    <t>3.2  Mujeres quindianas constructoras de escenarios para la paz.</t>
  </si>
  <si>
    <t>3.2.1.Reconocer socialmente las violencias que afectan y afectaron a las mujeres en el marco
del conflicto armado.</t>
  </si>
  <si>
    <t xml:space="preserve">Identificar los tipos de conflictos que afectan la convivencia y el bienestar general de las mujeres. </t>
  </si>
  <si>
    <t>Tipos de conflictos que afectan la convivencia y el bienestar general de las mujeres.</t>
  </si>
  <si>
    <t>100%  de tipos de conflictos  identificados</t>
  </si>
  <si>
    <t>(# de conflictos identificados/# total de conflictos)*100</t>
  </si>
  <si>
    <t>Secretaria de familia, Fiscalia, Policia nacional, Secretaria de Educación, Defensoría del Pueblo.</t>
  </si>
  <si>
    <t>Ajustar e implementar  la política de salud mental en los 12 municipios del Departamento, conforme a los lineamientos y desarrollos técnicos definidos por el Ministerio de Salud y Protección Social.</t>
  </si>
  <si>
    <t>Desarrollo de proyectos de investigación que esclarezcan y visibilicen la experiencia de las mujeres en el marco de distintos dominios y disputas armadas.</t>
  </si>
  <si>
    <t xml:space="preserve">Desarrollo Proyectos de investigación </t>
  </si>
  <si>
    <t>Seis (6) proyectos de investigación diseñados y en ejecución.</t>
  </si>
  <si>
    <t>∑ de proyectos de investigación</t>
  </si>
  <si>
    <t xml:space="preserve">Secretaria de familia, Universidades del Departamento, </t>
  </si>
  <si>
    <t>Visibilizar la violencia sexual y el desplazamiento forzado como principales hechos victimizantes y los efectos en la vida y cuerpo de las mujeres en el marco del conflicto.</t>
  </si>
  <si>
    <t xml:space="preserve">Campaña de sensibilización y divulgación. </t>
  </si>
  <si>
    <t xml:space="preserve">100% de ejecución de la campaña  </t>
  </si>
  <si>
    <t>% de ejecución = (# de actividades de la campaña ejecutadas/# total de actividades de la campaña)*100</t>
  </si>
  <si>
    <t>Secretaria de familia, Secretaria de interior, Secretaria de educación , Secretaria de Salud, ICBF, Defensoria del Pueblo, Personería, Policia Nacional</t>
  </si>
  <si>
    <t>3.2.2. Reconocer la participación social y política de las mujeres en la construcción de escenarios de paz.</t>
  </si>
  <si>
    <t>Promover la participación activa de las mujeres en la construcción de escenarios de paz en los espacios privado y publico.</t>
  </si>
  <si>
    <t>Participación de las mujeres en escenarios de construcción de paz</t>
  </si>
  <si>
    <t>Participación del 50% de las mujeres en escenarios de construcción de paz</t>
  </si>
  <si>
    <t>% de participación= (# de mujeres que participan en escenarios de construcción de paz/# total de mujeres)*100</t>
  </si>
  <si>
    <t>Secretaria de familia, Secretaria de interior, Secretaria de educación , Secretaria de Salud, ICBF, Defensoría del Pueblo, Personería</t>
  </si>
  <si>
    <t xml:space="preserve"> Documentar y divulgar experiencias e iniciativas de construcción de paz, participación y resistencia pacífica de mujeres en el departamento del Quindío.</t>
  </si>
  <si>
    <t>Documentación y divulgación de experiencias e iniciativas</t>
  </si>
  <si>
    <t>80% de  experiencias e iniciativas de construcción de paz identificadas, documentadas y divulgadas</t>
  </si>
  <si>
    <t>(# de experiencias documentadas y divulgadas/# total de experiencias Identificadas)*100</t>
  </si>
  <si>
    <t>Gobernación del Quindío, Alcaldías, Personería, Defensoría del Pueblo.</t>
  </si>
  <si>
    <t xml:space="preserve">Acompañar  el acceso a los beneficios que brinda la ACR, para las mujeres y hombres del proceso de Reintegración, teniendo en cuenta la perspectiva de género. </t>
  </si>
  <si>
    <t>Mujeres articuladas a los procesos que brinda la ACR</t>
  </si>
  <si>
    <t xml:space="preserve">80 % de las mujeres que se benefician  de los procesos del ACR </t>
  </si>
  <si>
    <t>(# de mujeres beneficiarias/#total de mujeres)*100</t>
  </si>
  <si>
    <t>Secretaria de familia, Secretaria de Interior, Secretaria de Educación , Secretaria de Salud, ICBF, Defensoría del Pueblo, Personería, ACR.</t>
  </si>
  <si>
    <t>Apoyar la implementación de treinta y seis (36) programas de prevención del delito y mediación de conflictos en comunidades focalizadas del departamento</t>
  </si>
  <si>
    <t>Integrar las recomendaciones del Consejo de Seguridad de la ONU producidas en las resoluciones 1325 de 2000 y subsiguientes frente a la participación de las mujeres en asuntos de seguridad y paz en los planes y proyectos relacionados con el proceso de negociación y el posconflicto.</t>
  </si>
  <si>
    <t xml:space="preserve">Porcentaje de recomendaciones incluidas en los planes y proyectos </t>
  </si>
  <si>
    <t xml:space="preserve">Inclusión del 95% de las recomendaciones en los planes y proyectos </t>
  </si>
  <si>
    <t># de recomendaciones incorporadas en los planes y proyectos/#total de recomendaciones realizadas)*100</t>
  </si>
  <si>
    <t>Secretaria de familia, Secretaria de interior, Secretaria de educación , Secretaria de Salud, ICBF, Defensoria del Pueblo, Personería, Policia Nacional.</t>
  </si>
  <si>
    <t>Acompañar  la construcción de las Catedras de Paz de las instituciones educativas del departamento incorporarando el enfoque diferencial y de género.</t>
  </si>
  <si>
    <t xml:space="preserve">Asesorar la construcción de la Catedra de Paz incorporando el enfoque diferencial y de género  </t>
  </si>
  <si>
    <t xml:space="preserve">90% de instituciones educativas asesoradas en construcción de Catedra de Paz </t>
  </si>
  <si>
    <t>(# de instituciones educativas asesoradas/# total de instituciones educativas)*100</t>
  </si>
  <si>
    <t>Secretaria de familia, Secretaria de interior, Secretaria de educación , Defensoría del Pueblo, Personería</t>
  </si>
  <si>
    <t>Educación, Ambientes Escolares y Cultura para la Paz</t>
  </si>
  <si>
    <t>Realizar ocho (8) eventos académicos, investigativos y culturales</t>
  </si>
  <si>
    <t xml:space="preserve">QUINDIANAS POR UNA VIDA LIBRE DE MIEDOS Y VIOLENCIAS.
</t>
  </si>
  <si>
    <t>4.1 Promoción de los derechos humanos de las mujeres y Prevención de las Violencias: Física, Psicológica, Sexual y Económica.</t>
  </si>
  <si>
    <t xml:space="preserve">4.1.1 Transversalización del enfoque de género en los planes, programas y proyectos vinculados con la seguridad, la convivencia ciudadana y la criminalidad en el  departamento. </t>
  </si>
  <si>
    <t>Incorporación de criterios de análisis de género en los planes de seguridad y conviviencia ciudadana del departamento.</t>
  </si>
  <si>
    <t xml:space="preserve">Criterios de analisis de género incluidos en los planes de seguridad y convivencia cuidadana de la totalidad de los municipios </t>
  </si>
  <si>
    <t xml:space="preserve">90% de criterios de análisis de género  incluidos </t>
  </si>
  <si>
    <t># de criterios incorporados/# total de criterios propuestos)*100</t>
  </si>
  <si>
    <t>Secretaria de familia, Secretaria de interior, Defensoria del Pueblo, Personería, Policia Nacional.</t>
  </si>
  <si>
    <t>Inclusión del enfoque de Derechos humanos y de  Género en la Política Pública de Seguridad y Convivencia Ciudadana del Departamento.</t>
  </si>
  <si>
    <t>Enfoque de Derechos Humanos, diferencial y de género en la Política Pública</t>
  </si>
  <si>
    <t>Inclusión del enfoque de Derechos Humanos, diferencial y de género en la Política  Pública</t>
  </si>
  <si>
    <t>Valor absoluto (verificación de inclusión)</t>
  </si>
  <si>
    <t>Secretaria de familia, Secretaria de Interior, Defensorïa del Pueblo, Personería.</t>
  </si>
  <si>
    <t>Diseñar herramientas con enfoque de Derechos Humanos, diferencial y de género para el seguimiento de registros vinculados con el incremento de delitos que atentan contra la vida, la libertad, la integridad de las mujeres.</t>
  </si>
  <si>
    <t>Herramientas con enfoque de Derechos Humanos, diferencial y de género</t>
  </si>
  <si>
    <t xml:space="preserve">Dos (2)herramientas seguimiento diseñadas </t>
  </si>
  <si>
    <t>∑ de herramientas diseñadas</t>
  </si>
  <si>
    <t>Secretaria de Familia, Secretaria de interior, Defensoria del Pueblo, Personería, Policia Nacional.</t>
  </si>
  <si>
    <t>Diseñar campañas para sensibilizar a la sociedad en general para la prevención de la violencia contra las mujeres y el fortalecimiento de procesos que contribuyan a la transformación cultural a favor de la no discriminación en todos los ámbitos. Enfoque diferencial de las mujeres, el enfoque de Derechos Humanos de las Mujeres y de Género.</t>
  </si>
  <si>
    <t>Campañas de sensibilización en prevención de la violencia contra las mujeres y el fortalecimiento de procesos que contribuyan a la transformación cultural diseñadas y ejecutadas</t>
  </si>
  <si>
    <t>90%  de ejecución de las campañas de sensibilización.</t>
  </si>
  <si>
    <t># de campañas ejecutadas/# total de campañas diseñadas)*100</t>
  </si>
  <si>
    <t>Secretaria de Familia, Secretaria de Interior, Secretaria de Educación , Secretaría de Turismo, Industria y Comercio, Defensoría del Pueblo, Personería, ICBF</t>
  </si>
  <si>
    <t xml:space="preserve">Campañas de sensibilización que den a conocer la normatividad que sanciona los delitos de acoso laboral y sexual, así como las herramientas para hacer efectiva dichas sanciones. </t>
  </si>
  <si>
    <t>Campañas de sensibilización sobre  la normatividad que sanciona los delitos de acoso laboral y sexual diseñadas y ejecutadas</t>
  </si>
  <si>
    <t xml:space="preserve"> 90% de ejecución de las campañas de sensibilización </t>
  </si>
  <si>
    <t>Secretaría de Familia, Secretaría del Interior, secretaria de Salud, Fiscalía, INMLCF, CAIVAS, Direccion territorial Min. Trabajo.</t>
  </si>
  <si>
    <t>4.1.2 Desarrollar estrategias,  herramientas y mecanismos para la Prevencion de las violencias contra las mujeres quindianas.</t>
  </si>
  <si>
    <t>Acompañar la elaboración de un plan estratégico para la prevención del acoso sexual y laboral en el marco del lugar de trabajo, en virtud del tema de género.</t>
  </si>
  <si>
    <t>Asesorias a los planes de acción para la prevención del acoso sexual y laboral</t>
  </si>
  <si>
    <t>90 % de asesorias ejecutadas en el año.</t>
  </si>
  <si>
    <t xml:space="preserve">Implementar una  estrategia  de prevención y atención de la erradicación del abuso, explotación sexual comercial, trabajo infantil y peores formas de trabajo, y actividades delictivas. </t>
  </si>
  <si>
    <t>Implementar Programa de Formación  a todos los funcionarios/as públicos del sector Educativo en prevención y detección de la discriminación y la violencia contra las mujeres y derechos de las mujeres y prácticas no discriminatorias.</t>
  </si>
  <si>
    <t>Programa de formación a funcionarios/as públicos del sector Educativo en prevención y detección de la discriminación y la violencia contra las mujeres y derechos de las mujeres y prácticas no discriminatorias.diseñado y ejecutado</t>
  </si>
  <si>
    <t xml:space="preserve">90% de implementación del Programa de Formación </t>
  </si>
  <si>
    <t># de acciones del programa de formación ejecutadas/# total de acciones del programa de formación)*100</t>
  </si>
  <si>
    <t>Secretaría de Familia, Secretaría del Interior, Secretaria de Educación, Defensoría del Pueblo, Personería</t>
  </si>
  <si>
    <t>Genero poblaciones vulnerables y con enfoque diferenciao
Construcción de paz y reconciliación en el Quindío</t>
  </si>
  <si>
    <t>Mujeres constructoras de familia y de paz
Protección y Garantías de no Repetición</t>
  </si>
  <si>
    <t>197
233</t>
  </si>
  <si>
    <t>Revisar, ajustar  e  implementar  la política publica de equidad de género para la  mujer del departamento
Actualizar e Implementar el plan lucha contra la trata de personas</t>
  </si>
  <si>
    <t>Implementar estrategia de sensibilización y formación  en derechos sexuales y reproductivos y prevención de las violencias de género, y construccion de nuevas feminidades y  masculinidades.</t>
  </si>
  <si>
    <t>Estrategias de sensibilización y formación implementadas</t>
  </si>
  <si>
    <t xml:space="preserve">90% de implementación de estrategias de sensibilización y formación diseñadas e ejecutadas </t>
  </si>
  <si>
    <t>(# de estrategias de sensibilización implementadas/# total de estrategias de sensibilización formuladas)*100</t>
  </si>
  <si>
    <t>Secretaria de familia, Secretaria de Salud, Defensoria del Pueblo, Personería, PROFAMILIA Quindio.</t>
  </si>
  <si>
    <t>Implementación del Decreto 4798 de 2011. Acompañamiento a los proyectos pedagógicos en el respeto de los derechos, libertades, autonomía e igualdad entre hombres y mujeres, la sensibilización y el reconocimiento de la existencia de discriminación y violencia contra las mujeres.</t>
  </si>
  <si>
    <t>Asesorias de implementación del Decreto 4798 de 2011 en los proyectos pedagógicos.</t>
  </si>
  <si>
    <t xml:space="preserve">90 % de asesorias ejecutadas a los proyectos pedagógicos en el año.
</t>
  </si>
  <si>
    <t>Secretaria de familia, Secretaria de Educación, Defensoría del Pueblo, Personería.</t>
  </si>
  <si>
    <t xml:space="preserve">Campaña de sensibilización y formación a periodistas y comunicadores sociales en Prevención de violencias contra las mujeres, promoción de sus derechos bajo el enfoque diferencial y de género. Esta implica transformacion de estereotipos de género, imaginarios,  practicas y lenguaje sexista. Ella propenderá por la revisión de contenidos discriminatorios y legitimadores de la violencia contra las mujeres en los distintos medios de comunicacion del departamento. </t>
  </si>
  <si>
    <t>Campaña de sensibilización  de Prevención de violencias contra las mujeres, promoción de sus derechos bajo un enfoque diferencial y de género.</t>
  </si>
  <si>
    <t xml:space="preserve">80% de periodistas y comunicadores sociales de las instituciones y emisoras del departamento sensibilizados y formados </t>
  </si>
  <si>
    <t>(# de periodistas y comunicadores sociales formados/total de periodistas)*100</t>
  </si>
  <si>
    <t>Acompañar la capacitación especializada a las Unidades de Justicia y Paz, CAV, CAIVAS Y CAVIF en: población vulnerable y derechos humanos</t>
  </si>
  <si>
    <t>Asesorias a las capacitaciones de las Unidades de Justicia y Paz</t>
  </si>
  <si>
    <t>90 % de asesorias ejecutadas a las capacitaciones .</t>
  </si>
  <si>
    <t>Secretaria de familia, Secretaria de interior, Defensoría del Pueblo, Personería, CAIVAS, CAVIF.</t>
  </si>
  <si>
    <t>Seguimiento a la participación en los cursos básicos para Fiscales e Investigadores donde este incluido el tema de enfoque diferencial y género.</t>
  </si>
  <si>
    <t>Verificación de participación en los cursos.</t>
  </si>
  <si>
    <t>80% de participación de los Fiscales e Investigadores  en los cursos donde este incluido el tema de enfoque diferencial y género.</t>
  </si>
  <si>
    <t>(# de funcionarios capacitados en los cursos/# total de fiscales e investigadores)*100</t>
  </si>
  <si>
    <t>Secretaria de familia, Secretaria de interior, Defensoria del Pueblo, Procuraduria.</t>
  </si>
  <si>
    <t>4.2 Asistencia y atención de mujeres víctimas de las violencias: física, psicológica, sexual, económica.</t>
  </si>
  <si>
    <t>4.2.1. Los sectores vinculados a la atención de la violencia fortalecen sus capacidades institucionales y sus funcionarios públicos mejoran sus conocimientos.</t>
  </si>
  <si>
    <t>Incorporación de lineamientos para la investigación y atención de casos de denuncia sobre violencia sexual, violencia intrafamiliar, homicidios, inasistencia alimentaria y lesiones por ácido.</t>
  </si>
  <si>
    <t>Lineamientos para la investigación de denuncias  sobre violencia sexual, violencia intrafamiliar, homicidios, inasistencia alimentaria y lesiones por ácido.</t>
  </si>
  <si>
    <t xml:space="preserve">Diseño de lineamientos para la investigación de denuncias  </t>
  </si>
  <si>
    <t>Valor absoluto (Verificación de lineamientos diseñados)</t>
  </si>
  <si>
    <t>Secretaria de familia, Secretaria de interior, Defensoria del Pueblo, Personería, CAIVAS, CAVIF, INMLCF, FISCALIA, Policia Nacional.</t>
  </si>
  <si>
    <t>Asegurar la atención especializada y el restablecimiento de los derechos de las niñas y adolescentes víctimas de violencia sexual mediante los Centros de Atención Integral a Victimas de Abuso Sexual - CAIVAS.</t>
  </si>
  <si>
    <t>Atención especializada en los Centros de Atención Integral a Victimas de Abuso Sexual</t>
  </si>
  <si>
    <t>90% de personas atendidas en  los Centros de Atención Integral a Victimas del Abuso sexual</t>
  </si>
  <si>
    <t>(# de personas atendidas/# total de personas que requieren atención)*100</t>
  </si>
  <si>
    <t>CAIVAS, Procuraduria, Defensoría del Pueblo, Personeria, ICBF</t>
  </si>
  <si>
    <t>Fortalecimiento de CAIVAS, CAVIF, CAV e Inasistencia Alimentaria en municipios que no cuentan con ellos o que por la demanda deben reforzarse.</t>
  </si>
  <si>
    <t>Asesorias  a las CAIVAS, CAVIF, CAV e Inasistencia Alimentaria en los municipios del departamento del Qindío</t>
  </si>
  <si>
    <t>90 % de asesorias a las CAIVAS, CAVIF, CAV e Inasistencia Alimentaria en los 12 municipios ejecutadas en el año</t>
  </si>
  <si>
    <t>Fiscalía General de la Nacion, Secretaria del Interior.</t>
  </si>
  <si>
    <t>NO HAY INFORMACION</t>
  </si>
  <si>
    <t>Acompañar el fortalecimiento de la Línea estratégica de violencia basada en género del Programa de Casas de Justicia.</t>
  </si>
  <si>
    <t>Asesorias Línea Estrategica de violencia del Programa de Casas de Justicia</t>
  </si>
  <si>
    <t>90 % de asesorias al Programa Casas de Justicia enla Línea Estrategica de violencia basada en género ejecutadas en el año</t>
  </si>
  <si>
    <t xml:space="preserve">Secretaría de Interior, Secretaria de Familia. </t>
  </si>
  <si>
    <t>Implementación de lineamientos para la atención adecuada de mujeres víctimas de diversas formas de violencias basadas en género, con especial énfasis en las diversas modalidades de violencia sexual que ocurren en el marco del conflicto armado.</t>
  </si>
  <si>
    <t>Lineamientos para la atención adecuada de mujeres victimas de diversas formas de violencias basadas en género</t>
  </si>
  <si>
    <t xml:space="preserve">Implementación de Lineamientos para la atención adecuada de mujeres víctimas </t>
  </si>
  <si>
    <t>Secretaria de Interior, Secretaria de Familia, CAIVAS, CAV, CAVIF, Defensoría del Pueblo, Personeria</t>
  </si>
  <si>
    <t xml:space="preserve">Seguimiento a la aplicación de protocolos de atención a víctimas de violencia de género con pertinencia cultural. </t>
  </si>
  <si>
    <t>Aplicación de protocolos de atención a víctimas de violencia de genero</t>
  </si>
  <si>
    <t>Verificación del 90% de cumplimiento de los protocolo de atención a víctimas de violencia de genero</t>
  </si>
  <si>
    <t>Valor absoluto (Verificación de protocolos aplicados)</t>
  </si>
  <si>
    <t>Secretaria de Interior, Secretaria de familia, Comites departamental y municipales del mujeres, INMLCF, Procuraduría</t>
  </si>
  <si>
    <t>Genero poblaciones vulnerables y con enfoque diferenciado
Construcción de paz y reconciliación en el Quindío</t>
  </si>
  <si>
    <t>Mujeres constructoras de familia y de paz
Plan de Acción Territorial para las Víctimas del Conflicto</t>
  </si>
  <si>
    <t>197
228</t>
  </si>
  <si>
    <t xml:space="preserve">Revisar, ajustar  e  implementar  la política publica de equidad de género para la  mujer del departamento
Fortalecer el Comité departamental de justicia transicional y la mesa de participación efectiva de las víctimas del conflicto </t>
  </si>
  <si>
    <t>Vigilar el Restablecimiento de los derechos de las niñas y adolescentes víctimas de violencia sexual a través de la modalidad de Intervención de Apoyo, con el fin de integrar a las familias en el proceso de atención especiliazada.</t>
  </si>
  <si>
    <t xml:space="preserve">Herramientas de vigilancia para garantizar el Restablecimiento de los derechos de las niñas y adolescentes víctimas de la violencia sexual </t>
  </si>
  <si>
    <t>Dos (2) herramientas de vigilancia diseñadas y aplicadas</t>
  </si>
  <si>
    <t>Valor absoluto (Verificación de herramientas aplicadas)</t>
  </si>
  <si>
    <t>Secretaria de Interior, Secretaria de familia, CAV, CAVIF, CAIVAS,  Procuraduría</t>
  </si>
  <si>
    <t>Seguridad humana como dinamizador de la vida, dignidad y libertad en el Quindío 
ICBF</t>
  </si>
  <si>
    <t>Aplicación de lineamientos para el enfoque de género y enfoque diferencial en el Programa de víctimas y Testigos de la FGN.</t>
  </si>
  <si>
    <t>Aplicación de lineamientos en el Programa  de Víctimas y Testigos de la FGN</t>
  </si>
  <si>
    <t xml:space="preserve">Lineamientos para el enfoque de genero y enfoque diferencial </t>
  </si>
  <si>
    <t>Valor absoluto (Verificación de lineamientos diseñados y aplicados)</t>
  </si>
  <si>
    <t>Fiscalia General de la Nación Armenia, Fiscalias Seccionales Quindio, Policia Nacional, Secretaria de interior</t>
  </si>
  <si>
    <t>Plan de Acción Territorial para las Víctimas del Conflicto</t>
  </si>
  <si>
    <t xml:space="preserve">Fortalecer el Comité departamental de justicia transicional y la mesa de participación efectiva de las víctimas del conflicto </t>
  </si>
  <si>
    <t>Implementación de las medidas de atención establecidas en los literales a) y b) del artículo 19 de la Ley 1257 de 2008, de acuerdo a lo reglametado por el Gobierno Nacional (Ministerios de Salud, Defensa y Justicia) en lo concerniente al sector salud: a. Garantizar la habitación y alimentación de la víctima a través del Sistema General de Seguridad Social en Salud. b. Cuando la víctima decida no permanecer en los servicios hoteleros disponibles, o estos no hayan sido contratados, se asignará un subsidio monetario mensual para la habitación y alimentación de la víctima, sus hijos e hijas, siempre y cuando se verifique que el mismo será utilizado para sufragar estos gastos en un lugar diferente a que habite el agresor. Así mismo este subsidio estará condicionado a la asistencia a citas médicas, psicológicas o psiquiátricas que requiera la víctima.</t>
  </si>
  <si>
    <t>Medidas de atención establecidas en los literales a) y b) del artículo 19 de la Ley 1257 de 2008, de acuerdo a lo reglametado por el Gobierno Nacional (Ministerios de Salud, Defensa y Justicia)</t>
  </si>
  <si>
    <t>Implementación de las medidas establecidas</t>
  </si>
  <si>
    <t>Valor absoluto (Verificación de implementación de las medidas)</t>
  </si>
  <si>
    <t>Secretaria de Salud, ESPs, Procuraduría</t>
  </si>
  <si>
    <t>Desarrollar estrategias de coordinación interinstitucional de articulación de rutas intersectoriales de atención para garantizar  a las mujeres, niñas y adolescentes, víctimas de violencia y la restitución de sus derechos tomando en cuenta sus particularidades.</t>
  </si>
  <si>
    <t>Estrategias de coordinación interinstitucional de articulación de rutas intersectoriales</t>
  </si>
  <si>
    <t>Establecimiento de   Número de estrategias de coordinación intertinstitucional implementadas</t>
  </si>
  <si>
    <t>Secretaria de familia, Secretaria del Interior, Secretaria de Salud,  ICBF, CAVIF, CAIVAS, Comisarias de Familia</t>
  </si>
  <si>
    <t>Fortalecimiento del Comité de Seguimiento a la Implementación de la Ley 1257 de 2008 con el fin de realizar el monitoreo a la implementación de la misma y el cumplimiento a los decretos reglamentarios.</t>
  </si>
  <si>
    <t>Asesorias a el Comité de Seguimiento a la Implementación de la Ley 1257</t>
  </si>
  <si>
    <t>90 % de asesorias ejecutadas al Comité de Seguimiento</t>
  </si>
  <si>
    <t>Secretaria de familia, Secretaria del Interior, Secretaria de Salud,  Secretaria de educación, ICBF, Policia, CAVIF, CAIVAS, Comisarias de Familia, Defensoría del Pueblo, Personeria, Procuraduría, Comites departamental y municipales de mujeres</t>
  </si>
  <si>
    <t>4.2.2 Fortalecimiento a la articulación institucional,  los sistemas de información en materia de violencia contra las mujeres.</t>
  </si>
  <si>
    <t>Acompañar el fortalecimiento de los mecanismos de coordinación intersectoriales para garantizar la interoperabilidad  entre los distintos sistemas de información que recogen datos sobre las víctimas de violencia.</t>
  </si>
  <si>
    <t>Asesorias de fortalecimiento de mecanismos de coordinación intersectorial entre los distintos sistemas de información.</t>
  </si>
  <si>
    <t>90 % de asesorias  en mecanismos de coordinación interinstitucional a los sistemas de información ejecutadas en el año</t>
  </si>
  <si>
    <t>Secretaria de Familia, Defensoría del Pueblo.</t>
  </si>
  <si>
    <t xml:space="preserve">90%
</t>
  </si>
  <si>
    <t>5. FORTALECIMIENTO     INSTITUCIONAL A FAVOR DE LAS QUINDIANAS.</t>
  </si>
  <si>
    <t>5.1.  Incorporación del enfoque de género y diferencial en la complejidad institucional del Estado a nivel departamental y municipal.</t>
  </si>
  <si>
    <t>5.1.1 Identificar procesos, procedimientos y prácticas patriarcales, androcenticas y sexistas en las instancias e instituciones del Estado a nivel departamental y municipal.</t>
  </si>
  <si>
    <t>Realizar un diagnóstico de detección de prácticas e imaginarios patriarcales, androcenticas y sexistas en los funcionarios publicos, en el diseño y aplicabilidad de los procesos, procedimientos de las instancias e instituciones del Estado a nivel departamental y municipal.</t>
  </si>
  <si>
    <t>Diagnóstico de detección de prácticas e imaginarios patriarcales, androcenticas y sexistas en los funcionarios publicos</t>
  </si>
  <si>
    <t xml:space="preserve">Construcción del 100% del diagnostico </t>
  </si>
  <si>
    <t>Valor absoluto (Diagnóstico realizado)</t>
  </si>
  <si>
    <t>Secretaria de Familia, Universidades del Departamento</t>
  </si>
  <si>
    <t>Promover una campaña de Reflexión, reconocimiento y autocrítica frente a los imaginarios sexistas, patriarcales y androcentricos en los servidores y funcionarios publicos.</t>
  </si>
  <si>
    <t>Campaña de reflexión, reconocimiento y autocrítica para los servidores y funcionarios públicos</t>
  </si>
  <si>
    <t>80% de servidores y funcionarios participantes en la campaña.</t>
  </si>
  <si>
    <t>(# de funcionarios que participan de la campaña/# total de funcionarios)*100</t>
  </si>
  <si>
    <t>5.1.2 Transformar la institucionalidad a favor de las mujeres.</t>
  </si>
  <si>
    <t>Seguimiento a la Incorporación de indicadores de género en los sistemas de información de las instancias e intituciones del Estado a nivel departamental y municipal.</t>
  </si>
  <si>
    <t>Indicadores de género en los sistemas de información de la instituciones departamentales y municipales</t>
  </si>
  <si>
    <t>90 % de cumplimiento de indicadores de genero en los sistemas de información</t>
  </si>
  <si>
    <t>Valor absluto (Verificación)</t>
  </si>
  <si>
    <t>Secretaria de Familia.</t>
  </si>
  <si>
    <t xml:space="preserve">Incorporar el enfoque de género en las distintas políticas publicas, planes, programas y proyectos de las entidades públicas del departamento. </t>
  </si>
  <si>
    <t>Incoporación de enfoque de género en las politicas públicas, planes, programas</t>
  </si>
  <si>
    <t>90% de politicas públicas, planes, programas y proyectos con incorporación de enfoque de género</t>
  </si>
  <si>
    <t># de políticas públicas con incorporación de enfoque de género/ sobre # total de políticas públicas vigentes)*100</t>
  </si>
  <si>
    <t>Promocionar, sensibilizar y socializar a los funcionarios en la prevención y detección de violencias contra las mujeres, derechos de las mujeres y prácticas no discriminatorias.</t>
  </si>
  <si>
    <t>Campaña de sensibilización y socialización</t>
  </si>
  <si>
    <t>90% de ejecución de la campaña de sensibilización y socialización.</t>
  </si>
  <si>
    <t>% de ejecución= (# de acciones ejecutadas/# total de acciones programadas)*100</t>
  </si>
  <si>
    <t xml:space="preserve">Gobernación del Quindio, Alcaldias municipales, DefensorÍa del Pueblo, </t>
  </si>
  <si>
    <t>Diseñar un plan de capacitacion permanente del enfoque de género para funcionarios publicos de todas las instancias del departamento.</t>
  </si>
  <si>
    <t xml:space="preserve">Plan de capacitación permanente del enfoque de genero para funcionarios públicos. </t>
  </si>
  <si>
    <t>90% de implementación del plan de capacitacion anual</t>
  </si>
  <si>
    <t>% de implementación = (# de actividades del plan ejecutadas/#total de actividades)*100</t>
  </si>
  <si>
    <t>Secretaria de Familia, Secretaria del Interior, Comites deparatamental y municipales de mujeres, Universidades del Departamento.</t>
  </si>
  <si>
    <t>Fortalecimiento del tema de equidad de género al interior de la Fuerza Pública.</t>
  </si>
  <si>
    <t>Capacitación de los funcionarios de la fuerza pública en el tema de equidad de género</t>
  </si>
  <si>
    <t>90% de implementación de capacitaciones de equidad de género a los funcionarios de la Fuerza Pública</t>
  </si>
  <si>
    <t>% de participación = (# de funcionarios que participan de la campaña/# total de funcionarios)*100</t>
  </si>
  <si>
    <t>Secretaria de Familia, Secretaria del Interior, Fuerza Pública</t>
  </si>
  <si>
    <t>Incorporar la perspectiva de género en los planes de accion municipales y departamental de DDHH y DIH.</t>
  </si>
  <si>
    <t>Perspectiva  de género en los planes de acción municipales y departamentales</t>
  </si>
  <si>
    <t>Trece 13 planes de acción  con incorporación de perspectiva de género. Uno (1) departamental y doce (12) municipales)</t>
  </si>
  <si>
    <t># de planes de acción con incorporación de perspectiva de género</t>
  </si>
  <si>
    <t>Secretaria de Familia, Secretaria del Interior</t>
  </si>
  <si>
    <t>Socializar y sensibilizar las rutas de atención a mujeres victimas de las distintas violencias con los funcionarios  públicos del departamento.</t>
  </si>
  <si>
    <t xml:space="preserve">Camapaña de sensibilización y socialización de las rutas de atención a mujeres victimas de las distitntas violencias. </t>
  </si>
  <si>
    <t>90% de implementación de campaña de sensibilización de rutas de atención a mujeres víctimas.</t>
  </si>
  <si>
    <t># de actividades de la campaña ejecutadas/#total de actividades)*100</t>
  </si>
  <si>
    <t>Gobernación del Quindío, Alcaldías municipales, Defensoría del Pueblo, ICBF, Personería, Procuraduria, Fiscalía, Policia Nacional.</t>
  </si>
  <si>
    <t xml:space="preserve">Acompañar el comité de seguimiento a la implemetacion de la ley 1257 de 2008 y sus decretos reglamentarios. </t>
  </si>
  <si>
    <t>Asesorias al Comité de seguimiento a la Implementación de la Ley 1257 de 2008</t>
  </si>
  <si>
    <t>90 % de asesorias ejecutadas al Comité de seguimiento a la implementación de la Ley 1257 de 2008</t>
  </si>
  <si>
    <t>Secretaria de Familia</t>
  </si>
  <si>
    <t>5.2 Implementación, monitoreo y evaluación de la Política Pública de Equidad de género para las mujeres.</t>
  </si>
  <si>
    <t>5.2.1. Construir arreglos organizacionales, acuerdos inter e intra gubernamentales para la implementación, monitoreo y evaluación de la Política Pública de Equidad de género para las mujeres.</t>
  </si>
  <si>
    <t>Consolidar el comité técnico interinstitucional  para la implementación, monitoreo y evaluación de la Política Pública de Equidad de Género para las mujeres.</t>
  </si>
  <si>
    <t xml:space="preserve">Comité Técnico Interinstitucional  para la implementación, monitoreo y evaluación de la Política Pública de Equidad de Género para las mujeres.  </t>
  </si>
  <si>
    <t>90% de acciones ejecutadas por el comité técnico intersectorial</t>
  </si>
  <si>
    <t># de acciones ejecutadas por el comité /#total de actividades programadas)*100</t>
  </si>
  <si>
    <t>Incentivar la participación activa de las organizaciones de mujeres  en el monitoreo y evaluación de la Política Pública de Equidad de Género para las mujeres.</t>
  </si>
  <si>
    <t>Organizaciones de mujeres en el monitoreo y evaluación de la Política Pública de Equidad de Género para las mujeres</t>
  </si>
  <si>
    <t>90% de participación de las organizaciones de mujeres</t>
  </si>
  <si>
    <t>(# de organizaciones que participan del monitoreo y la evaluación de la política/# total de organizaciónes de mujeres)*100</t>
  </si>
  <si>
    <t>Secretaria de Familia, Alcaldías municipales, Comites departamental y municipales de mujeres.</t>
  </si>
  <si>
    <t>METAS 2016</t>
  </si>
  <si>
    <t>RECURSOS 2016</t>
  </si>
  <si>
    <t>LOGROS ALCANZADOS 2016</t>
  </si>
  <si>
    <t>METAS 2017</t>
  </si>
  <si>
    <t>RECURSOS 2017</t>
  </si>
  <si>
    <t>LOGROS ALCANZADOS 2017</t>
  </si>
  <si>
    <t>RECURSOS 2018</t>
  </si>
  <si>
    <t>LOGROS ALCANZADOS 2018</t>
  </si>
  <si>
    <t>METAS 2019</t>
  </si>
  <si>
    <t>RECURSOS 2019</t>
  </si>
  <si>
    <t>LOGROS ALCANZADOS 2019</t>
  </si>
  <si>
    <t>METAS 2018</t>
  </si>
  <si>
    <t>SEGUIMIENTO AL PLAN DE ACCIÓN POLÍTICA PÚBLICA DE EQUIDAD DE GÉNERO PARA LA MUJER 2015 -2025</t>
  </si>
  <si>
    <t>E (acumulado)</t>
  </si>
  <si>
    <t>EJECUTADO</t>
  </si>
  <si>
    <t>METAS</t>
  </si>
  <si>
    <t>RECURSOS</t>
  </si>
  <si>
    <t>EJECUTADO PRIMER TRIMESTRE         ENERO-MARZO</t>
  </si>
  <si>
    <t>EJECUTADO SEGUNDO TRIMESTRE         ABRIL-JUNIO</t>
  </si>
  <si>
    <t>EJECUTADO TERCER TRIMESTRE            JULIO-SEPTIEMBRE</t>
  </si>
  <si>
    <t>EJECUTADO CUARTO TRIMESTRE         OCTUBRE-DICIEMBRE</t>
  </si>
  <si>
    <t>PROGRAMADO</t>
  </si>
  <si>
    <t>ND</t>
  </si>
  <si>
    <t>10% de las convocatorias por año para programas  y proyectos productivos</t>
  </si>
  <si>
    <t>Proposicion de la implementacion del programa equipares del ministerio del trabajo desde el consejo departamental de mujeres "Lina María Ramirez Alarcón"</t>
  </si>
  <si>
    <t>Implementacion del plan de acompañamiento al ciudadano migrante (el que sale y el que retorna)</t>
  </si>
  <si>
    <t>Para las mujeres rurales se Fortaleció la producción agropecuaria mejorando la implementación y adopción de los procesos de producción limpia y sostenible. A través de las asociaciones que fueron visitadas por ser beneficiarios de los convenios de producción limpia hechos entre la CRQ y la Gobernación del Quindío fueron: CORDILLERANOS. AGRIQUIN.  MUJERES CAFETERAS DE CORDOBA.  También  Se apoyaron 5 unidades productivas de población afro descendiente víctima del desplazamiento del municipio de armenia beneficiando a 50 afrodescendientes. Se entregaron elementos de cocina, productos de papelería, elementos para taller de bicicletas, y elementos para el embace y conservación de productos derivados de lácteos.</t>
  </si>
  <si>
    <t>La realizacion fueron las actividades desarrolladas por Comercio, Industria y Turismo en todos los muncipios del Departamento: •Se acompañó y se formularon los siguientes proyectos para ser presentados en convocatorias del orden nacional: -CITRIEJE, fue presentado a ASOHOFRUCOL , -Festival Camino del Quindío-OVOP, fue presentado a FONTUR, -Cárcel de Mujeres Villa Claudia de Armenia, Confecciones y Panadería, fue presentado a la Gobernación del Quindío y al INPEC, -Asociación de Víctimas de Filandia, ASOVIF, Agricultura Familiar, fue presentado a Minagricultura, -Fundación CALARTE, fue presentado a la convocatoria de Concertación Departamental,-Sabores únicos de Circasia, fue presentado a la convocatoria Bancoldex del convenio suscrito por la Gobernación del Quindío, •Acompañamiento técnico en la mejora de los procesos productivos y caracterizacion de los asociados a 4 asociaciones en la fase de ejecución del Programa Capitalización Microempresarial del DPS,•Construcción y proyección de planes de negocios a 5 unidades productivas del Departamento identificadas,•Se acompaño y se apoyo a 10 emprendimientos del departamento  en la formulacion de modelos de negocios, •Se realizo 1 taller de sensibilización y de ideación con emprendedores del departamento y un  taller fomentando la cultura de la cooperación y el ahorro (Finanzas Personales) y las distintas formas de asociatividad.</t>
  </si>
  <si>
    <t>Encadenamientos productivos  enmarcados dentro de las cadenas productivas reconocidas por el ministerio de Agricultura y Desarrollo Rural, apoyadas y/o fortalecidas. En estos encadenamientos productivos el 8% son de iniciativa femenina, entre los que se destacan el de la asociación de líderes cafeteras y producciones de aguacate y plátano.</t>
  </si>
  <si>
    <t>Desde  la jefatura de la mujer se viene brindando el acompañamiento técnico y de asociatividad a las mujeres Rurales y Cafeteras del departamento del Quindío en programas y proyectos existentes, lo cual garantiza la continuidady el éxito de los mismos, hemos acompañado al 7% de estos procesos. 1. Programa de Guardabosques en 8 predios de conservación de la Gobernación del Quindío, total beneficiarios fueron 120, de los cuales 70 mujeres, contratadas por un tiempo de 6 meses, en los cuales realizaron trabajos de mantenimiento, cuidado, vigilancia y conservación de los predios de la Gobernación.</t>
  </si>
  <si>
    <t>Desde el 80%de los encadenamientos productivos, con iniciativa femenina, mencionada anteriormente, se da cumplimiento a esta meta</t>
  </si>
  <si>
    <t>Para el año 2015, se realiza capacitación sobre mentalidad empresarial a 794 mujeres pertenecientes a los 12 municipios del departamento del Quindio, con el fin de que opten por la asociatividad como forma de emprenderismo y un camino para salir adelante, a través del desarrollo de sus aptitudes y habilidades en la elaboración de productos.</t>
  </si>
  <si>
    <t>Secretaria de Familia,  Secretaria Planeación, Secretaria de Agricultura, Desarrollo Rural y Medio Ambiente,
Oficina de Promoción de Empleo Competitividad e Innovación.</t>
  </si>
  <si>
    <t>Se brindó fortalecimiento a la asociación ASOCAFÉS Génova,  Café cordillerano, Calarcá y APICAFÉ Pijao. Se hizo un acompañamiento en los predios de algunos asociados para determinar el estado agronómico del cultivo de café y todo el proceso de beneficio húmedo y seco empacado y su comercialización, se hizo una caracterización de todo el predio para determinar  las debilidades y fortalezas de cada usuario fortaleciéndolos para sacar un buen producto de café especial, tanto para la caracterización como para el estado agronómico, fueron beneficiadas asociaciones de mujeres.</t>
  </si>
  <si>
    <t>Se brindó fortalecimiento en el área productiva de la asociación café mujer en córdoba, en el manejo agronómico del cultivo, beneficio húmedo, beneficio seco  empacado y comercialización</t>
  </si>
  <si>
    <t>Se realizo un total de 35 visitas en los municipios de Calarcá (12 predios), Pijao (9 Predios), Génova (9 Predios) y Circasia (5 predios), en las cuales se pudo verificar que la mayoría de esto predios después de un año los beneficiarios y en ellas las mujeres continúan con sus huertas caseras,  para el sostenimiento alimentario de sus familias, el 100% de los predios visitados no comercializan sus excedentes, en cambio sí usan el intercambio de estos productos por otros con sus vecinos.</t>
  </si>
  <si>
    <t>No ha sido posible la socializacion con el Ministerio de Trabajo territorial Quindio.</t>
  </si>
  <si>
    <t>Desde la secretaria de turismo se hanGenerado capacidades laborales en las familias del programa RED UNIDOS.</t>
  </si>
  <si>
    <t>El plan de acompañamiento al ciudadano migrante y  la eleccion de de una representante para la red de quindianos en el exterior el plan de acompañamiento al ciudadano avanza en la incorporacion del enfoque de género y diferencial al plan de acompañamiento integral con el apoyo al 28,65% de mjujeres, acercandose al mínimo  de  ley de cuotas que intenta aplicarse en la mayoria de los planes, programas y proyectos.</t>
  </si>
  <si>
    <t>Aunque no hay un avance con respecto a la estrategia de acceso y permanencia al sistema educativo de mujeres adolescentes en embarazo y madres cabeza de familia, es un tema que se ha tratado en los comites de infancia y adolescencia buscando un camino adecuado que garantice la educacion de las mujeres.</t>
  </si>
  <si>
    <t xml:space="preserve">A pesar de no tener una meta de cumplimiento para la vigencia 2015 se viene realizando desde la jefatura de la mujer la divulgacion de la ley 1257 de 2008 y el decreto 4798 que reglamenta algunos articulos de la ley mencionada en instituciones educativas del departamento del Quindio dirigida a docentes, padres de familia y estudiantes. </t>
  </si>
  <si>
    <t>Desde la Secretaria de Salud Departamental  se ha brindado apoyo en la Afiliación del Régimen Subsidiado a los 12 Municipios del Departamento, Garantizando el 100 % de la Afiliación al Sistema de Seguridad Social en Salud según lo estipulado en la Matriz Fijada por el Ministerio de  Salud y Protección Social.  Se ha garantizado la Interventoría de  los Contratos de Aseguramiento a los 12 Municipios del Departamento del Quindío, en lo referente a la afiliación y los demás proceso del  régimen subsidiado; para llevar a cabo esta interventoría se ha contado con  el apoyo de Funcionarios de Planta y Personal contratista</t>
  </si>
  <si>
    <t>Vinculación de 3600 mujeres gestantes al programa de control prenatal antes de la semana doce de edad gestacional.</t>
  </si>
  <si>
    <t>Existen una serie de campañas direccionadas a la promocion de acciones conjuntas que fortalezcan la prevencion de las enfermedades mas comunes en las mujeres como lo son el cancer de mama y el cancer de cuello uterino, para lo cual se han diseñado acciones para la promocion del auto examen y la aplicacion de la vacuna del virus del papiloma humano (VPH), nos solo para niñas y adolescentes, sino para las mujeres adultas. adicional a ello desde el comite departamental de VIH sida se promueven acciones de capacitacion para el uso del preservativo masculino y femenino, jornadas de actualizacion para las IPS respecto al tema de los protocolos que se deben realizar para dicho tema. La secretaria de salud de manera articulada con las ips especialmente, trabaja y promueve campañas en campañas de sensibilización, prevención, entre otros, ya que se reconoce que estas entidades son en últimas las que tiene el contacto directo con la población. Adicional a ello desde la secretaria familia se desarrolla a través del programa "Mi Sexualidad Firme, Una Decisión de Vida" se está terminando una  investigación acerca de "Embarazo en adolescente: conocimientos, actitudes y prácticas en niños y niñas de 10 a 14 años de los municipios de Montenegro, Calcará, la Tebaida y Armenia del Departamento del Quindío" la cual se presentó en el Consejo de Política Social Departamental . Igualmente, de acuerdo al CONPES 147 se está haciendo acompañamiento a los municipios priorizados por alertas tempranas, además de la mesa departamental en la que se presentó la situación de dichos municipios en el Comité de seguimiento a la ley 1098. Se están conformando semilleros en los que se forman jóvenes multiplicadores de los derechos humanos, sexuales y reproductivos en sus instituciones educativas en los municipios de Montenegro y Calcará durante esta vigencia.</t>
  </si>
  <si>
    <t>Se continua con el fortalecimiento en la implementación  del programa de atención primaria en salud mental, logrando reactivar los equipos, capacitándoles y renovando los compromisos por parte de los gerentes, es así que se fortalecen municipios como Buenavista, Génova, Pijao, Córdoba, Calarcá y Armenia.  Así mismo En coordinación con el Hospital Mental de Filandia se certificaron 60 profesionales  y técnicos de las diferentes instituciones del departamento en el entrenamiento para la atención de la farmacodependencia estrategia TREANET, entre las que se cuentan el Hospital San Juan de Dios, Fundación familiar Faro,  Fenarcorso, Hogares Claret, Para Volver a ser, Red Salud, Clínica el Prado, Hospital Mental, Universidad del Quindío, Universidad Gran Colombia, Hospital la Misericordia.Se realiza asesoría asistencia técnica y seguimiento a los planes de acción en el marco de la ejecución del plan de reducción de sustancias psicoactivas y se lleva a cabo el comité interinstitucional de reducción del consumo de sustancias psicoactivas.</t>
  </si>
  <si>
    <t>Desde la institucionalidad se vienen desarrollando acciones para la promocion y prevencion de la salud sexual y reproductiva y derechos sexuales y reproductivos, el programa genreaciones con bienestar del ICBF, el PEI de las instituciones educativas con la educación para la sexualidad como eje trasnversal obligatorio, las campañas de la secretaria de salud, contribuyen al fortalecimiento de las estrategias, sin embargo cabe anotar que desde la pp de equidad de genero para la mujer se espera articular las acciones para que las acciones realmente tengan un efecto positivo y poderoso dentro de la poblacion Quindiana.</t>
  </si>
  <si>
    <t>A través del programa "Mi Sexualidad Firme, Una Decisión de Vida" se terminao el proceso de investigación acerca de "Embarazo en adolescente: conocimientos, actitudes y prácticas en niños y niñas de 10 a 14 años de los municipios de Montenegro, Calarcá, la Tebaida y Armenia del Departamento del Quindío" el cual está próximo a presentarse en el Consejo de Política Social Departamental . Igualmente, de acuerdo al CONPES 147 se está haciendo acompañamiento a los municipios priorizados por alertas tempranas, además de la mesa departamental en la que se presentó la situación de dichos municipios en el Comité de seguimiento a la ley 1098. Se conformaron semilleros en los que se forman jóvenes multiplicadores de los derechos humanos, sexuales y reproductivos en sus intituciones educativas en los municipios de Montenegro, Calarcá y Armenia.  Se realizo la Feria de la Sexualidad en el municiìo de Armenia, como estrategia de promoción de los derechos sexuales y reproductivos en alianza con el proyecto de educación sexual implementado en la Institución Educativa Teresita Montes de la ciudad capital</t>
  </si>
  <si>
    <t>Enfoque diferencial y de género incluido e  implementado 5%</t>
  </si>
  <si>
    <t>Durante el periodo se realizó el fortalecimiento de los equipos básicos de atención primaria en salud mental de los 10 municipios ya conformados.</t>
  </si>
  <si>
    <t>No fue posible obtener la informacion por parte de la unidad ejecutora del programa</t>
  </si>
  <si>
    <t>Desde la  secretaria de salud departamental se incorporó el enfoque de gènero que permite de manera concreta el inicio de los seguimientos a todos los temas relacionados con la salud con enfasis en la vigilancia de la salud pública de las ITS.</t>
  </si>
  <si>
    <t>Desde la jefatura de la Mujer de la secretaria de familia y desde la secretaria de salud se viene trabajando de manera articulada para desarrollar el seguimiento a los casos de violencia contra la mujer y donde se aplique el decreto 2734 de 2012. Es importante precisar que las deniuncias efectuadas bajo la ley 1257 de 2008 no siemre neceitan de estas medidas pero que se vienen realizando sensibilizaciones a las EPS frente a la aplicabilidad de esta normativa.</t>
  </si>
  <si>
    <t>Red de Mujeres al Poder.</t>
  </si>
  <si>
    <t>Socializacion de la importancia de la red de mujeres al poder</t>
  </si>
  <si>
    <t>Solicitud a la resgistraduria sobre las mujeres que se postularon para las votaciones 2015, solicitud de las mujeres electas a cargos de eleccion popular en el Quindío 2015. comparativo de mujeres elegidas en las elecciones 2012 frente a los comisios que se dieron en le 2015, todo esto como antecedente que permita proyectar la menera de crear la red de mujeres al poder de manera efectiva y analizar los avances o retrocesos uqe permitan ver de manera mas amplia la participacion de la mujer en instancias decisorias.</t>
  </si>
  <si>
    <t>Fortalecimiento de la participación ciudadana para la seguridad preventica y la convivencia pacífica de los municipios del departamento</t>
  </si>
  <si>
    <t>Desde la secretaria del interior y con el acompañamiento de la jefatura de la mujer se realizó un programa de participación ciudadana "festival por la convivencia cordillerana " apoyado por la Cámara de comercio de Armenia y el Quindío.</t>
  </si>
  <si>
    <t>Socializacion de las acciones afirmativas y de la importancia de la participacion de las mujeres en los consejos, especialmente de las organizaciones de mujeres que propenden por el bienestar  de las féminas del departamento, promoción de las formas de participacion de las organizaciones de mujeres del departamento en las instancias municipales, acceso a la informacion de manera rapida y oportuna de convocatorias  y postulacioneos , invitaciones a las organizaciones a los eventos que se desarrollan desde la jefatura de la mujer.</t>
  </si>
  <si>
    <t>Apoyo tècnico a todos los planes de accion de los consejos municipales y el consejo departamental de mujeres. Apoyo a al menos una de las actividades propuestas en cada uno de los planes de accion de los consejos de mujeres.</t>
  </si>
  <si>
    <t>A traves de los proyectos de acuerdo y/o  decretos en los municipios que solidifican y dan la base legal a los consejos de mujeres y a traves de la ordenaza 015 del 29 de julio de 2014 todas las mujeres con enfoque diferencial y sectorial tienen un espacio de participacion en estas instancias.</t>
  </si>
  <si>
    <t>A través del  objetivo de política NINGUNO SIN FAMILIA, se ha realizado a través del acompañamiento familiar,  el desarrollo de cada uno de los programas contemplados en la estrategia CAFI, beneficiando con capacitación, sensibilización en el fortalecimiento de la familia y la prevención de la violencia intrafamiliar. De igual manera se realiza entrega de dotación en elemento de aseo y prendas de vestir para el cuidado del recién nacido a 800 mujeres en estado de embarazo dentro del desarrollo de la Política Ninguno Sin Familia</t>
  </si>
  <si>
    <t xml:space="preserve">Asumidos por la Consejeria Presidencial para la Equidad de la Mujer. </t>
  </si>
  <si>
    <t>A traves de la gestion con la consejeria presidencial para la equidad de la mujer se desarrollo una jornada de sensibilizacion y academica donde la consejera presidencial Martha Ordonez dio las lineas a tener encuenta en el tema de la economia del cuidado especialmente como aporte social, político, cultural y economico del pais. Esta sensibilizacion permite de manera mas clara inicar un proceso que permita visualizar la importancia del trabajo femenino en el ambito familiar.</t>
  </si>
  <si>
    <t>Divulgacion de el programa de mujer rural</t>
  </si>
  <si>
    <t>Notas diarias en el noticiero notisur del canal zuldemaida de Armenia que hablan sobre las acciones afirmativas a las mujeres rurales del departamento, especialmente en referencia a apoyo a los proyectos productivos, política publica de equidad de género para la mujer, atencion integral a las mujeres rurales victimas de todo tipo de violencias, participacion ciudadana, promocio de la ley 1257 de 2008.</t>
  </si>
  <si>
    <t>Beneficiar 511  personas de los municipios Calarca, Quimbaya y tebiada en capacitacion productiva</t>
  </si>
  <si>
    <t>La camapaña se ha ejecutado desde las acciones de socialización y movilización ejecutados por la Jefatura de Mujer y por el Consejo Departamental de Mujeres.</t>
  </si>
  <si>
    <t>Conformación de un  subcomite en el consejo departamental de mujeres "Lina María Ramirez Alarcón" 10%</t>
  </si>
  <si>
    <t>Subcomite creado y en funcionamiento desde el Consejo Departamental de Mujeres, en lo corrido del año,  lleva 4 sesiones  y a través de este se le hace seguimiento al Plan de Accion de la Política Pública  y del Reglamento Interno del Consejo Deprtamental de Mujeres, adicional a esto se capacitaron en las rutas de atencion a mujeres victimas y ley 1257 de 2008 y con el acompañamiento de la consejeria presidencial para la equidad de la mujer se inició el proceso con el observatorio de género que estará haciendo parte del observatorio social y económico que dirige la Secretaria de Planeación.</t>
  </si>
  <si>
    <t>Desde el Programa: “PALPITA QUINDIO, FIRME CON LA ACTIVIDAD FISICA  en los cuatro ámbitos: ámbito Comunitario, ámbito salud, ámbito educativo y ámbito laboral, con Grupos regulares de Actividad Física, Grupos irregulares de actividad física, Caminata de los 5k por la salud, Eventos masivos, Sin excusa, Musiclow, Escuela de padres, Capacitación a líderes comunitarios y Puntos de actividad física;  se han impactado  un total de 23.618 personas y 5.012 de grupos irregulares en los doce municipios; impactando 28.630 personas de los diferentes ciclos vitales y por género.</t>
  </si>
  <si>
    <t>Desde la linea de marketing territorial y la declaración como patrimonio histórico de la humanidad PCC, se ejecutaron estrategias contempladas en el plan de promoción turística mediante: * Participación en ferias de turismo nacional en internacional ( FITUR en España, ANATO En Bogotá, REMA en Cali. * Desarrollo del plan. de medios, mediante publicaciones en redes sociales y programas de promoción turística audiovisual. * Participación de eventos locales del orden nacional. * Atención a turistas en los  Puntos de Información Turística, desde los cuales se ha beneficiado a las mujeres desde los diferentes sectores.</t>
  </si>
  <si>
    <t>En el  año 2015 se realizó un gran campaña mediatica respecto a la ley 1257 de 2008 y el uso de la linea 155</t>
  </si>
  <si>
    <t>Costos asumidos por  Consejeria Presidencial para la Equidad de  la Mujer.</t>
  </si>
  <si>
    <t>Por medio de gestion con la consejeria presidencial para la equidad de la mujer se realizo la primera capacitacion sobre los indicadores para el observatorio social y económico del departamento del Quindio liderado por la secretaria de Planeación departamental dirigida a la jefatura de la mujer, observatorio social y economico, observatorio de la mujer (ong) consejo departamental de Mujeres, cuyo fin es iniciar el enfoque de género y la inclusión de indicadores necesarios que respondan a las necesidades de las mujeres del Quindío</t>
  </si>
  <si>
    <t>Inicio de una investigacion sobre el género y el espacio publico, la cual solo va en un 5%</t>
  </si>
  <si>
    <t>Desde la secretaria del interior y con el acompañamiento de la jefatura de la mujer, el comité departamental de paz y la organización redepaz se llevó a cavo la semana por la paz con persectiva de género donde  en especial en la jornada a cademica llevada a cabo en la univarsidad del Quindio se hizo una restrospectiva dela mujer en la violencia como victima y la participacion de las mujeres en las mesas de negociacion la habana  y su papel como constructoras de paz.</t>
  </si>
  <si>
    <t>Desde la secretaria del interior se formulò e implementó la politica integral de seguridad y convivencia ciudadana.</t>
  </si>
  <si>
    <t xml:space="preserve">En convenio de cooperación con la Universidad del Quindío y la CUN, se orientaran talleres en el fomento de una cultura ciudadana y emprendedora en la comunidad educativa y productiva del departamento, para 200 docentes de las 54 Institucines Educativas para el año 2015 que sumados a los 1839 docentes capacitados hasta el año 2014 pertmiten el cumplimiento de la meta de producto plantaeada para los 4 años de administracion. </t>
  </si>
  <si>
    <t>Costos asumidos por  consejeria presidencial para la equidad de  la mujer.</t>
  </si>
  <si>
    <t>A traves de gestión con la consejeria presidencial para la equidad de la mujer se realizó un diplomado en convenio con la esap sobre el acceso a la justicia de las mujeres victimas dirigido a las comisarias de familia, jueces, personerias, defensoria del pueblo, secretaria de salud, secretaria de familia que contribuye a la prevencion de las violencias y a la construccion de las nuevas feminidades y masculinidades desde el enfoque de derechos.</t>
  </si>
  <si>
    <t>Costos asumidos por el tribunal superior de Armenia.</t>
  </si>
  <si>
    <t xml:space="preserve">Sensibilizacion a la rama judicial sobre los derechos de la mujer y las leyes que las protegen. </t>
  </si>
  <si>
    <t>En lo que va corrido de la vigencia 2015, se ha brindado asesoría técnica, a los 12 municipios, en la actualización del PARIV (PLAN DE ATENCIÓN Y REPARACIÓN INTEGRAL A VÍCTIMAS) y se actualizó el Departamental, teniendo en cuenta los componentes  de la POLÍTICA PÚBLICA DE ATENCIÓN A VÍCTIMAS como: PREVENCIÓN Y PROTECCIÓN, ASISTENCIA Y ATENCIÓN, REPARACIÓN INTEGRAL, VERDAD Y JUSTICIA,  RETORNOS Y REUBICACIÓN y  FORTALECIMIENTO INSTITUCIONAL. Es por ello que el Plan de Acción  para la Atención y Reparación Integral a las Víctimas del Conflicto Armado, residente en el Departamento del Quindío, refleja la adecuada implementación de la Ley 1448 de 2011 y su Decreto Reglamentario 4800 de 2011, dentro del cual se conjugan esfuerzos y compromisos interinstitucionales para generar mayor inclusión, menor vulnerabilidad e inequidad social y garantizar el goce efectivo de derechos de las víctimas del conflicto armado interno. INSTANCIAS DE PARTICIPACION: Comité Departamental de Paz. Consejo Departamental de Paz. Comité de Lucha Contra la Trata de Personas. Comité de Justicia Transicional. Subcomité de Prevención y Protección. Subcomité de Asistencia y Atención. Subcomité de Reparación Integral.</t>
  </si>
  <si>
    <t xml:space="preserve">                     ARMONIZACION PLAN DE DESARROLLO 2016 - 2019                                  "EN DEFENSA DEL BIEN COMUN"</t>
  </si>
  <si>
    <t>Verificación del 20% de cumplimiento de los protocolo de atención a víctimas de violencia de genero</t>
  </si>
  <si>
    <t>Con la aprobacion del proyecto de apoyo a la atencion integral de las mujeres víctimas de todo tipo de violencias se dio un avance significativo en el tema de articulacion que permita que los protocolos puedan funcionar de manera adecuada y que las rutas de atencion sean efectivas</t>
  </si>
  <si>
    <t>Se viene operando desde los Comités Departamentales de Seguimiento e Implementación a la Ley 1098 del 2006 y el Comité Departamental de Violencia, para la difusión y puesta en marcha de las Ruta de Atención a Victimas de Violencia Intrafamiliar, de Genero y Violencia Sexual, así mismo se ha contado con la difusión respectiva de las  instituciones que hacen parte del Sistema Nacional de Bienestar Familiar.  A la fecha no se cuenta con reporte de cifras oficiales en éste item.   Se continua la articulación para ejercer la prevención, protección y restablecimiento de derechos de niños, niñas y adolescentes que se encuentren vulnerados.</t>
  </si>
  <si>
    <t>Dar inicio a los protocolos de las medidas de atencion establecidas en los literales a) y b) del artículo 19 de la Ley 1257 de 2008, de acuerdo a lo reglametado por el Gobierno Nacional (Ministerios de Salud, Defensa y Justicia)</t>
  </si>
  <si>
    <t>A la fecha no registra asignación de recursos especiales de la nación, en dicho proceso de reconocimiento por lo que las atenciones integrales de las víctimas de violencia se realiza con la  concurrencia de las EPS.</t>
  </si>
  <si>
    <t>5 % de asesorias ejecutadas al Comité de Seguimiento</t>
  </si>
  <si>
    <t>En el departamento del quindio no existe aún un comité que actue especificamente para el seguimiento a la implementacion de la ley 1257 de 2008, sin embargo el comité departamental de violencia cuya secretaria técnica la realiza la defensoría del pueblo se trabaja este tema, por lo que se hizo la solicitud de participación oficial de la jefatura de la mujer en esta instancia.  Desde la Jefatura de Mujer  se vienen cumpliendo progresivamente, en la realización de talleres  de capacitación y charlas de sensibilización en los 12 Municipios del Departamento, los talleres de capacitación se enfocaron en la Ley 1257 de 2008, beneficiando a mujeres, padres de familia, instituciones y organizaciones comunitarias.  Las charlas de sensibilización son dirigidas a las mujeres y hombres en igualdad de condiciones con un impacto de  1.298 mujeres y 197 hombres.</t>
  </si>
  <si>
    <t>3% de la Fuerza Pública</t>
  </si>
  <si>
    <t>Costos asumidos por  la policia nacional seccional quindio</t>
  </si>
  <si>
    <t>1 capcitacion a las mujeres de la policia del departamento del quindio sobre la equidad de genero</t>
  </si>
  <si>
    <t>10% de implementación de campaña de sensibilización de rutas de atención a mujeres víctimas.</t>
  </si>
  <si>
    <t xml:space="preserve">Desde la jefatura de la mujer se llevan a cabo campañas permanentes en instituciones educativas, comisarias de familia, gurpos de mujeres gestantes, grupos de mujeres lactantes, consejos de mujeres, grupos de adulto mayor </t>
  </si>
  <si>
    <t xml:space="preserve">Se beneficiaron a  cuatrocientas  (400) mujeres rurales campesinas, personas en condición de vulnerabilidad y con enfoque diferencial en formación para el trabajo y el desarrollo humano.  </t>
  </si>
  <si>
    <t>Se  apoyo 15   mujeres cafeteras del Municipio de Pijao, proyecto productivo "paisaje, mujer y café"para la comercialización de café especial  segun 1 convenio 071/2016 Gobernacion del Quindío, Alcaldia de Pijao, Fundación Smurfit Kappa, (SENA capacitación)</t>
  </si>
  <si>
    <t>Se apoyo 5 sectores productivos del departamento  en ruedas de negocios.</t>
  </si>
  <si>
    <t>a la fecha  el seminario dirigido a empresas de mujeres para que participen en las licitaciones de compras públicas, esta pendiente de realizar.</t>
  </si>
  <si>
    <t>En el departamento del Quindío a traves de instituciones como cámara de comercio, Parquesoft, Secretaría de tutrismo, insdutria y comercio se realizaron dos encuentros de emprendimiento, como son el Star Up Weekend y  el Bootcamp, donde participaron entre otros actores mujeres emprendedoras,</t>
  </si>
  <si>
    <t xml:space="preserve">Se solicalizaron todas las ofertas en los diferentes eventos de mujeres. </t>
  </si>
  <si>
    <t xml:space="preserve">Este programa esta en cabeza del SENA: 1. Mujeres capacitadas en  formacion complementaria en tics , diferentes poblaciones 2,059 Mujeres.    2. Muejeres capacitadas en formacion tecnica 35 Muejres .    3. Mujeres capacitadas en formacion tecnologica 6 Mujeres. </t>
  </si>
  <si>
    <t xml:space="preserve">Se apoyaron iniciativas productivas de mujeres con el fortalecimiento en insumos, maquinaria, y registros para el mejoramiento de su iniciativa productiva. Implementación de huertas orgánicas demostrativas en veredas e instituciones educativas del sector rural del departamento se busca que los productos de la canasta básica familiar sean producidos por nuestros agricultores para el autoconsumo y se comercialicen los excedentes en mercados campesinos, institucionales y empresariales.310 huertas, 260 millones, 124 mujeres responsables, 37 plantelews educaticos, 3 jac, 3 asociaciones de mujeres, (asode, asociacion de mujeres emprendedoras, senderos de luz).                    Desde  la jefatura de la mujer se viene brindando el acompañamiento técnico y de asociatividad a las mujeres Rurales y Cafeteras del municipio de Pijao y Filandia                            </t>
  </si>
  <si>
    <t xml:space="preserve">5 proyectos Alianazs Productivas aprobados 2016  Para el Departamento en el cual se abarco el 8% de iniciativa femenina durante el 2016.                 Capacitar a doscientos cincuenta (250)   jóvenes,  mujeres, población vulnerable y con enfoque diferencial como líderes ambientales en el departamento.                                                                                          </t>
  </si>
  <si>
    <t xml:space="preserve">Se identificaron y caracterizaron 92 emprendimientos  con potencial para la generación de productos con valor agregado y con la posibilidad de articularse en mercados a nivel  regionales, se priorizaron 15. Se crearon 6 grupos multiplicadores de conocimiento en emprendimiento y calidad del café para jóvenes, mujeres rurales, campesinas y cafeteras.    Capacitar  doscientas (1200)  jóvenes y mujeres rurales en actividades agrícolas y no agrícolas                                                                                                                                                                                                                                        La Secretaria de turismo realizo las siguientes acciones    Se realizó conversatorio en los municipios de Córdoba y Armenia sobre promoción de emprendimiento a la cual asistieron mujeres           
             </t>
  </si>
  <si>
    <t xml:space="preserve">Firma de convenios apoyo a proyecto "Fortaleciemiento a alianzas productivas" Ministerio de Agriculrura                                                                                                                                            La Accion de la Secretaria de Turismo:  101 mujeres beneficiadas a través del convenio de asociación con la entidad financiera COFINCAFE, la cual otorgó créditos con tasas de interés preferencial para combatir el problema Gota a Gota y financiar los negocios para fortalcer las iniciativas productivas de las microempresarias </t>
  </si>
  <si>
    <t xml:space="preserve">se convocaron a apoyaron en la formulacion a diferentes organizaciones de mujeres del departamento. </t>
  </si>
  <si>
    <t>No se apoyaron  mujeres  victimas en cofinanciamiento maximo para sus proyectos</t>
  </si>
  <si>
    <t>se establecieron los dialogos con el ministerio de trabajo para el  Diseñado  estrategias de seguimiento a la incorporación de las mujeres en el ámbito laboral en condiciones de igualdad de oportunidades y de salarios apoyado en el Programa de Equidad Laboral con Enfoque Diferencial de Género del Ministerio del Trabajo.</t>
  </si>
  <si>
    <t>se establecio dialogos con el ministerio de trabajo para promover  estrategias de acompañamiento en empresas privadas y públicas, que cierren las brechas de género en cuanto al acceso al pleno empleo y condiciones de igualdad salarial.</t>
  </si>
  <si>
    <t xml:space="preserve">Se ha Incentivado las capacidades laborales de las mujeres cabeza de familia viculadas  al programa RED UNIDOS a traves de los diferentes instituciones y dependencias de la gobernacion. </t>
  </si>
  <si>
    <t xml:space="preserve">se Implemento   un  programa  departamental para la atención y acompañamiento a la población migrante,   y de repatriación .  </t>
  </si>
  <si>
    <t xml:space="preserve">No reporta informacion </t>
  </si>
  <si>
    <t xml:space="preserve">se viene trabajando en los comites de convivencia escolar </t>
  </si>
  <si>
    <t xml:space="preserve">Se Atendieron  cuatro mil cuatrociena cincuenta y tresos (4.456)  personas de la población adulta del departamento (jóvenes y adultos, madres cabeza de hogar)  </t>
  </si>
  <si>
    <t xml:space="preserve">se Implementó el programa de acceso y permanencia de la educación técnica, tecnológica y superior en el Departamento del Quindío     </t>
  </si>
  <si>
    <t xml:space="preserve">Se tiene un convenio marco entre la Universidad del Quindio y el departamento del Quindiopara  la cooperación en todas las lineas propuestas. </t>
  </si>
  <si>
    <t>Se viene realizando en compañía de la defensoria del Pueblo el seguimiento a la ley 1257.</t>
  </si>
  <si>
    <t>Se vincularon de  tres mil novecientas venti cuatro mujeres gestantes, al programa de control prenatal  antes de la semana doce de edad gestacional.</t>
  </si>
  <si>
    <t>Fortalecimiento de las acciones de seguimiento  a los casos de conducta suicida, violencia intrafamiliar, violencia de pareja y maltrato infantil y trastornos mentales  así mismo las intoxicaciones relacionadas por uso, abuso y adicción a sustancias psicoactivas incluyendo drogas inyectables, estas  actividades han permitido que las EPS e IPS que prestan los servicios en Salud Mental 1. Se llevó a cabo Mesa de trabajo con la sociedad civil, médicos especialista en psiquiatría general, psiquiatría infantil y la sociedad civil y la EPS, para la implementación de  los protocolos atención del espectro autista, así como la socialización de las guías de atención en depresión, consumo de alcohol, esquizofrenia, normatividad vigente y coberturas en salud mental, se cuenta con la participación de la fundación tándem que busca trabajar por los niños con diagnóstico del espectro autista.</t>
  </si>
  <si>
    <t>Implementación del Plan de acción intersectorial.</t>
  </si>
  <si>
    <t xml:space="preserve">Se Canalizaron  acciones de promoción de la salud en el desarrollo de la política nacional de sexualidad, derechos sexuales y reproductivos   </t>
  </si>
  <si>
    <t>**Sensibilización y asistencia /técnica a todos las ips de primer nivel de 12 los muncipios del departamento  en pro de la implementación de los Servicios de Salud Amigables para Adolescentes y Jóvenes            **Articulación con la Dependencia de Asistencia Técnica del ICBF con la Gestora Territorial de Prevención de Embarazo en la Adolescencia ENPEA- con quien se realiza capacitaciones en Derechos Sexuales y Reproductivos en dos municipios del Departamento: PIJAO Y SALENTO, en el Marco del Primer Encuentro de Líderes Comunicadores organizado por la Fundación Smurfit Kappa Cartón de Colombia</t>
  </si>
  <si>
    <t>Se Ajusto e implemento  la política de salud mental en los 12 municipios del Departamento, conforme a los lineamientos y desarrollos técnicos definidos por el Ministerio de Salud y Protección Social..</t>
  </si>
  <si>
    <t>no reporta</t>
  </si>
  <si>
    <t>Se fortalecieronr los procesos de vigilancia epidemiológica institucional y municipal, por medio de la implementación y desarrollo del  plan de Asesoria y Asistencia técnica para la adherencia a protocolos de Vigilancia en Salud Pública de los eventos de interés en Salud Pública enmarcados en los 12 grandes grupos temáticos (Enfermedades transmisibles, Enfermedades inmunoprevenibles, Micobacterias, Enfermedades transmitidas por vectores, infecciones de transmisión sexual, Zoonosis,  Enfermedades Transmitidas por alimentos (ETA), Infecciones asociadas a la atención en salud, resistencia a los antimicrobianos y consumo de antibióticos, Intoxicaciones agudas por sustancias químicas, Enfermedades No transmisibles, Maternidad segura, vigilancia nutricional y nuevos eventos) en los 12 municipios del Departamento.  PLAN ACCION  82</t>
  </si>
  <si>
    <t>Desde la Secretaria de la Mujer de la Secretaria de Familia se viene  trabajando de manera articulada para desarrollar el seguimiento  a los casos de violencia contra la mujer, donde se aplique el decreto 2734 de 2012. Es importante precisar que las denuncias efectuadas bajo la  Ley 1257  del 2008 no siempre necesita de estas medidas , pero se vienen realizando sensibilizaciones a las EPS frente a la aplicabilidad de esta normativa.</t>
  </si>
  <si>
    <t>estas estan establecidas por el sistema de salud</t>
  </si>
  <si>
    <t>se adelantaron las acciones desde la secretaria de salud</t>
  </si>
  <si>
    <t>Realización de 3 mesas de trabajo con las secretarias de educación, familia y cultura y turismo para definir la propuesta de intervención intersectorial desde el enfoque de determinantes sociales, como el seguimiento a la mesa de trabajo frente a la problemáticas de salud mental de los docentes en conjunto con la secretaria de educación.</t>
  </si>
  <si>
    <t xml:space="preserve">se inicio con el diseño de una propusta de capacitacion </t>
  </si>
  <si>
    <t xml:space="preserve">Se desarrollaron estrategias tendientes a promover la participación ciudadana en el departamento </t>
  </si>
  <si>
    <t>A treves de la secretaria de Familia se han diiseñado r estrategias de articulación e incorporación entre las organizaciones de mujeres del departamento y los consejos municipales y departamental de mujeres.</t>
  </si>
  <si>
    <t>Se ha apoyado tecnicacmente a los consejos municipales de mujeres, financieramente  se  ha apoyado estos consejos en relacion a las actividades ce conmemoraciones de fechas establecidas por la ley.</t>
  </si>
  <si>
    <t>Se ha Fortalecido  los procesos organizativos de mujeres en el departamento bajo la perspectiva de género y enfoque diferencial, con enfasis en mujeres campesinas y organizaciones etnicas.</t>
  </si>
  <si>
    <t xml:space="preserve">Se ha implementado a traves del acompañamiento y asesoria a los consejos municiapes de mujeres la estructuración de rutas, el fomento a la igualdad de género, promoción de derechos y procesos productivos. </t>
  </si>
  <si>
    <t>El Equipo de Seguridad Humana de la Secretaria del Interior en el año 2016, realizó la caracterización y diagnostico social de los usuarios del Programa FAMI de  ICBF  del municipio de Montenegro, identificando las necesidades y vulnerabilidades de cada usuaria; así mismo, realizó el Primer Encuentro Multicolor Clubes por la Vida dirigido a 180 madres gestantes y lactantes usuarias del FAMI así como se brindó las herramientas a 15 Madres Comunitarias en aspectos como estimulación temprana, identificación de factores vulnerables y protectores.</t>
  </si>
  <si>
    <t>durante la conmemoracdion del dia de la no violencia contra la mujer se realizo en los colegios del departamento una campaña para la sensibilización para el reconocimiento y la valoracion del trabajo femenino en el ámbito familiar. Esta campaña pretende visibilizar los aportes de las mujeres desde la economia del cuidado de donde se derivan los aportes sociales, políticos, culturales y económicos al país.</t>
  </si>
  <si>
    <t>se han adelantado piezas de tlelvison con mujeres campesinas cafeteras que se han transmitido por los programas institucionales buscando  visibilizar las historias de vida de mujeres vinculadas al sector rural cafetero, campesinas,  indígernas,  afrodescendientes, en condición de discapacidad en cuanto a sus múltiples roles como mujer tanto en el ambito familiar como los escenarios económico, político y socio-cultural del departamento.</t>
  </si>
  <si>
    <t xml:space="preserve">Se ha Desarrollo de acciones de fomento para la Conciliación de la vida familiar y laboral en el marco del Programa Nacional de Equidad Laboral con Enfoque Diferencial de Género, con enfasis en las ofertas de empleo de las diferentes agencias que existen en el departmaeto. </t>
  </si>
  <si>
    <t xml:space="preserve">Se Realizo una campaña de visibilización y sensibilización de la Política  Pùblica de Equidad de género para las mujeres en todo el departamento. </t>
  </si>
  <si>
    <t xml:space="preserve">Se realizaron seguimiento a la divulgación, implementación, monitoreo y evaluación de la política publica de Equidad de Género para las mujeres en las  sesiones de los Consejos municipales de mujeres, como espacio que fue creado con esa finalidad.  </t>
  </si>
  <si>
    <t xml:space="preserve">Se  crearon   espacios de formacion y maxificacion deportiva  en el Departamento del Quindio </t>
  </si>
  <si>
    <t xml:space="preserve">Se establecieron los acercamientos con la universidad tecnologia de Pereira para realizar el II encuentro de mujeres cafeteras del paisaje cultural Cafetero. </t>
  </si>
  <si>
    <t>se Realizo en convenio con la administracion municipal de Armenia por dentro del marco de la conmemoracion de la no viloencia contra la mujer una campaña para  la promoción de los derechos humanos de las mujeres, la prevención de violencias y la transformación de valores de discriminación hacia la mujer a través  campañas en medios de comunicación escrita, radial y televisiva del departamento.</t>
  </si>
  <si>
    <t>En el 2016 se coordino con  el observatorio de desarrollo Economico y social de Planeacion Departamental, con el fin de articular la informacion que este genera desde un enfoque de género. con el fin de elaborar el proyecto del Observatorio de Genero.</t>
  </si>
  <si>
    <t>sin informacion disponible</t>
  </si>
  <si>
    <t xml:space="preserve">Se ha realizado movilizacion de mujeres contra la violencia dentro del marco de la conmemoracion de la no violencia contra la mujer. </t>
  </si>
  <si>
    <t xml:space="preserve">Se implemento una campaña en la gobernacion del Quindio en el marco del dia internacional de la mujer. </t>
  </si>
  <si>
    <t>El departamento consolida trimestralmente el informe de violencia de genero del SIVIGILA.</t>
  </si>
  <si>
    <t>Dentro del marco de la conmemoracion del dia por la dignidad de las victimas de violencia sexual en el marco del conflito armado se ha buscado Visibilizar la violencia sexual y el desplazamiento forzado como principales hechos victimizantes y los efectos en la vida y cuerpo de las mujeres en el marco del conflicto</t>
  </si>
  <si>
    <t xml:space="preserve">A traves de los consejos municipales de mujeres se vienen Incentivando la participación en la consturccion de paz de sus territorios </t>
  </si>
  <si>
    <t>documentacion y socializacion de la experiencia de teatro de accion social, movimiento de mujeres por la vida cardumen</t>
  </si>
  <si>
    <t>Se realizo acompañamiento desde la jefatura de la mujer a un grupo de mujeres quienes  fueron convocadaspor la ACR</t>
  </si>
  <si>
    <t>no se tiene informacion disponible</t>
  </si>
  <si>
    <t xml:space="preserve">se hizo la revision de los criterios de Genero en los planes </t>
  </si>
  <si>
    <t>No se ha implementado</t>
  </si>
  <si>
    <t>Se diseño 1 campañas para sensibilizar a la sociedad en general para la prevención de la violencia contra las mujeres por medio de afiches, entrega de manillas, separadores</t>
  </si>
  <si>
    <t>una campaña de sencibilizaicion contra todo ltipo de violencias contra la mujer</t>
  </si>
  <si>
    <t>El departamento a traves de talento humano y la secretaria de familia han desarrollado diferentes actividades para la prevencion del acoso sexual y laboral en el marco del lugar de trabajo, en virtud del tema de género.</t>
  </si>
  <si>
    <t xml:space="preserve">A traves de las reuniones que se trabajaron desde la secretaria de educacon departamental se han adelantado acciones deprevención de la violencia y practicas no discriminatorias </t>
  </si>
  <si>
    <t xml:space="preserve">A traves de las reuniones que se trabajaron desde la secretaria de educacon departamental se han adelantado acciones de prevención de la violencia y practicas no discriminatorias </t>
  </si>
  <si>
    <t>Este año no se ha hecho Campañas de sensibilización para los periodistas  de Prevención de violencias contra las mujeres, promoción de sus derechos bajo un enfoque diferencial y de género.</t>
  </si>
  <si>
    <t xml:space="preserve">no se tiene informacion disponible </t>
  </si>
  <si>
    <t>Este año no se reportó información de  participación en los cursos.</t>
  </si>
  <si>
    <t xml:space="preserve">Estos lineamientos ya estan estalbecidos por competencia a las entidades responslabes. </t>
  </si>
  <si>
    <t xml:space="preserve">Se garantiza la atencion especializada por las entidades competentes para el restablecimiento de derechos de las niñas y adolescentes victimas de viloncia sexual. </t>
  </si>
  <si>
    <t>se ha garantizado el funcionamiento en todo el departamento</t>
  </si>
  <si>
    <t>se ha acompañado  el fortalecimiento de la Línea estratégica de violencia basada en género del Programa de Casas de Justicia.</t>
  </si>
  <si>
    <t xml:space="preserve">se han socializado las rutas de atencion deseañadas para la atencion adecuada a mujeres victimas de violencia de genero. </t>
  </si>
  <si>
    <t xml:space="preserve">se ha realizado el seguimiento a las rutas de atencion a las mujeres victimas de violencia de género. </t>
  </si>
  <si>
    <t>Estan establecidas en el codigo de infancia y adolescencia</t>
  </si>
  <si>
    <t xml:space="preserve">se participa en la convocatoria que realiza para el seguimento la defensoria del pueblo. </t>
  </si>
  <si>
    <t>no se ha hecho Diagnóstico de detección de prácticas e imaginarios patriarcales, androcenticas y sexistas en los funcionarios publicos</t>
  </si>
  <si>
    <t>no se ha Promovido una campaña de Reflexión, reconocimiento y autocrítica frente a los imaginarios sexistas, patriarcales y androcentricos en los servidores y funcionarios publicos.</t>
  </si>
  <si>
    <t xml:space="preserve">A traves del observatorio economico y social se vienen incorporando nuevos indicadores de genero que permita obtener mejores datos con enfoque de genero. </t>
  </si>
  <si>
    <t xml:space="preserve">se han articulado los planes de accion de las diferentes politicas publicas departamentales, garantizando un enfoque de genero en su ejecucion. </t>
  </si>
  <si>
    <t xml:space="preserve">se ha socializado y sensibilizo  a los funcionarios del departamento en la ley 1257, buscando mejorar la atencion y garantizar los derechos de las mujeres del departamento. </t>
  </si>
  <si>
    <t>Se realizo  socializacio de la Ley 1257 de 2008 a las femeninas de la Policia Nacional  , en el Comando de Policia de Armenia.</t>
  </si>
  <si>
    <t xml:space="preserve">Implementación  de un plan de acción de protección de Derechos Humanos con incorporacion de perspectiva de género articulado interinstitucionalmente.. </t>
  </si>
  <si>
    <t>Desde la  jefatura de la mujer se llevo a cabo Socializacion de las rutas de atencion en violencia a diferentes organizaciones de mujeres.(consejo Departamental y Municipales de Mujeres, Organizaciones de mujeres, comisarias de familias)</t>
  </si>
  <si>
    <t>Este comité esta articulado por la defensoria del Pueblo</t>
  </si>
  <si>
    <t xml:space="preserve">este proceso esta a cargo del consejo departamental de mujeres </t>
  </si>
  <si>
    <t>A traves de los consejos municipales de mujeres se vienen Incentivando la participación activa de las organizaciones de mujeres  en el monitoreo y evaluación de la Política Pública de Equidad de Género para las mujeres.</t>
  </si>
  <si>
    <t xml:space="preserve">En diferentes espacios se han  se ha Visibilizado  a través de una estrategía mediatica y con reconocimientos, el rol de las mujeres quindianas y sus aportes al desarrollo de la historia, la ciencia, las artes, la cultura y el deporte desde un enfoque de género. </t>
  </si>
  <si>
    <t xml:space="preserve">890,000,000 (2 milloones por usuario) </t>
  </si>
  <si>
    <t>PENDIENTE</t>
  </si>
  <si>
    <t>7000000
82000000</t>
  </si>
  <si>
    <t>0
6570000</t>
  </si>
  <si>
    <t>Secretaria de agricultura y de familia viene adelantando la estructuracion del programa de capacitacion, cronograma y metodología a desarrollar en los municipios de Circasia, Quimbaya, Filandia y Salento; estudios, diganostico de los proyectos productivos, asi como sus necesidades prioritarias</t>
  </si>
  <si>
    <t xml:space="preserve">Secretaria de agricultura ha apoyado a 3 organizaciones de mujeres con esta condicion, con el acompañamiento tecnico, compra de insumos y registros invima. </t>
  </si>
  <si>
    <t>en la secretaria de familia, en el area de equidad de genero y mujer, por medio del proyecto "formacion, fortalecimiento  y asistencia tecnica para la generacion de ingresos de mujeres del departamento", se ha desarrollado el plan de capacitación de empleo para mujeres en condición de riesgo.</t>
  </si>
  <si>
    <t>En secretaria de familia el area de equidad de genero y mujer, por medio del proyecto "formacion, fortalecimiento  y asistencia tecnica para la generacion de ingresos de mujeres del departamento", se esta realizando el diseño de un plan estrategico para el seguimiento laboral en las mujeres del departamento.</t>
  </si>
  <si>
    <t>En RED UNIDOS 1785 mediante la estrategia unidos la cual busca busca incentivar la capacidad de ellos  a traves del acompañamiento familiar, comunitario y gestion de oferta social a las personas en condiciones de pobreza extrema en funcion de dimensiones y logros que delimitan su intervencion, ha logrado en el departamento se focalizar 7420 hogares y se atendieron con acompañamiento familiar ycomunitario 4542 hogares, de los cuales 798 hogares pertenecen al sector rural, 3387 al sector urbano, 357 a los programas de vivienda gratuita  y 1122 a hogares victimas del conflicto armado.</t>
  </si>
  <si>
    <t xml:space="preserve">Se realizó revisión y ajuste del plan de acompañamiento al ciudadano migrante (entre sale y el que retorna),  mediante el cual se pretende dar solución a las principales problemáticas de los ciudadanos migrantes que retornan al departamento y así dar garantía a sus derechos. De igual manera se revisó y ajusto la ordenanza 039.
Se encuentras vigente el proceso para repatriar a los Quindianos que fallecen en el exterior, este procesos se realiza por demanda y con requisitos para las familias de escasos recursos.
</t>
  </si>
  <si>
    <t>En el seguimiento a la meta 65 Tenemos que para el IV trimestre del año 2017 se han atendido en promedio 38.243 niños, niñas y adolescentes en las instituciones educativas del departamento.
Resultados promedios:
Trimestre I: 39.219 Estudiantes
Trimestre II: 39.648 Estudiantes
Trimestre III: 39.040 Estudiantes
Trimestre IV: 38.243 Estudiantes
Es necesario de aclarar que para el I trimestre del Año 2018, el Ministerio de Educación Nacional entregará el Consolidado de Matricula de la vigencia 2017.</t>
  </si>
  <si>
    <t xml:space="preserve">Desde la secretaria de educacion, a la fecha se encuentra relacionadas 26 I.E. que implementaron la Estrategia "Escuela de Padres" 
Manejo de autoridad, pautas de crianza, formación de familias, comunicación asertiva, redes de apoyo. De igual forma, a partir del cronograma formulado al inicio del año, desde el acompañamiento de la Secretaría,  mes a mes se han realizado los encuentros con los cuatro nodos que conforman las y  los orientadores escolares, con miras a apoyar la implementación de la estrategia escuela de padres, en ellos se han trabajado temas como: Identificación de fortalezas y debilidades en el mejoramiento de ambientes escolares, Alianzas familia colegio, Inclusión y manejo de las TIC, Prevención del consumo de SPA,  los cuales  son replicados en los talleres que los orientadores desarrollan en sus instituciones, en desarrollo de las escuelas de padres. 
</t>
  </si>
  <si>
    <t>El departamento de prosperidad social a traves del programa jovenes en accion de prosperidad social para el 30 de junio de 2017 tienen como beneficiadas 949 mujeres de las cuales 122 pertenecen a la poblacion en situacion de desplazamiento; en total en el programa se ha logrado intervenir 2447 jovenes con el incentivo para su formacion tecnico, tecnologico y profesional en el sena y en la universidad del Quindio. en los ultimos cinco años ha ejecutado 15,000,000,000 de pesos colombianos, los cuales equivalen aproximadamente a 3,000,0000,000 anuales.</t>
  </si>
  <si>
    <t>Secretaria de educacion  atendieron 3980 personas de la población adulta del departamento (jóvenes y adultos, madres cabeza de hogar),  con docentes de planta por sistema de horas extras.</t>
  </si>
  <si>
    <t>La secretaria de educación, mediante el Decreto departamental No. 00981 del 11/11/2016 que reglamenta la Ordenanza de 2014 se implementó el programa de fortalecimiento de acceso a la educación superior, técnica y tecnológica con el fin de beneficiar al mejor estudiantes en pruebas saber de las instituciones educativas oficiales del departamento adscritas a la Secretaría de Educación Departamental. Para la ejecucion del recurso asignado para el cumplimiento de esta meta se registró el  proyecto de inversión denominado Implementación de un Fondo de Apoyo Departamental para el Acceso y la Permanencia de la Educacion Técnica, Tecnológica y Superior en el Departamento del Quindio. Mediante la resolución No. 01165 del 30/06/2017 se reconoció estímulo económico con cargo al proyecto anteriormente mencionado a diferentes estudiantes entre ellos mujeres (17 mujeres).
igualmente el SENA permanentemente esta abriendo los programas tecnicos y tecnologicos en el departamento del Quindio, con el fin de garantizar el acceso a la permanencia educativa de la poblacion.</t>
  </si>
  <si>
    <t>se realizo convenio marco con el sena a nivel nacional, el cual cubre todos los departamento y se realizo otro convenio con la universidad del quindio  interinstitucional a nivel departamental en el año 2015, donde se establecen los criterios entre el programa jovenes en accion y el estudiantado universitario.</t>
  </si>
  <si>
    <t>A traves de secretaria de familia y de educacion se ha realizado el seguimiento a casos de afectacion a la convivencia escolar, se realiza a traves de las actas y documentos de comité de convivencia escolar y consejo academico al interior de la Institucion educativa y se hace seguimiento a traves de la oficina de inspeccion y vigilancia de la secretaria de educacion departamental.</t>
  </si>
  <si>
    <t xml:space="preserve">El departamento de prosperidad social, por medio del programa mi negocio se ha capacitado y proporcionado recursos para 445 mujeres de los municipios Calarca, quimbaya y tebaida, de las cuales culminaron el proceso de fortalecimiento empresarial 372 mujeres. A quienes se le entrego capital semilla hasta por 2,000,000 pesos cop. </t>
  </si>
  <si>
    <t>En el area de secretaria de turismo se ha realizado:
1. Clúster de naturaleza  para el Departamento del Quindío (se consolidó la mesa del clúster de turismo de naturaleza con 31 empresarios del sector).
2. Plan Sectorial de Turismo (se relizó un proceso de validación del Plan sectorial de turismo).
3. Proyecto de turísmo responsable para el destino Quindío (se da continuidad a las estratégias de turismo responsable en el destino Quindío con el programa de prevención ESCNNA (explotación,sexual y comercial de ninños, niñas y adolescentes).</t>
  </si>
  <si>
    <t>En secretaria de turismo se realizo convenio con ACOPI con apoyo de la Secretarías de Familia, Agricultura e interior para implementar dos (2) programas de emprendimiento y  proyectos productivos, a través de  socializaciones con la comunidades  víctimas, indigenas, personas con discapacidad, poblacion LGTBI, en los municipios de Salento, Armenia, Filandia, La Tebaida, Calarcá, Quimbaya y Pijao. (las unidades de emprendimiento están en proceso de selección, de acuerdo a las programas establecidos). 
Se han definido cuatro proyectos productivos los cuales se encuentran en fase de diagnóstico: Mora; Cunicultura, Confecciones y Cúrcuma, a través de los cuales se estableceran nuevas unidades de emprendimiento.</t>
  </si>
  <si>
    <t xml:space="preserve">La universidad del Quindio en el programa de Artes Visuales, se ha realizado el seminario Internacional La Montaña del Sur, arte y pensamiento latinoamericano, con la invitada especial Irene Ballester Buiges. P.h.D en Historia del Arte de la Universidad de Valencia y Magister en Investigación Aplicada en Estudios Feministas, de Género y Ciudadanía de la Universidad del Castellón: Centra sus estudios en la experiencia de las mujeres artistas  y en la representación del cuerpo de la mujer. Reconocida en España como gestora cultural y activista social en contra de la violencia de género. Participó este año en el Parlamento Europeo como ponente junto a otras cinco mujeres analizando el estereotipo de mujer que maneja el mundo publicitario; denuncian la actual objetualización de la mujer en la publicidad sexista y advierten la necesidad de cambiar un escenario "claramente denigrante" y una perspectiva "manifiestamente irreal" de la mujer.    </t>
  </si>
  <si>
    <t>En secretaria de turismo se realizo convenio con ACOPI con apoyo de la Secretarías de Familia, Agricultura e interior han realizado apoyo a seis (6)  actividades productivas, a través de  socializaciones con la comunidades  víctimas, indigenas, personas con discapacidad, poblacion LGTBI, en los municipios de Armenia, Calarca, Salento, Buenavista, Cordoba, Genova, Montenegro, la Tebaida y Quimbaya.  En la actividad  "Show room" se han apoyado 62 microempresarios y emprendedores del departamento Quindio, en la actividad  "visita a proyectos de emprendimiento" se han visitado 19 proyectos de emprendimiento con miras a que estos participen de las distintas iniciativas y programas liderados por la secretaria de turismo, indsustria y comercio, en el programa  "Quindio emprendedor y productivo" se realizo capacitaciones en temas de emprendimiento y modelado de negocios a 49 emprendedores, en la actividad "asistencia tecnica a proyectos productivos" se realizo visita a 2 de los emprendimientos apoyados por la gobernacion  durante el 2016,  en "participacion en ferias y eventos" se apoyo aproximadamente 70 artesanos con el fin de promover el fortalecimiento comercial; finalmente en " capacitaciones y asesorias" se dicto charlas y conferencias de sensibilizacion  con el fin de despertar el espiritu emprendedor en los emprendedores.  En total se han beneficiado 378 mujeres en todas las actividades realizadas.</t>
  </si>
  <si>
    <t xml:space="preserve">desde la secretaria de equidad de genero y mujer se solicalizaron todas las ofertas en los diferentes eventos de mujeres. </t>
  </si>
  <si>
    <t>Este programa es ejecutado por el SENA, quien ha capacitado a mujeres de distintas poblacion en formacion complementaria en tics, en formacion tecnica  y en  tecnologica. Donde todas las mujeres fortalecen la capacidad de desarrollo competitivo desde las tics.</t>
  </si>
  <si>
    <t xml:space="preserve">Desde la secretaria de agricultura con la gestión del personal de planta se ha  presentado el proyecto a ADR de fortalecimiento al sector agroempresarial y al emprendimiento rural para el el desarrollo agroindustrial del Departamento del Quindío; Se realizó capacitación a 454 jóvenes y mujeres rurales así:
Buenavista: 110
Calarcá: 23
Quimbaya: 115
Salento: 39
Tebaida: 43
Montenegro: 56
Génova: 18
Filandia: 36
Circasia: 14
</t>
  </si>
  <si>
    <t>Se han realizado capacitaciones a 300 jovenes y mujeres rurales campesinas,  en temas de asociatividad, emprendimiento, comercializacion en  los  municipios GÉNOVA-FILANDIA-MONTENEGRO-FILANDIA-BUENAVIST A-CIRCASIA-CALARCÁ</t>
  </si>
  <si>
    <t xml:space="preserve">Se han beneficiado 600 mujeres rurales del Departamento, con capacitaciones en temas de asociatividad y  organizacionales  en todos los municipios del Departamento.                                                                                         Municipio de Pijao, cordoba y Filandia  se viene apoyando las asociones de mujeres cafeteras cafe mujer, paisaje Mujer y Café y mi tierra cafe... con mirada de mujer. Con este grupo de mujeres se trabaja en formación y capacitación cada 8 días en diferentes temas, desde la producción, con énfasis en Buenas Prácticas Agrícolas, como temas de emprendimiento y asociatividad buscando posesionar las marcas  de cafe producidas por mujeres. </t>
  </si>
  <si>
    <t>La secretaria de familia en conjunto con la secretaria de agricultura se inicio la creacion de la red departamental de mujeres cafeteras, con la consitucion de una asociacion de mujeres cafeteras por municipio de los cuales se tienen 3 legalmente consitutidas ( Cordoba, Pijao y Filandia) y 3 estan en proceso de constitucion legal (Salento, Quimbaya y Buena vista) estas participan de las redes departamentales de emprendimiento regionales y nacionales de cafés especiales.</t>
  </si>
  <si>
    <t>En secretaria de turismo mediante el convenio con entidad COFINCAFE, se implementó el programa Solidiario, para el fortalecimiento de las unidades productivas familiares y combatir la informalidad y el crédito gota a gota, Programa implementado en los  municipios del Departamento, a excepcion de Armenia.</t>
  </si>
  <si>
    <t>La secretaria de salud reporta la afiliacion al sistema de seguridad social Mujer con discapacidad a Junio 30 de 2017: 6,953 afiliados.</t>
  </si>
  <si>
    <t>En secretaria de salud se programó capacitación a personal auxiliar de vigilancia de planes locales de salud y Secretaría de Salud de Calarcá para el mejoramiento de la calidad de la notificacion de casos y para realizar priorizacion a poblaciones indigenas por cada municipio.
A través del Plan de Intervenciones Colectivas se realiza búsqueda Activa Comunitaria de casos sospechosos de desnutrición con el fin de activar la ruta de atención de la desnutrición tras su confirmación.
Se define ruta de atencion para la notificacion de casos de desnutricion, con traslado de casos y verificacion de la atencion con ICBF, Familias en accion y los operadores con modalidad de atencion a la primera infancia.                            
Se realizó la  actualizacion del proceso de notificacion de la vigilancia nutricional (desnutricion aguda)  a IPS publicas y privasda, EAPB en normatividad vigente.</t>
  </si>
  <si>
    <t xml:space="preserve">A traves de la secretaria de salud, en el subprograma de maternidad segura durante el primer semestre del 2017 se realizaron asitencias técnicas  sobre la herramienta web materna, censo materno, guias y protocolos de atencion control prenatal, consulta preconcepcional, charlas educatvas sobre derechos sexuales, reproductivos, proyecto de vida con base a planificacion familiar a colegios y comunidades y lideres comunitarios.
Se han vinculado 2.450 mujeres embarazadas, se cuantificaron 28 embarazadas menores de 14 años y se han realizados  2 capacitaciones, para la captación  temprana de las embarazadas, antes de las 12 semanas de gestación en  IPS y EPS del departamento. </t>
  </si>
  <si>
    <t>En la secretaria de salud se realizaron jornadas de socialización y/o capacitación en el modelo de servicios de salud amigables para adolescentes y jóvenes, redes sociales y/o comunitarias y el modelo de veeduría social juvenil, durante los días 23 y 24 de mayo de 2017 a EPS, IPS y planes locales de salud territoriales de los 12 municipios de competencia departamental.</t>
  </si>
  <si>
    <t>en Secretaria de salud realizaron apoyos en la promocion de  deberes y derechos en salud a la poblacion indigena, LGTB, Afro  con enfoque diferencial, eliminacion de barreras de atencion a la poblacion vulnerable del departamento, se trabajo en la humanizacion de los servicios de salud en las IPS del departamento para tratar de mejorar la atencion en el servicio a la poblacion vulnerable.</t>
  </si>
  <si>
    <t xml:space="preserve">Secretaria de salud reporta esquemas de vacunacion: Para el 2017 se esta trabajando con la meta era 95% en todos los biologicos ofertados por el PAI,  y se introduce la discriminacion de niño, niña e indigenas. </t>
  </si>
  <si>
    <t>En secretaria de salud se programó capacitación a personal auxiliar de vigilancia de planes locales de salud y Secretaría de Salud de Calarcá para el mejoramiento de la calidad de la notificacion de casos y para realizar priorizacion a poblaciones indigenas por cada municipio.
A través del Plan de Intervenciones Colectivas se realiza búsqueda Activa Comunitaria de casos sospechosos de desnutrición con el fin de activar la ruta de atención de la desnutrición tras su confirmación.
Se define ruta de atencion para la notificacion de casos de desnutricion, con traslado de casos y verificacion de la atencion con ICBF, Familias en accion y los operadores con modalidad de atencion a la primera infancia.
Se programó la tecnovigilancia de los equipos antropométricos en IPS públicas del departamento.  
Se hizo  la socialización de la resolucion 5406-2015 en IPS públicas y privadas.                                    
Se realizó la  actualizacion del proceso de notificacion de la vigilancia nutricional (desnutricion aguda)  a IPS publicas y privasda, EAPB en normatividad vigente.</t>
  </si>
  <si>
    <t>En secretaria de en el subprograma de maternidad segura durante el primer semestre del 2017 se realizaron asitencias técnicas  sobre la herramienta web materna, censo materno, guias y protocolos de atencion control prenatal, consulta preconcepcional, charlas educatvas sobre derechos sexuales, reproductivos, proyecto de vida con base a planificacion familiar a colegios y comunidades y lideres comunitarios.
Se ha participado en la implementación y adopción de la ley organica de la salud, y se crea el subcomite de maternidad segura.
Se han vinculado 2.450 mujeres embarazadas, se cuantificaron 28 embarazadas menores de 14 años y se han realizados  2 capacitaciones, para la captación  temprana de las embarazadas, antes de las 12 semanas de gestación en  IPS y EPS del departamento. 
Se implementa la ruta de interrupción voluntaria del embarazo de acuerdo a la sentencia  c-355 de 2006</t>
  </si>
  <si>
    <t>En secretaria de salud, en prevencion de suicidio se ha realizado seguimiento al 100% de los casos notificados por el sivigila como intencional suicidad con enfasis en poblaciones de riesgo menores de 18 años reincidentes y gestantes y adultos mayores. I simposio departamental " hablemos de depresion" con enfasis en mujeres, Seminario departaental "hablemos de violencia" con enfoque diferecial. (207 perosnas, ponentes victimas del conflicto armado, afros, indigenas y LGTBI).                                                                                                                                                                                                                                                                                                                                                                                                                              spa: 2017: coordinacion y operativizacion del comité dptal de reducion del consumode sustancias sicoactivas. Gestion coordinacion y organización de la feria andina de bunas practicas en prevencion y atencion de las farmacodependencias (370 perosnas y participacion de los paises de Peru, Ecuador, bolibia y USA)</t>
  </si>
  <si>
    <t>Secretaria de salud reporta que en el tiempo transcurrido de este año se ha logrado anteder 1300 mujeres en gestacion, antes de las 12 semanas 870</t>
  </si>
  <si>
    <t xml:space="preserve">• Se realizaron 13 capacitaciones a  las IPS y EPS, a colegios y lideres comunitarios de los 12 municipios del departamento del Quindío, con la estrategia proyecto de vida, con base a planificación familiar, se requiere cooperación por parte del sector educativo para implementar y hacer funcional los servicios amigables en todo el departamento del Quindío, para  disminuir el embarazo en mujeres adolescentes.
• Se realiza visitas de asesoría y asistencia técnica a las IPS de los municipios de filandia, tebaida, armenia, Buenavista, frente al desarrollo y fortalecimiento de los servicios de salud amigables para adolescentes y jóvenes.
</t>
  </si>
  <si>
    <t>Secretaria de salud en el subprograma de maternidad segura durante el primer semestre del 2017 se realizaron asitencias técnicas  sobre la herramienta web materna, censo materno, guias y protocolos de atencion control prenatal, consulta preconcepcional, charlas educatvas sobre derechos sexuales, reproductivos, proyecto de vida con base a planificacion familiar a colegios y comunidades y lideres comunitarios.
Se ha participado en la implementación y adopción de la ley organica de la salud, y se crea el subcomite de maternidad segura.
Se han vinculado 2.450 mujeres embarazadas, se cuantificaron 28 embarazadas menores de 14 años y se han realizados  2 capacitaciones, para la captación  temprana de las embarazadas, antes de las 12 semanas de gestación en  IPS y EPS del departamento. 
Se implementa la ruta de interrupción voluntaria del embarazo de acuerdo a la sentencia  c-355 de 2006</t>
  </si>
  <si>
    <t>En secretaria de familia se esta implementando la estrategia "chevere que espere", a traves de la secretaria de familia.
Se realizaron jornadas de prevención en proyecto de vida, embarazos en adolescentes y consumo de SPA en diferentes Instituciones Educativas en marco de la Semana Tebaida Sí Para Ti. Se realizó Jornada Educativa en el Instituto Montenegro en compañía de la Jefatura de la Mujer con el apoyo del programa Generaciones con Bienestar (SEDECOM) y en el marco de la celebración del mes de la niñez se realizó jornada de construcción conjunta con los niños de las Instituciones Educativas sobre las actividades que les gustaría se desarrollarán durante el mes. Está en fase precontractual para la ejecución del programa de prevención de embarazos y segundos embarazos a temprana edad por valor de $60.000.000 ya que se complementa con la implementación de la Politica pública de primera infancia, infancia y adolescencia (meta 184).</t>
  </si>
  <si>
    <t xml:space="preserve">Desde la secretaria de salud, se ha realizado las siguientes acciones:
• Se realizó la notificación de los casos a las EAPBS y seguimiento a los casos de la dimensión de convivencia social y salud mental, violencia, intento de suicidio, intoxicaciones).
• Se llevó a cabo el seguimiento y acompañamiento a los grupos de autoayuda de los municipios de Quimbaya y Calarcá, en el marco de la estrategia de APS Y RBC.
• Se llevó a cabo grupo de autoayuda de pacientes y familias con esquizofrenia y con autismo.
• Se Participó en la mesa de trabajo con el área de vigilancia epidemiológica para el mejoramiento de la calidad del dato y la depuración de la base de datos de SIVIGILA, con el fin de aclarar y establecer claramente la definición de casos objeto de seguimiento por la dimensión.
• Se llevó a acabo mesa de trabajo con los programas de responsabilidad penal en menores y programas de protección de ICBF, con el fin de disminuir las barreras de acceso a los servicios de salud.
• Se lleva a cabo mesa de trabajo con los Planes de intervenciones colectivas para la planificación de acciones y elaboración de cronograma en la implementación de RBC con enfoque de grupos de autoayuda.
• Se culminó con el curso de salud mental en entornos de vida con el apoyo del SENA, hospital mental y la secretaria de salud.
• Se llevó a cabo la capacitación y certificación de 40 profesionales en intervención en crisis con énfasis en la conducta suicida y plan de manejo seguro, con el Colegio Colombiano de Psicólogos.
</t>
  </si>
  <si>
    <t>Secretaria de salud reporta que hasta el 30 de junio de 2017 se han recibido por parte del Ministerio de salud y Protección Social 2470 dosis de vacuna contra el VPH, de las cuales se han aplicado:
Enero: 258 dosis
Febrero: 304 dosis
Marzo: 276 dosis
Abril: 289 dosis
Mayo: 293 dosis
Junio: 225 dosis</t>
  </si>
  <si>
    <t>En secretaria de salud se realizó taller teorico Práctico con una duración total de 5 días calendario, orientado al fortalecimiento del Sistema de Vigilancia en Salud Pública con participación de la red notificadora Departamental, Planes Territoriales de Salud y personal con competencia de los 12 Municipios del Departamento. posteriormente se realizo traslado del equipo Departamental de Vigilancia en Salud Pública,  para la socialización de lineamientos 2017 del INS, con personal medico y de enfermeria de cada una de las ESEs del Departamento, en forma posterior se han realizado traslados a los municipios para refuerzos puntuales en tematicas solicitadas.
Se realiza en forma permanente induccion al personal nuevo operario del SIVIGILA con horario estableciodo de los dìas viernes, ademas se cuenta con personal Dptal en los municipios dando procesos de orientaciòn permanente en el manejo y operatividad de la herramienta,  ademas teniendo en cuenta las actualizaciones realizadas a la estrategia informatica SIVIGILA, ha sido necesario apoyar a los Planes locales en los procesos de coneccción y puesta en marcha del aplicativo en UPGD y Unidades informadoras.
Para el mes de junio de 2017, se realizó la evaluación y verificación del estado de ajuste y depuración de las bases de datos, por medio de trabajo directo con los 12 Municipios del Departamento y mesa técnica con referentes de programas Departamentales, con el fin de dar a conoce la información de interes en Salud Pública y coordinar acciones de intervención articuladas.
Se cuenta con un cumplimiento efectivo en el proceso de BAI con envíos al Instituto Nacional por cad uno de los grupos temáticos de interés en Salud Pública </t>
  </si>
  <si>
    <t>Secretaria de salud realizó mesa de trabajo con el director de promocion  social del ministerio de proteccion social para hacer seguimiento a las medidas desde la competencia del sector salud.se estan haciento las gestiones para compartir experciencias con otros entes territoriales para conocer como la estan aplicando. (barranquilla)</t>
  </si>
  <si>
    <t>En secretaria de salud realizó mesa de trabajo con el director de promocion  social del ministerio de proteccion social para hacer seguimiento a las medidas desde la competencia del sector salud.se estan haciento las gestiones para compartir experciencias con otros entes territoriales para conocer como la estan aplicando. (barranquilla)</t>
  </si>
  <si>
    <t>En secretaria de salud a traves del ASIS (Análisis de Situación de Salud) se ha formulado un plan de articulación intersectorial para la canalización de diferentes acciones (salud, riesgos y atención) en la poblacion.</t>
  </si>
  <si>
    <t xml:space="preserve">Desde la jefatura de equidad de genero y mujer se realizó realización de una  "Escuela de participacion política para mujeres" del departamento. </t>
  </si>
  <si>
    <t xml:space="preserve">Desde la jefatura de equidad de genero y mujer se realizó una "Escuela de participacion politica para mujeres" del departamento. </t>
  </si>
  <si>
    <t xml:space="preserve">Desde la jefatura de equidad de genero y mujer se realizó una  "Escuela de participacion politica para mujeres" del departamento. </t>
  </si>
  <si>
    <t xml:space="preserve">Por medio de la secretaria de interior se realizó una  "Escuela de participacion politica para mujeres" del departamento, en el que se realizaron  y/o apoyaron las siguientes  estrategias de participación: 
Escuela de formación política y democrática para mujeres
1. Apoyo de Ediles para Congreso Nacional de Ediles Montería Córdoba.
2. La fase dos de la estrategia participando ando por tu sueños y futuros dirigido a niños, niñas y adolescentes 
3. Celebración de la semana de la participación. 
4. Estrategia de Banco de iniciativas de participación BIP-Q 
</t>
  </si>
  <si>
    <t>111600000
261.600.000</t>
  </si>
  <si>
    <t>94500000
112.000.000</t>
  </si>
  <si>
    <t>Secretaria de interior bajo  las metas 219 y 220, las cuales apuntan al programa de seguridad  humana ha logrado intervenir en once (11) barrios o comunidades en los diferentes municipios del departamento
Institución educativa General Santander (Montenegro), Centro De Interés - Estrategias de Conductas Y Comportamientos Agresivos De Los N.N.A Al Interior De Las Instituciones Educativas Y Grupos Familiares
La Esmeralda Circasia, Aplicación Ficha De Identificación
Instituto  Montegro,  Centro De Interés - Estrategias de Conductas Obsesivas Que Conllevan Al Uso De Sustancias Adictivas Y Otros Comportamientos Compulsivos.
Las Colinas,Presentación Del Programa ACOPI  encuentro Multicolor - Club De Progenitores
La Española Circasia, Encuentro Multicolor - Club De Progenitores
Nueva Tebaida I, encuentro Multicolor - Club De Progenitores
Nueva Tebaida II, encuentro Multicolor - Club De Progenitores
Playa Rica Barcelona, reunión lideres comunales.
Gobernación, Capacitación Líderes Comunales De Los Barrios Priorizados
San Felipe (Barcelona),  encuentro Multicolor - Club De Progenitores</t>
  </si>
  <si>
    <t>A traves de la secretaria de Familia se han diseñado estrategias de articulación e incorporación entre las organizaciones de mujeres del departamento y los consejos municipales y departamental de mujeres.</t>
  </si>
  <si>
    <t>Desde la jefatura de equidad de genero y mujer, se ha apoyado tecnicacmente a los consejos municipales de mujeres, financieramente  se  ha apoyado estos consejos en relacion a las actividades ce conmemoraciones de fechas establecidas por la ley.</t>
  </si>
  <si>
    <t>Desde la jefatura de equidad de genero y mujer, se ha Fortalecido  los procesos organizativos de mujeres en el departamento bajo la perspectiva de género y enfoque diferencial, con enfasis en mujeres campesinas y organizaciones etnicas.</t>
  </si>
  <si>
    <t xml:space="preserve">Desde la jefatura de equidad de genero y mujer, se ha implementado a traves del acompañamiento y asesoria a los consejos municiapes de mujeres la estructuración de rutas, el fomento a la igualdad de género, promoción de derechos y procesos productivos. </t>
  </si>
  <si>
    <t>Secretaria del interior en el programa de derechos humanos, se contempla el plan de prevencíon y protección de los DDHH Y DHI, el cual se encuentra en procesos de actualización y será presentado para aprobación en el comité de justicia transcional del mes el 17 de  Julio de la prente vigencia 
 Ademas de dieciocho (18)  Jornadas de prevencion realizadas en los doce municipios.
Once campañas realizadas en diez (10) Municipios:
Armenia,Génova,Filandia,quimbaya,circasia,pijao,salento,calarcá,montenegro y la tebaida.</t>
  </si>
  <si>
    <t>Secretaria del interior a traves del area deseguridad humana ha desarrollado unos clubes de progenitores,los cuales promueve la formación de niños y niñas en temas como la crianza, la sexualidad. Etc.</t>
  </si>
  <si>
    <t xml:space="preserve">La jefatura de equidad de genero y mujer reporta que esta accion se encuentra en fase de ejecución </t>
  </si>
  <si>
    <t>Desde la jefatura de equidad de genero y mujer se han adelantado piezas de televisión con mujeres campesinas cafeteras que se han transmitido por los programas institucionales buscando  visibilizar las historias de vida de mujeres vinculadas al sector rural cafetero, campesinas,  indígernas,  afrodescendientes, en condición de discapacidad en cuanto a sus múltiples roles como mujer tanto en el ambito familiar como los escenarios económico, político y socio-cultural del departamento.</t>
  </si>
  <si>
    <t xml:space="preserve">Desde la jefatura de equidad de genero y mujer, se ha desarrollo acciones de fomento para la conciliación de la vida familiar y laboral en el marco del Programa Nacional de Equidad Laboral con Enfoque Diferencial de Género, con enfasis en las ofertas de empleo de las diferentes agencias que existen en el departamento. </t>
  </si>
  <si>
    <t xml:space="preserve">Desde la jefatura de equidad de genero y mujer se Realizo una campaña de visibilización y sensibilización de la Política  Pùblica de Equidad de género para las mujeres en todo el departamento. </t>
  </si>
  <si>
    <t xml:space="preserve">Desde la jefatura de mujer se han realizado reconocimientos a las mujeres de cada municipio por su labor social, liderazgo femenino el dia internacional de la mujer,tales como el apoyo y reconocimiento a la bicicrocista Silvana Muñoz por su desempeño en bicicross, ademas Comfenalco ha realizdo el reconocimiento a la mujer por su liderazgo y compromiso </t>
  </si>
  <si>
    <t xml:space="preserve">En indeportes se desarrolló el evento de deporte social y comunitario donde participaron las veredas de los diferentes municipios del Departamento con 484 personas en los deportes tejo, futbol sala masculina y femenina, futbol y rana, el cumplimiento de esta meta se realiza con el desarrollo de los siguientes componentes:
1. Juegos veredales Quindío si para ti  cumpliendo este componente en un 100%  
2. Inclusión social en este componente se da atención recreo deportiva a los niños, niñas, jóvenes y adultos de los barrios vulnerables de los municipios priorizados del departamento del Quindío a continuación se relaciona los municipios, barrios y población atendida con un cumplimiento de meta del 100%.
</t>
  </si>
  <si>
    <t>Desde equidad de genero y mujer se ha realizado seguimiento e implementación del plan de acción de la Política Pública Departamental de Equidad de Genero, fortalecimiento de los Consejos de mujeres de los municipios del departamento, en el cual  se creó con iniciativa productiva la red de mujeres cafeteras con  de Filandia,  mujeres cafeteras de Pijao y Córdoba. Se dio inicio al proyecto productivo de Café Mujer en el municipio de Filandia, fortalecimiento y recuperación de la identidad cultural de las mujeres afrocolombianas de Montenegro.</t>
  </si>
  <si>
    <t>Desde la jefatura de equidad de genero y mujer, a traves del  proyecto Paisaje, Mujer y Café; mujeres de Pijao y Filandia  han participado en el programa de Expoejecafé 2017.</t>
  </si>
  <si>
    <t>Secretaria del interior reporta que en seis (6) municipios (Armenia, Circasia, Pijao,Córdoba, Génova  y Filandia)  por medio del Plan de Acción de DD.HH. en la que se ha realizado campañas  de promocion y prevencion para la transformacion de valores de discriminacion hacia la mujer.</t>
  </si>
  <si>
    <t>Por medio de la universidad del Quindio se ha realizado el seminario Internacional La Montaña del Sur, arte y pensamiento latinoamericano, con la invitada especial Irene Ballester Buiges. P.h.D en Historia del Arte de la Universidad de Valencia y Magister en Investigación Aplicada en Estudios Feministas, de Género y Ciudadanía de la Universidad del Castellón: Centra sus estudios en la experiencia de las mujeres artistas  y en la representación del cuerpo de la mujer. Reconocida en España como gestora cultural y activista social en contra de la violencia de género. Participó este año en el Parlamento Europeo como ponente junto a otras cinco mujeres analizando el estereotipo de mujer que maneja el mundo publicitario; denuncian la actual objetualización de la mujer en la publicidad sexista y advierten la necesidad de cambiar un escenario "claramente denigrante" y una perspectiva "manifiestamente irreal" de la mujer.    Duración: 32 horas
Lugar: Auditorio Bernardo Ramírez Granada. Universidad del Quindío
Fecha: septiembre 4 al 8 de 2017
Organizado por: Programa de Artes Visuales
Publico beneficiado: 60 docentes de 32 colegios de la Secretaría de Educación, 70 estudiantes colegios Camilo Torres, Rufino Sur y Fundanza. Estudiantes de los Programas de Artes Visuales, Filosofía y Literatura en Lengua Castellana</t>
  </si>
  <si>
    <t>La secretaria del interior, en el area de derechos humanos ha realizado marchas en el municipio de montenegro, frente a las violencias ejercidas contra  las mujeres, adicionalmente en el departamento se han realizado ejercicios de victimas.</t>
  </si>
  <si>
    <t>En la jefatura de equidad y mujer se implemento una campaña de reflexion y sensibilizacion con funcionario publicos en la gobernacion del Quindio en el marco del dia internacional de la mujer con la tematica "Hombres quindianos por una vida libre de miedos y violencias contra las mujeres".sin recursos, con articulación con Secretaria administrativa</t>
  </si>
  <si>
    <t>En la secretaria de salud, a traves del Sivigila se ha encontrado que los tipos de conflicto que mas afectan a las mujeres son de naturaleza fisica, psicologica, abuso sexual, economico y de negligencia.</t>
  </si>
  <si>
    <t>En la jefatura de equidad de genero y mujer, se estan haciendo los acercamientos con las universidades para inciar este proceso.</t>
  </si>
  <si>
    <t>Desde la jefatura de equidad y mujer, dentro del marco de la conmemoracion del dia por la dignidad de las victimas de violencia sexual en el marco del conflito armado se ha visibilizado la violencia sexual y el desplazamiento forzado como principales hechos victimizantes y los efectos en la vida y cuerpo de las mujeres en el marco del conflicto</t>
  </si>
  <si>
    <t xml:space="preserve">Equidad de genero y mujer, a traves de los consejos municipales de mujeres se vienen Incentivando la participación en la consturccion de paz de sus territorios </t>
  </si>
  <si>
    <t xml:space="preserve">Secretaria del interior, en el area de seguridad humana tiene el convenio con  mambruno va a la guerra, mensaje de prevencion para que no se vinculen a los grupos  ARM, anteriormente conocido como ACR, en el que se han intervenido  veinticinco(25) barrios o comunidades en los doce municipios del departamento y un corregimiento (Barcelona), con los siguientes programas:
Aplicación ficha de identificación
Encuentro multicolor clubes por la vida
Centro de interés agresividad - violencia
Centro de interés comportamientos obsesivos compulsivos
Club de progenitores 
Adulto mayor 
Centro de interés transición sexo afectiva
Centro de interés estilos cognitivos diferentes
Club de mujeres
Centro de interés duelo
Lo anterior en los siguientes barrios e instituciones:
1. La Playa - Nueva Esperanza - La Isla
2. La Playita- Fundadores – Calle Larga
3. Villa Teresa - Española - San Diego I Etapa
4. Nuevo Horizonte I – 
5. Nuevo Horizonte II – Obrero
6. Playa Rica (Caritas I, Caritas 2, Europeo, Italiano, Álamos) - San Felipe
7. Linconl
8. Llanitos Piloto 
9. Llanitos Gualara
10. Cantarito
11. Nueva Tebaida
12. Cantarito - Nueva Tebaida I Y II - Instituciones Educativas
13. Villas del Prado
14. Frailejones Alto Y Bajo
15. Villa Nohemí 
16. La Española 
17. La Esmeralda
18 Colinas
19. Isabela
20. Ciudad Alegría 
21. Comuneros 
22. Pablo Sexto
23. El Cacique 
24. EL RECREO 
25. El Román
</t>
  </si>
  <si>
    <t xml:space="preserve">En la jefatura de equidad de genero y mujer se realizo la convocatoria para la conformacion de la comision de seguimiento nacional a los acuerdos de la habana en el enfoque de Género. </t>
  </si>
  <si>
    <t xml:space="preserve">En secretaria del interior se tienen proyectados para el segundo semestre de 2017 dos eventos académicos:  capacitacion a 350 docentes de grado 3° y 5° en competencia lectora y lógico-matemática; y, el  Foro Educativo Departamental, que visibiliza las competencias éticas para la Paz. Un Evento cultural: muestra de la primaria artística Evento Investigativo: Muestra empresarial de las Instituciones Educativas beneficiadas con laboratorios pedagógicos del presupuesto asignado. </t>
  </si>
  <si>
    <t>3090000
18952000</t>
  </si>
  <si>
    <t>3090000
8952000</t>
  </si>
  <si>
    <t>82.000.000
12848000</t>
  </si>
  <si>
    <t>6570000
7303000</t>
  </si>
  <si>
    <t>82.000.000
25100000</t>
  </si>
  <si>
    <t>6.570.000
12176208</t>
  </si>
  <si>
    <t>Secretaria del interior ha generado proyectos con enfoques de diferencia, de genero y de vulnerabilidad.</t>
  </si>
  <si>
    <t xml:space="preserve">con el apoyo de la secretaria del interior se han desarrollado herramientas en las que  se realizaron dieciocho (18) Jornadas de prevencion en la violación de los DDHH realizadas  en los doce (12) Municipios.
Así mismo se realizarón once (11) campañas en díz municipios: Armenia,Génova,Filandia,quimbaya,circasia,pijao,salento,calarcá,montenegro y la tebaida. 
</t>
  </si>
  <si>
    <t>Jefatura de mujer y equidad en diferetes fechas se realizaron campañas de sensibilizacion para la prevencion de la violencia</t>
  </si>
  <si>
    <t>la Secretaria de familia, a traves de la jefarura de mujer y equidad se han realizado conferencias con personal docente SENA con el fin de difundir la normatividad que sanciona los delitos de acoso laboral,sexual y discriminacion en lo que abarca la ley 1257. así como las herramientas para hacer efectiva dichas sanciones, con el fin de dar a conocer la ruta adecuada para que este personal docente informe a su estudiantado.</t>
  </si>
  <si>
    <t>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 Conformación de ocho (8) grupos de niños, niñas y adolescentes, 3 padres de familia o cuidadores y 1 agente comunitario.
•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t>
  </si>
  <si>
    <t xml:space="preserve">Con el apoyo de secretaria del interior y de la secretaria de familia se han realizado cuatro jornadas en campañas de la prevención en trata de personas realizadas a lo  largo de los doce municipios, principalmente en instituciones educativas y sitios de masiva presencia de personas como el terminalde transporte de Armenia. Así  mismo se creo un  sistema de información  y se aprobo en sesión del comité de trata de personas del 24 de febrero del 2017.
Se realizaron cuatro jornadas en campañas de la prevención en trata de personas desarrolladas a lo  largo de los doce municipios, principalmente en instituciones educativas y sitios de masiva presencia de personas como la Terminal de transportes de Armenia.
Así  mismo se creó un  sistema de información  que fue  aprobó en sesión del Comité de trata de personas del 24 de febrero del 2017 con el fin de optimizar los esfuerzos en esta materia. 
 </t>
  </si>
  <si>
    <t>Bajo el programa de seguridad  humana en la secretaria del interior, se ha logrado intervenir en once (11) barrios o comunidades en los diferentes municipios del departamento
Institución educativa General Santander (Montenegro), Centro De Interés - Estrategias de Conductas Y Comportamientos Agresivos De Los N.N.A Al Interior De Las Instituciones Educativas Y Grupos Familiares
La Esmeralda Circasia, Aplicación Ficha De Identificación
Instituto  Montegro,  Centro De Interés - Estrategias de Conductas Obsesivas Que Conllevan Al Uso De Sustancias Adictivas Y Otros Comportamientos Compulsivos.
Las Colinas,Presentación Del Programa ACOPI  encuentro Multicolor - Club De Progenitores
La Española Circasia, Encuentro Multicolor - Club De Progenitores
Nueva Tebaida I, encuentro Multicolor - Club De Progenitores
Nueva Tebaida II, encuentro Multicolor - Club De Progenitores
Playa Rica Barcelona, reunión lideres comunales.
Gobernación, Capacitación Líderes Comunales De Los Barrios Priorizados
San Felipe (Barcelona),  encuentro Multicolor - Club De Progenitores</t>
  </si>
  <si>
    <t xml:space="preserve">A traves del a secretaria de educacion se viene implementado el comité  territorial de convivencia escolar con un plan de accion que incluye estrategias, programas y acciones  definidas por el comité. En alianzas con el secotr privado se estan implementando programas para el desarrollo de competencias ciudadanas, ejercicios de los derechos humanos, sexuales y reproductivos de los niños, niñas y adolescentes vinculados al sistema eduucativo </t>
  </si>
  <si>
    <t>en el mes de noviembre secretaria de familia se realizara un seminario para periodistas y estudiantes de comunicación social en el que se analizaran acciones y estrategias que los periodistas puedan usar con el fin de cubrir y rechazar la violencia de genero.</t>
  </si>
  <si>
    <t xml:space="preserve">Secretaria del interior  han acompañado Sesis (6) Municipios con plan formulado: Armenia, Circasia,Pijao,Cordoba,Génova, y Filandia
Pendientes por formulación seis municipios: Calarcá , Montenegro,  Quimbaya,  La Tebaida, B/vista y Salento 
Así mismo la actualizacion del plan de DDHH departamental se encuentra listo para revision y aprobacion por parte del director de la oficina de DDHH, dicho plan pasa a aprobación en comité de DDHH </t>
  </si>
  <si>
    <t>la jefatura de mujer y equidad verificará la participación en los cursos.</t>
  </si>
  <si>
    <t xml:space="preserve">En la jefatura de mujer y equidad se esta priorizando los lineamientos para la investigación y atención de violencia, vulnerabilidad, entre otros. </t>
  </si>
  <si>
    <t xml:space="preserve">La jefaturade equidad y mujer garantiza la atencion especializada por las entidades competentes para el restablecimiento de derechos de las niñas y adolescentes victimas de viloncia sexual. </t>
  </si>
  <si>
    <t>Se ha citado con su respectivo oficio, sin embargo, no se ha logrado consolidar informacion.</t>
  </si>
  <si>
    <t>La jefatura de mujer y equiad de genero se ha acompañado  el fortalecimiento de la Línea estratégica de violencia basada en género del Programa de Casas de Justicia.</t>
  </si>
  <si>
    <t xml:space="preserve">jefatura de equidad y mujer, se han socializado las rutas de atencion deseañadas para la atencion adecuada a mujeres victimas de violencia de genero. </t>
  </si>
  <si>
    <t xml:space="preserve">Entre la secretaria del interior y la secretaria de familia (jefatura de mujer y equidad) en el seguimiento a la aplicación de protocolos de atención a víctimas de violencia se ha llevado a cabo el pago de las sesiones de manera continua y de acuerdo a lo solicitado por la Secretaría técnica.
Cinco (5) Sesiones comité ejecutivo y ética mesa de víctimas
Tres (3) Sesiones plenario mesa de víctimas
 Dos (2) Sesiones Comité Justicia Transicional y garantías 
</t>
  </si>
  <si>
    <t xml:space="preserve">Secretaria del interior reporta que estas estan establecidas en el codigo de infancia y adolescencia, en el area de seguridad humana tiene el convenio con  mambruno va a la guerra, mensaje de prevencion para que no se vinculen a los grupos  ARM, anteriormente conocido como ACR, en el que se han intervenido  veinticinco(25) barrios o comunidades en los doce municipios del departamento y un corregimiento (Barcelona), con los siguientes programas:
Aplicación ficha de identificación
Encuentro multicolor clubes por la vida
Centro de interés agresividad - violencia
Centro de interés comportamientos obsesivos compulsivos
Club de progenitores 
Adulto mayor 
Centro de interés transición sexo afectiva
Centro de interés estilos cognitivos diferentes
Club de mujeres
Centro de interés duelo
Lo anterior en los siguientes barrios e instituciones:
1. La Playa - Nueva Esperanza - La Isla
2. La Playita- Fundadores – Calle Larga
3. Villa Teresa - Española - San Diego I Etapa
4. Nuevo Horizonte I – 
5. Nuevo Horizonte II – Obrero
6. Playa Rica (Caritas I, Caritas 2, Europeo, Italiano, Álamos) - San Felipe
7. Linconl
8. Llanitos Piloto 
9. Llanitos Gualara
10. Cantarito
11. Nueva Tebaida
12. Cantarito - Nueva Tebaida I Y II - Instituciones Educativas
13. Villas del Prado
14. Frailejones Alto Y Bajo
15. Villa Nohemí 
16. La Española 
17. La Esmeralda
18 Colinas
19. Isabela
20. Ciudad Alegría 
21. Comuneros 
22. Pablo Sexto
23. El Cacique 
24. EL RECREO 
25. El Román
</t>
  </si>
  <si>
    <t xml:space="preserve">Secretaria del interir en el seguimiento a la aplicación de protocolos de atención a víctimas de violencia se ha llevado a cabo el pago de las sesiones de manera continua y de acuerdo a lo solicitado por la Secretaría técnica.
Cinco (5) Sesiones comité ejecutivo y ética mesa de víctimas
Tres (3) Sesiones plenario mesa de víctimas
 Dos (2) Sesiones Comité Justicia Transicional y garantías 
</t>
  </si>
  <si>
    <t>En secretaria de salud se realizó mesa de trabajo con el director de promocion  social del ministerio de proteccion social para hacer seguimiento a las medidas desde la competencia del sector salud.se estan haciento las gestiones para compartir experciencias con otros entes territoriales para conocer como la estan aplicando. (barranquilla)</t>
  </si>
  <si>
    <t>Jefatura de mujer y equidad viene operando desde los Comités Departamentales de Seguimiento e Implementación a la Ley 1098 del 2006 y el Comité Departamental de Violencia, para la difusión y puesta en marcha de las Ruta de Atención a Victimas de Violencia Intrafamiliar, de Genero y Violencia Sexual, así mismo se ha contado con la difusión respectiva de las  instituciones que hacen parte del Sistema Nacional de Bienestar Familiar.  A la fecha no se cuenta con reporte de cifras oficiales en éste item.   Se continua la articulación para ejercer la prevención, protección y restablecimiento de derechos de niños, niñas y adolescentes que se encuentren en situación de vulnerabilidad.</t>
  </si>
  <si>
    <t xml:space="preserve">Jefatura de mujer y equidad desarrolla eventos en los que socializa la ley 1257 por parte de los abogados del equipo, de igual forma, participa en la convocatoria que realiza para el seguimento la defensoria del pueblo. </t>
  </si>
  <si>
    <t>a traves de la secretaria departamental de salud se consolida las estadisticas sobre victimas de violencia con un enfoque de genero, desde donde se entrega un informe trismetralmente.</t>
  </si>
  <si>
    <t>La jefatura de equidad de genero y mujer reporta que esta accion se encuentra en fase de planeacion</t>
  </si>
  <si>
    <t>Desde el area de equidad y mujer, se implemento una campaña de reflexion y sensibilizacion con funcionario publicos en la gobernacion del Quindio en el marco del dia internacional de la mujer con la tematica "Hombres quindianos por una vida libre de miedos y violencias contra las mujeres".sin recursos, con articulación con Secretaria administrativa</t>
  </si>
  <si>
    <t xml:space="preserve">se han articulado y estructurado los planes de accion de las diferentes politicas publicas departamentales, garantizando un enfoque de genero en su ejecucion. </t>
  </si>
  <si>
    <t xml:space="preserve">se ha proporcionado espacio de sensibilizacioncon el fin de socializar  la ley 1257 de 2008 a los funcionarios  del departamento para garantizar los derechos de las mujeres. </t>
  </si>
  <si>
    <t xml:space="preserve">Desde la secretaria de familia se vienen adelantando permanentemente la divulgacion de la politica publica departamental de equidad de genero, asi como la sensibillizacion de un enfoque de genero como herramienta de trabajo para las siguientes instituciones </t>
  </si>
  <si>
    <t>Se realizo  socializacion de la Ley 1257 de 2008 a las femeninas de la Policia Nacional , en el Comando de Policia de Armenia.</t>
  </si>
  <si>
    <t>Se Implementaron 1 planes de acción de Derechos Humanos con incorporación de perspectiva de genero articulado interinstitucionalmente.</t>
  </si>
  <si>
    <t>Este comité esta articulado por la defensoria del Pueblo, sin embargo, secretaria de familia con el fin de hacer seguimiento a la ley 1257 consolida por medio de la politica publica de equidad de genero los items para realizar el control pertinente.</t>
  </si>
  <si>
    <t>se ha consolidado el comité departamental de muejeres en el departamental, el cual le hace seguimiento a la  Política Pública de Equidad de Género para las mujeres.</t>
  </si>
  <si>
    <t>Innovación para una caficultura sostenible en el departamento del Quindío</t>
  </si>
  <si>
    <t>Crear (6) seis grupos multiplicadores de conocimiento en emprendimiento y calidad del café  para jóvenes y mujeres rurales, campesinas y cafeteras</t>
  </si>
  <si>
    <t>Beneficiar a  dos mil cuatrocientas  (2400) mujeres rurales campesinas, personas en condición de vulnerabilidad y con enfoque diferencial en formación para el trabajo y el desarrollo humano</t>
  </si>
  <si>
    <t>PROSPERIDAD CON EQUIDAD**</t>
  </si>
  <si>
    <t>Formular  la política pública departamental de diversidad sexual e identidad de género</t>
  </si>
  <si>
    <t>Sí a la diversidad sexual e identidad de género y su familia.</t>
  </si>
  <si>
    <t>Lograr que ocho (8) municipios del departamento operen el sistema de vigilancia en salud pública de la violencia intrafamiliar.</t>
  </si>
  <si>
    <t>Capacitar a doscientos cincuenta (250)   jóvenes,  mujeres, población vulnerable y con enfoque diferencial como líderes ambientales en el departamento.</t>
  </si>
  <si>
    <t>Bienes y servicios ambientales para las nuevas generaciones</t>
  </si>
  <si>
    <t>Apoyar treinta y seis (36) proyectos mediante estímulos artísticos y culturales</t>
  </si>
  <si>
    <t>Cultura, Arte y educación para la Paz</t>
  </si>
  <si>
    <t>Arte para todos</t>
  </si>
  <si>
    <t>********(no lo tengo)</t>
  </si>
  <si>
    <t>Fortalecer cinco (5) procesos de emprendimiento cultural y de desarrollo de industrias creativas</t>
  </si>
  <si>
    <t xml:space="preserve">Apoyar la articulación para la atención integral de las víctimas del conflicto por enfoque diferencial en  los 12 municipios del departamento
</t>
  </si>
  <si>
    <t>Diseñar y ejecutar treinta (30)  proyectos educativos institucionales resignificados en el contexto de la paz y la jornada única</t>
  </si>
  <si>
    <t xml:space="preserve">Apoyar en los doce (12) municipios la articulación institucional para la prevención a las violaciones DDHH  e infracciones al DIH </t>
  </si>
  <si>
    <t>Diseñar e implementar una estrategia  para la atención de la población en situación de vulnerabilidad extrema del departamento. (habitantes de calle, trabajo sexual,    reincidencia delictiva, drogadicción, bandas delincuenciales, entre otras)</t>
  </si>
  <si>
    <t>Prevención y Atención a la población en estado de vulnerabilidad  extrema y migrantes.</t>
  </si>
  <si>
    <t>mplementar el plan integral de prevención a las violaciones de  Derechos Humanos DDHH e infracciones  al Derecho Internacional Humanitario DIH</t>
  </si>
  <si>
    <t>Apoyar la articulación para la atención integral de las víctimas del conflicto por enfoque diferencial en  los 12 municipios del departamento</t>
  </si>
  <si>
    <t>Apoyar  la atención humanitaria inmediata a la población víctima del conflicto en los 12 municipios</t>
  </si>
  <si>
    <t>La secretaria de Turismo, Indstria y Comercio, realizó una caracterización de emprendimiento en barrios priorizados en el departamento, de estas iniciativas, se seleccionaron 12 emprendimientos particulares y 2 asociativos para su intervención por la STIC. Se brionó apoyo a agentes ambientales con 21 personas de Armenia debidamente uniformados y dotados con uniformes de trabajo. Se realizó el primer Show Room del 2018, donde participaron 29 emprendedores de Armenia, Quimbaya, Circasia, Salento y la Tebaida. Se realizó seguimiento a los emorendimientos del comvenio con ACOPI. Se trabajó la formulacion de proyectos productivos para victimas del conflicto.Se ha brindado apoyo mediante charla sobre como elaborar un catalogo promocional de producto a los artesanos del Quindío.</t>
  </si>
  <si>
    <t>El SENA, mediante el centro de desarrollo empresarial, ofrece asistencia en el desarrollo empresarial, el emprendimiento y el empresarismo, en pro de sensibilizar, asesorar y y gestionar acciones con los emprendedores del departamento.</t>
  </si>
  <si>
    <t>La secretaria de Turismo Industria y Comercio realizaron visitas a los diferentes municipios del Quindío: Armenia, Quimbaya, Montenegro, Córdoba, Filandia, Calarcá, la Tebaida, Circasia y Génova, dentro del convenio  realizado con la cooperativa COFINCAFE y la GOBERNACION DEL DEPARTAMENTO DEL QUINDIO, denominado credito SOLIDARIO, cuyo objetivo es impactar a las personas que con regularidad acceden a créditos gota a gota, brindandoles la oportunidad de acceder a este convenio. Se apoyó en los procesos de relacionados con el fortalecimiento y la financiacion  de unidades de emprendimiento, empresarismo y asociatividad.</t>
  </si>
  <si>
    <t xml:space="preserve">Por medio de la secretaria del interior -  Se realizó una capacitación en Rutas de Protección dirigidas a la población Víctima del conflicto en los municipios de Calarcá, Génova y La Tebaida; impactando a cuarenta y tres mujeres (43).  - Capacitación en formulación de  Proyectos Productivos dirigida a la población víctima del conflicto, beneficiando a sesenta y siete (67) mujeres en los municipios de Génova, La Tebaida y Calarcá. 
</t>
  </si>
  <si>
    <t>A traves de la defensoria del pueblo, se establecen el conjunto de acciones de gestión defensorial necesarias para una adecuada recepcion, atencion y remision de casos presentados por las mujeres victimas y las personas OSIGD para favorecer el acceso a la atencion integral, proteccion, acceso a la justicia y reparacion integral con las diferetnes entidades estatales en la ruta de atencion integral.</t>
  </si>
  <si>
    <t xml:space="preserve">Por medio de la secretaria del interior se realizó: - Capacitación en Ley 1448 de 2011 (Política Pública población víctima del conflicto) dirigidas a la población víctima en los municipios de Génova, Córdoba, Montenegro, La Tebaida, Circasia y Calarcá, impactando a 103 mujeres. 
- Capacitación en Protocolo de Participación para la población víctima en los municipios de Quimbaya, Córdoba, Calarcá, Armenia, Génova, Montenegro, Circasia, impactando a ochenta y ocho (88) mujeres.  
</t>
  </si>
  <si>
    <t>La defensoria del pueblo hace diagnosticos regionales sobre la situacion de los derechos humanos de las mujeres victimas de todo tipo de violencia y personas OSEGD. Capacitación y/o formación para la promocion de los derechos de las mujeres victimas de todo tipo de violencias y personas OSIG. Por medio de la secretaria de agricultura Capacitarmosa doscientos cincuenta (90)   jóvenes,  mujeres, población vulnerable y con enfoque diferencial como líderes ambientales en el departamento. En el 2018 lanzamos el programa de formación de líderes ambientales, el cual surge de la planeación estratégica de la dirección de desarrollo rural y medio ambiente de la secretaria de agricultura, gobernación del Quindío, con el fin de contribuir a la meta número 20 del plan departamental de desarrollo “En defensa de un bien común”; y apunta al desarrollo de actividades académicas, prácticas encaminadas a un desarrollo sostenible, dirigido por profesionales que apuntan a la construcción de líderes ambientales del departamento con herramientas prácticas y centradas a los problemas ambientales y necesidades de las comunidades rurales y urbanas del departamento.</t>
  </si>
  <si>
    <t>Secretaria de familia, Secretaria de interior, Defensoria del Pueblo, Personería, policia nacional.</t>
  </si>
  <si>
    <t>Gobernación del Quindío, secretaria de familia,  Alcaldías municipales, Defensoría del Pueblo, ICBF, Personería, Procuraduria, Fiscalía, Policia Nacional.</t>
  </si>
  <si>
    <t>Gobernación del Quindío, Alcaldías municipales, Defensoría del Pueblo, ICBF, Personería, Procuraduria, Fiscalía., Secretaria de familia.</t>
  </si>
  <si>
    <t>Secretaria de Familia, Secretaria de Educación, ICBF, UNIQUINDIO, secretaria de familia</t>
  </si>
  <si>
    <t>Pendiente de ejecición</t>
  </si>
  <si>
    <t xml:space="preserve">La secretaria del interior, con el fin de fortalecer el Comité departamental de justicia transicional y la mesa de participación efectiva de las víctimas del conflicto, el Departamento ha garantizado la participación efectiva mediante el pago de apoyos de gasto de transporte, pago apoyo compensatorio, apoyo logístico (lugar de sesiones y elementos para desarrollar la misma) y el componente de alimentación.   En este sentido, a la fecha se han llevado a cabo las siguientes sesiones:             
• Dos sesiones plenarias.
• Una sesión del comité de ética. 
• Una sesión del comité ejecutivo.
• Dos sesiones de comité departamental de justicia transicional.
Así mismo, el Departamento continuará fortaleciendo las dos instancias.
</t>
  </si>
  <si>
    <t>La secretaria del interior para realizar la implementación del plan integral de prevención a las violaciones de derechos Humanos DDHH e infracciones al Derecho Internacional Humanitario, actualmente el Departamento se encuentra realizando su respectiva actualización para la presente vigencia. Toda vez que el Departamento a la fecha cuenta con un plan vigente e implementado.</t>
  </si>
  <si>
    <t xml:space="preserve">La secretaria del interior, en el  Departamento del Quindío a la fecha cuenta con el plan lucha contra la trata de personas, actualizado en sesión de Comité Departamental y el marco de la implementación, se han realizado Jornadas de sensibilización en Universidad Von Humboldt, EAM y Terminal de Transporte y en articulación con los miembros del comité se realizarán jornadas en los 12 municipios del Departamento.
</t>
  </si>
  <si>
    <t>A la fecha el ministerio de trabajo no ha reportado información. Frente a este punto se cuenta con la evidencia del envío de solicitud de información que de manera reiterada se ha realizado, al igual que a la Cámara de Comercio</t>
  </si>
  <si>
    <t xml:space="preserve">Se realizó envío de solicitud de información a la cámara de comercio de Armenia, entidad encargada de consolidar la información sobre las empresas que cuentan con esta exención. Aún no se cuenta con el reporte de esta entidad, sin embargo se cuenta con evidencia de solicitudes de información que de manera reiterada se han realizado. </t>
  </si>
  <si>
    <t>LA Secretaría de Familia viene desarrollando mesas de trabajo dispuestas para la formulación de la política pública de familia. Es así que en este proceso, se incluyen en las líneas de trabajo, el asunto de género y equidad, aplicados mediante talleres a familias y población en general que participa de las mesas de trabajo. De igual forma, la Secretaría de Familia viene acompañando las escuelas de padres de los colegios del Departamento, según solicitudes una vez se socializó la oferta de la Secretaría, donde se socializan rutas de atención frente a casos de violencia, así como sensibilización del enfoque de género y reivindicación de derechos.</t>
  </si>
  <si>
    <t>El Departamento cuenta con un observatorio social, el cual se encuentra en proceso de revisión para la inclusión de componentes de desarrollo humano y género. Es así que se tiene previsto para la presente vigencia, la adopción del observatorio del género del Quindío</t>
  </si>
  <si>
    <t>El Departamento no cuenta con información con respecto a esta acción recomendada.</t>
  </si>
  <si>
    <t xml:space="preserve">Se realizó un foro sobre el papel de los medios en la construcción de paz y equidad de género, en el cual se contó con una profesional de la comunicación social y la participación de lideresas del departamento con el fin de discutir sobre este asunto. </t>
  </si>
  <si>
    <t xml:space="preserve">El Departamento del Quindío cuenta con un consejo seccional de género, el cual viene desarrollando diferentes actividades, como lo fue la socialización de protocolos y enfoque de género y diferencial, dirigido a profesionales del derecho, enlaces de género y población en general, sobre las rutas y los tipos penales establecidos para atender el enfoque de género en la tramitación de jurisprudencia y recepción de denuncias. </t>
  </si>
  <si>
    <t xml:space="preserve">A través del comitñe consultivo intersectorial de prevención de violencia de género y atención de casos de abuso sexual, se viene haciendo seguimiento a los informes reportados por ICBF en estos asuntos, de manera que se le pueda dar trámite prioritario una vez se presenten problemáticas en este aspecto. </t>
  </si>
  <si>
    <t>x</t>
  </si>
  <si>
    <t>A través de articulación con Planeación Departamental para el reporte de información de políticas públicas y planes indicativos, se llegó al compromiso por parte de este despacho, frente a la adopción de instrumentos de seguimiento y recolección de información a partir de los formatos con los que cada Secretaría tramita avances de metas de plan de desarrollo. En este sentido, se detectó que los informes validados por el Departamento no cuentan con discriminación por sexo en el seguimiento a la población atendida, por lo cual se está a la espera de la inclusión de este componente en los formatos estandarizados</t>
  </si>
  <si>
    <t xml:space="preserve">Se realizó una capacitación en el Comando Departamental de la Policía sobre mecanismos de género y rutas de atención. De igual forma, se ha asistido a la fecha a tres puestos de mando unificado con la Policía Nacional, en los cuales se tramitan asuntos de género y seguimiento a casos. </t>
  </si>
  <si>
    <t>La Secretaría del Interior a través de la dirección de derechos humanos ha incorporado este componente en los planes y consejos de DDHH. De igual forma cada consejo cuenta con representante de consejos comunitarios de mujer</t>
  </si>
  <si>
    <t>Se tiene previsto el cumplimiento de esta actividad para la presente vigencia. Sin embargo, es de tener en cuenta que tanto en la conmemoración del día de la mujer como en la del día de la lucha contra la homofobia, se han realizado ejercicios simbólicos para sensibilizar a los funcionarios de la adm. departamental sobre la inclusión, no discriminación.</t>
  </si>
  <si>
    <t xml:space="preserve">A través del comite consultivo intersectorial de prevención de violencia de género y atención de casos de abuso sexual, se viene haciendo seguimiento a la implementación de la Ley 1257. De igual forma la Secretaría de Familia cuenta con un profesional del derecho encargado de socializar la norma a comisarías de familia, organizaciones y funcionarios que lo requieren. </t>
  </si>
  <si>
    <t>La Secretaría de Familia a través de la oficina de equidad de género realiza el seguimiento y monitoreo a la implementación de la política pública de equidad de género, así cmo el reporte de información del plan indicativo de la misma, que se informa a planeación departamental de manera trimestral y se presenta a los consejos respectivos de manera semestral.</t>
  </si>
  <si>
    <t xml:space="preserve">A través del consejo departamental de mujeres se viene haciendo presentaicón de los avances de la política pública de equidad de género. De igual forma la Secretaría de Familia cuenta con una profesional encargada de asistir a los consejos comunitarios de mujer y el consejo departamental de mujeres, frentea la socialización de lineas estratégicas y asistencia técnica a municipios para la adopción de políticas públicas de género en los territorios. </t>
  </si>
  <si>
    <t>La Secretaría de Turismo del Departamento, y el Departamento para la prosperidad social hicieron asistencia técnica al consejo departamental de mujeres en cuanto al acceso a programas de cofinanciación y fondos de garantías. Es así que si bien no existe una meta especifica en el plan de desarrollo al respecto, la Secretaría de turismo cuenta con profesionales encargados de asistir a las mujeres en este aspecto, llevando capacitaciones y haciendo apoyo en la formulación y gestión de proyectos.</t>
  </si>
  <si>
    <t>LA Secretaría de Turismo, en el marco de la conmemoración del dia de la mujer realizó una microrueda de empleo ocn mujeres y un show room exclusivamente para mujeres, donde se trabajçó el tema del emprendimiento y enlace con empresarios. De igual forma la secretaría de familia realizó una feria de mujeres emprendedoras y empresarias en esta misma fecha</t>
  </si>
  <si>
    <t xml:space="preserve">Se realizó capacitación a 119 a  jóvenes y mujeres rurales pertenecientes a asociaciones o emprendimientos rurales en todos los municipios del departamento en temas como :
1.Elaboración de estrategias y alternativas de fortalecimiento organizacional en el área administrativa.
2. Educación financiera.
3.Matrices de  costos de producción.
4.Escala de precios de productos .
</t>
  </si>
  <si>
    <t xml:space="preserve">Actualmente la Secretaría de agricultura no reporta avance de esta meta ni ejecución del recurso, por lo cual la acción se encuentra pendiente de implementarse. De igual forma la Secretaría de Familia viene creando una red departamental de mujeres cafeteras, contando al momento con 6 municipios (buenavista, cordoba, circasia, filandia, quimbaya y salento) con asociaciones de mujeres cafeteras creadas. Se les viene haciendo acompañamiento en procesos productivos y calidad del café. </t>
  </si>
  <si>
    <t xml:space="preserve">La secretaria de agricultura, por medio del programa de agricultura familiar campesina se diseño en el año 2016 viene implementando a traves de la siembra de parcelas de agricultuta familiar en todos los municipios del Departamento del Quindio. A la fecha se han implementado 361 huertas y durante el año 2018 se han realizado segundas siembras en 225 de estas. </t>
  </si>
  <si>
    <t xml:space="preserve">Por medio de la secretaría de agricultura, Se han realizado capacitaciones dirigidas a 139 mujeres rurales campesinas y personas en condición de vulnerabilidad y con enfoque diferencial en temas de formación para el trabajo y desarrollo humano en temas como  son: asociactividad, emprendimientos, educacion finanicera del hogar, entre otass. La Secretaría de turismo industria y comercio realizó acompañamiento al consejo departamental de mujeres en la socializacion de lineas de financiacion y fondos de garantias. La Secretaría de Familia viene creando una red departamental de mujeres cafeteras, contando al momento con 6 municipios (buenavista, cordoba, circasia, filandia, quimbaya y salento) con asociaciones de mujeres cafeteras creadas. Se les viene haciendo acompañamiento en procesos productivos y calidad del café.  </t>
  </si>
  <si>
    <t>Por medio de la secretaría de agricultura, Se han realizado capacitaciones dirigidas a 139 mujeres rurales campesinas y personas en condición de vulnerabilidad y con enfoque diferencial en temas de formación para el trabajo y desarrollo humano en temas como  son: asociactividad, emprendimientos, educación financiera del hogar, entre otras</t>
  </si>
  <si>
    <t xml:space="preserve">El programa de agricultura familiar campesina se diseño en el año 2016 y se viene implementando a traves de la siembra de parcelas de agricultuta familiar en todos los municipios del Departamento del Quindio. A la fecha se han implementado 361 huertas y durante el año 2018 se han realizado segundas siembras en 225 de estas. </t>
  </si>
  <si>
    <t xml:space="preserve">A la fecha se han sembrado 4,32 Ha de productos de la canasta básica familiar a partir de la implementacion de las parcelas de agricultura familiar distribuidas en todos los municipios del Departamento. En el marco del proyecto de Alianzas Productivas se esta en la etapa de compra de material vegetal para la siembra de productos de la canasta basica familiar. </t>
  </si>
  <si>
    <t>Se ha venido atendiendo a los ciudadanos migrantes retornados al Departamento provenientes de diferentes partes del mundo, así mismo se le ha dado atención prioritaria a los ciudadanos venezolanos quienes han llegado al Departamento por la crisis en el país vecino. De igual forma se viene adelantando el proceso para la repatriación de Quindianos fallecidos en el exterior.</t>
  </si>
  <si>
    <t xml:space="preserve">El Departamento del Quindío cuenta con un convenio marco para el desarrollo de procesos de cooperación académica. A la fecha la oficina de equidad de género cuenta con una pasante del programa de economía, con la cual se viene realizando seguimiento a la implementación de la política pública de equidad de género. </t>
  </si>
  <si>
    <t>En la implementación del programa de participación social en salud, y con la formulación de la política nacional de Participación Social se iniciaron  los procesos de articulación e identificación de las líneas de acción de los programas a ser incluidos en la Política. Se interactúa con estudiantes de la Institución Educativa INET del municipio de Circasia en la realización de talleres en prevención de violencia contra la mujer y delitos de trata de personas. Además se vienen realizando actividades con población indígena en 5 municipios del Departamento en deberes y derechos en salud, acompañamiento proceso de seguridad alimentaria y nutricional (comunidades de los municipios de Córdoba, Pijao, La Tebaida, Calarcá, Quimbaya y Buenavista).</t>
  </si>
  <si>
    <t xml:space="preserve"> En el fortalecimiento de atención Integral a poblaciones etnias del departamento se valoraron 72 niños indígenas menores de cinco años, de ellos 2 presentan desnutrición aguda y se realizó verificación de la activación de la ruta de desnutrición con Asmet Salud; además 13 de estos menores presentan desnutrición global (menores de 2 años) y 42 desnutrición crónica. Se activó con las alcaldías de 5 municipios (Quimbaya, Córdoba, Calarcá, Pijao y Buenavista) la ruta de atención social</t>
  </si>
  <si>
    <t>Se han vinculado 1.074 mujeres gestantes al programa de control prenatal antes de la semana 12 de edad gestacional, con edades de 12 - 49 años, a través de  8 visitas y asistencia técnica a I.P.S Y E.P.S., para la canalización de acciones de promoción de la salud en el desarrollo de la política Nacional de sexualidad, derechos sexuales y reproductivos, y se han realizado visitas y educación basadas en evidencias y en saberes a colegios, comunidad y líderes comunales, con la estrategia proyecto de vida basado en planificación familiar, para disminuir el embarazo en adolescentes.</t>
  </si>
  <si>
    <t>En los 12 municipios, se están realizando procesos orientados al desarrollo de la política Nacional, la cual está establecida para realizar acciones en las estrategias de abordaje integral de la mujer antes, durante y después del evento obstétrico, Salud Sexual y Reproductiva (SSR) de adolescentes y jóvenes, Abordaje integral de las violencias de género y violencias sexuales incluyendo colectivos LGTBI y Acceso universal a prevención y atención integral en ITS-VIH/SIDA con enfoque de vulnerabilidad.</t>
  </si>
  <si>
    <t xml:space="preserve">En el proceso de ejecución del Plan Decenal de Lactancia Materna se realiza la asistencia técnica para la implementación de la normatividad vigente y el acompañamiento a cuatro IPS del departamento (ESE Hospital Sagrado Corazón de Jesús del Municipio de Quimbaya. ESE Hospital San Vicente de Paul del Municipio de Circasia. ESE Hospital San Juan de Dios Municipio de Armenia. ESE Hospital Roberto Quintero Villa del Municipio de Montenegro) en la autoevaluación de instituciones amigas de la mujer y la infancia (IAMI) </t>
  </si>
  <si>
    <t>En la implementación del Modelo de Atención Primaria en Salud Mental, (MAPSM) nos encontramos en el ajuste al documento modelo, para su adopción a través de decreto departamental. Así mismo se realiza formación y capacitación a líderes indígenas y comunidad indígena, para el abordaje de la atención en salud mental (conducta suicida, violencia y consumo de sustancias psicoactivas (SPA)) para la inclusión del Componente con enfoque diferencial de etnia e intercultural al Modelo de Atención Primaria en Salud Mental (MAPSM) con énfasis en conducta suicida para grupos y pueblos étnicos, desarrollados en los municipios de Córdoba y Quimbaya.</t>
  </si>
  <si>
    <t>La Secretaría de Familia a través de la dirección de poblaciones, oficina encargada de formular la politica publica de diversidad sexual e identidad de genero, ha diseñado una ruta de atención en salud para poblacion sexualmente diversa.</t>
  </si>
  <si>
    <t xml:space="preserve">En cumplimiento de la implementación de la estrategia de prevención de embarazos en adolescentes y segundos embarazos, se está implementando el ciclo de actividades educativas abordando las siguientes temáticas: sexo y sexualidad humana; autoestima; prevención de embarazo y métodos de planificación familiar; toma de decisiones; roles sociales, sexuales y género; proyecto de vida; uso de la doble protección / ETS – VIH – Sida y; derechos sexuales y reproductivos,  en el Liceo Andino (Filandia), Simón Bolívar (Quimbaya), General Santander (Montenegro) y Rafael Uribe Uribe (Calarcá), atendiendo 560 jóvenes, . También, se han realizado  7  escuelas de padres en articulación con la Secretaría de Educación departamental en Instituciones Educativas de los municipios de Filandia, Circasia y Quimbaya, atendiendo 240 adultos en escuela de padres  de acuerdo a las necesidades poblacionales, en temas de salud sexual y reproductiva.
Para la implementación de la estrategia en los barrios se realizaron intervenciones en los municipios de Armenia, Circasia, La Tebaida, atendiendo 40 jóvenes. </t>
  </si>
  <si>
    <t>Se realiza verificación semanal de la notificación obligatoria semanal emanada de las 83 unidades primarias generadoras de datos UPGD y se realiza la Búsqueda Activa Institucional correspondiente al trimestre evaluado.</t>
  </si>
  <si>
    <t xml:space="preserve">Con relación al desarrollo de estrategias tendientes a promover la participación ciudadana:
• El departamento en el marco de la  realización de las elecciones legislativas del once (11) de marzo. Se realizó intervención en las emisoras comunitarias en cuyos programas radiales, se socializó la importancia de la participación democrática. Igualmente se socializaron el delito electoral y la forma de realizarlas ante la URIEL (Unidad de Recepción Inmediata para la Transparencia Electoral).
• En el marco de la Política Pública de discapacidad se ha brindado capacitación en participación ciudadana y control social a dos comités municipales de Circasia y Filandia.
• En el marco de la Política Pública de envejecimiento y vejez se brindó capacitación en participación ciudadana y control social, dirigida a adultos mayores en el CDC de la comuna siete (7) del municipio de Armenia.
• En el marco de la Política Pública de Niños, Niñas y Adolescentes se diseñó una metodología lúdica para realización de talleres acerca de la participación ciudadana con esta población en los municipios de Montenegro y Pijao beneficiado a una población de 86 Niños, Niñas y Adolescentes.  
• Se realizó reunión con los diferentes enlaces de las secretarias de la administración con el fin de articular acciones para la realización de la segunda semana de la participación. Programada del 28 mayo al 01 de junio del presente año.
• Realización de la Secretaria técnica de la Comisión para la Coordinación y Seguimiento de los procesos electorales en: Consulta popular minera del municipio de Córdoba, tres sesiones en los procesos de elecciones legislativas.        
</t>
  </si>
  <si>
    <t xml:space="preserve">La Secretaría de Familia a traves de la oficina de familia viene realizando talleres con la comunidad en general, alrededor de la formulacion de la politica publica de familia. En esta, se incluyen componentes de crianza, valores y estereotipos de género. El objetivo con este, asi como de la estrategia de prevencion de la violencia intrafamiliar consiste en disminuir las problematicas desencadenadas por estos asuntos, asi como de generar alternativas de solucion al interior de las familias. </t>
  </si>
  <si>
    <t xml:space="preserve">La oficina de equidad de género ha realizado socializacion de las lineas estrategicas de la politica publica de equidad de genero en todos los municipios, aplicada a consejos comunitarios y enlaces de genero, para la formulacion y adopcion de politicas municipales. </t>
  </si>
  <si>
    <t xml:space="preserve">Se realizan reportes trimestrales a planeacion departamental sobre avances en la implementacion de la politica. De igual forma ante el consejo de mujeres y consejo de politica social se realizan informes semestrales. Es de tener en cuenta que el consejo de mujeres es un espacio creado para dinamizar el proceso de seguimiento a la implementacion de la politica de genero, a través del mismo se le viene dando tramite a diferentes solucitudes elevadas por las mujeres, asi como la modificacion de actos administrativos ya que se han encontrado falencias en el funcionamiento del consejo. </t>
  </si>
  <si>
    <t>Se dio inicio al proceso con la contratación de profesional y técnico para apoyar la implementación, acompañamiento y seguimiento al programa departamental de Estímulos a la investigación, creación y producción artística y cultural, que se encuentra en curso, cuyos resultados serán publicados en la primera semana del mes de junio.</t>
  </si>
  <si>
    <t>Se brindó apoyo con promotores deportivos del programa Apoyo al Deporte formativo, deporte social comunitario y juegos  tradicionales, en los doce municipios del departamento. Adicionalmente se brindó  apoyo  profesional en los procesos de planeación y de gestión documental del área técnica del instituto departamental de deporte y recreación del Quindío Indeportes Quindío</t>
  </si>
  <si>
    <t xml:space="preserve">A la fecha se han identificado los posibles productores que conformaran los grupos multiplicadores de conocimiento, quienes a traves de su experiencia transmitiran los conocimientos a hijos y/o trabajadores en todo lo realcionado con procesos de calidad de cafe. Los productores sensiblizados se encuentran en los municipios de Circasia, Quimbaya y Calarca. La transmision de conociento será medida a través de indicadores como: procesos en cosecha, recoleccion, beneficio, almacenamiento, entre otros.  </t>
  </si>
  <si>
    <t>A la fecha no se cuenta con avances en cuanto a esta meta. Se tiene previsto para la presente vigencia la realización de estrategias comunicativas para promover los derechos sexuales y reproductivos asi como el enfoque de genero y reivindicacion de derechos.</t>
  </si>
  <si>
    <t xml:space="preserve">El consejo departamental de mujeres cuenta con una enlace de la universidad del quindío, con quien se le viene haciendo seguimiento a todos los procesos de gestion del conocimiento sobre saberes ancestrales y asuntos de genero desde la investigacion social y cientifica. </t>
  </si>
  <si>
    <t xml:space="preserve">La secretaria del interior para realizar la implementación del plan integral de prevención a las violaciones de derechos Humanos DDHH e infracciones al Derecho Internacional Humanitario, actualmente el Departamento se encuentra realizando su respectiva actualización para la presente vigencia. Toda vez que el Departamento a la fecha cuenta con un plan vigente e implementado.
La Secretaria de familia cuenta con un profesional del derecho encargado de asistir tecnicamente a los municipios en el abordaje de los asuntos de genero asi como de las rutas de atencion para la prevencion de violencias. </t>
  </si>
  <si>
    <t>La Secretaría del Interior cuenta con estudios documentados sobre el papel de las mujeres en las disputas armadas del pais. Es de tener en cuenta que estos asuntos se coordinan desde esta secretaria, estando la oficina de genero encargada de hacer seguimiento a su implementacion. Es así que de igual forma, a la secretaría de familia se hacen llegar documentos sobre diferentes roles de la mujer en el marco del conflicto, contando con una base de datos y archivos sobre las diferentes experiencias encontradas. Se tiene prevista la realizacion de un congreso de mujeres y paz para el primero de junio del presente año.</t>
  </si>
  <si>
    <t xml:space="preserve">La policia nacional, diseñó el Plan Integral de Seguridad y Convivencia Ciudadana, que se traduce como la politica publica del Gobernador, la cual contó con la participación de diferentes entes de seguridad, justicia y convivencia, además con la intervención del secretario del interior y de gobierno; lo cual permitió priorizar los delitos y problemáticas sobre las cuales se enfocan los esfuerzos institucionales. En cuanto a la política publica de equidad de género se recomienda que se convoque un comité territorial de orden público, para realizar un diagnostico adecuado de la problematica.
</t>
  </si>
  <si>
    <t>La Secretaría de familia asiste tcnicamente a los municipios en la socializacion de abordaje del enfoque de genero asi como de rutas de atencion para la prevencion de violencias</t>
  </si>
  <si>
    <t xml:space="preserve">Como parte de las acciones realizadas para la Implementación de la  estrategia  de prevención y atención de la erradicación del abuso, explotación sexual comercial, trabajo infantil y peores formas de trabajo, y actividades delictivas, se realizó el acompañamiento a la estrategia denominada “Presentes Contra el Trabajo Infantil” en articulación con el Instituto Colombiano de Bienestar Familiar y otras entidades encargas de la prevención del trabajo infantil en los municipios de Calarcá, Quimbaya y Armenia. 
Población atendida: 60 jóvenes, 50 adultos </t>
  </si>
  <si>
    <t>En la implementación del Modelo de Atención Primaria en Salud Mental, (MAPSM) nos encontramos en el ajuste al documento modelo, para su adopción a través de decreto departamental. Así mismo se realiza formación y capacitación a líderes indígenas y comunidad indígena, para el abordaje de la atención en salud mental (conducta suicida, violencia y consumo de sustancias psicoactivas (SPA)) para la inclusión del Componente con enfoque diferencial de etnia e intercultural al Modelo de Atención Primaria en Salud Mental (MAPSM) con énfasis en conducta suicida para grupos y pueblos étnicos, desarrollados en los municipios de Córdoba y Quimbaya</t>
  </si>
  <si>
    <t>La secretaria de familia cuenta con un profesional del derecho encargado de asistir tecnicamente a los municipios del departamento en la socializacion de la norma existente para la tramitacion de denuncias y proteccion de mujeres victimas de violencia Ley 1257. De igual forma se hace enlace con la secretaria de salud, encargada de presentar informes sobre casos de violencia presentados, de manera que se logre una articulacion para recoleccion de datos y atencion itnerinstitucional.</t>
  </si>
  <si>
    <t>-</t>
  </si>
  <si>
    <t>219
220</t>
  </si>
  <si>
    <t xml:space="preserve">Por medio de la secretaría de agricultura, en el  2018 se realizó capacitación a 173 a  jóvenes y mujeres rurales pertenecientes a asociaciones o emprendimientos rurales en todos los municipios del departamento en temas como :
1.Elaboración de estrategias y alternativas de fortalecimiento organizacional en el área administrativa.
2. Educación financiera.
3.Matrices de  costos de producción.
4.Escala de precios de productos .
</t>
  </si>
  <si>
    <t xml:space="preserve">1. El Departamento del Quindío a través de la Secretaría de Salud Departamental ha realizado la transferencia de los recursos de Esfuerzo Propio para cofinanciar los procesos del Régimen Subsidiado en Salud en los 12 Municipios, de conformidad con las directrices del Ministerio de Salud y Protección Social. En el primer semestre se ha ejecutado el valor de   $7,932,183,405,00. </t>
  </si>
  <si>
    <t xml:space="preserve">7,932,183,405,00. </t>
  </si>
  <si>
    <t xml:space="preserve">Se realizó en el marco de la semana de la participación, el segundo capitulo de la escuela de liderazgo politico de mujeres, en el cual, en articulacion entre Secretarías de familia e interior, se busca empoderar a las mujeres lideresas en asuntos de incidencia politica, electoral y participacion ciudadana. </t>
  </si>
  <si>
    <t xml:space="preserve">La Secretaría de familia a través de la oficina de genero viene haciendo acompañamiento a todos los municipios del departamento en la conformacion y consolidacion de espacios de participacion como lo son los consejos comunitarios de mujer, y el consejo departamental de mujeres. A través de estos se c cuentan con planes de accion y propuestas para la realizacion de actividades de movilizacion a lo largo de la vigencia. Los componentes financieros dependen del apoyo de los entes territoriales, para lo cual se gestionan recursos encaminados a garantizar la realizacion de actividades propuestas. Todos los espacios de participacion son acompañados tecnicamente mediante talleres y socializacion de la norma asi como de los lineamientos establecidos para el abordaje del enfoque de genero. </t>
  </si>
  <si>
    <t xml:space="preserve">                                                                                                                                                                                                                                                                                                                                                                                                                                                                                                                                                                                                                                                                                                                                                                                                                                                                                                                                                                                                                                                                                                                                                                                                                                                                                                                                                                                                                                                                                                                                                                                                                                                                                                                                                                                                                                                                                                                                                                                                                                                                                                                                                                                                                                                                                                                                                                                                                                                                                                                                                                                                                                                                                                                                                                                                                                                                                                                                                                                                                                                                                                                                                                                                                                                                                                                                                                                                                                                                                                                                                                                                                                                                                                                                                                                                                                                                                                                                                                                                                                                                                                                                                                                                                                                                                                                                                                                                                                                                                                                                                                                                                                                                                                                                                                                                                                                                                                                                                                                                                                                                                                                                                                                                                                                                                                                               </t>
  </si>
  <si>
    <t xml:space="preserve">Se dio inicio al proceso con la contratación de profesional y técnico para apoyar la implementación, acompañamiento y seguimiento al programa departamental de Estímulos a la investigación, creación y producción artística y cultural, que se encuentra en curso, cuyos resultados serán publicados en la primera semana del mes de junio.      
Se están apoyando por concertación nacional y cofinanciación departamental 2 proyectos culturales de organizaciones con representación legal femenina y por concertación departamental con recursos propios 7 proyectos culturales de organizaciones con representantes legales mujeres y una propuesta cultural cuyo objetivo es la prevención de la violencia intrafamiliar.   
Por convocatoria de estímulos se premiaron dos mujeres por gestiones realizadas y se entregaron 4 becas artísticas a 4 mujeres por un monto  de 9 millones cada una. 
</t>
  </si>
  <si>
    <t>La Universidad del Quindío cuenta con un enlace de diversidad y género, a través del cual se han realizado diferentes actividades de sensibilización y enritamiento de personas con requerimientos en asuntos de género (activación de rutas de salud, vulneración de derechos, entre otros). De igual forma, se realiza enlace con el consejo departamental de mujeres para el acompañamiento técnico en los asuntos respectivos</t>
  </si>
  <si>
    <t>Durante el primer semestre del año 2018, se han atendido  en jornada nocturna o sabatina  3.707 personas de la población adulta, distribuidas en los 11 municipios del Departamento.</t>
  </si>
  <si>
    <t xml:space="preserve">Durante el primer semestre del año 2018, se han atendido  en jornada nocturna o sabatina  3.707 personas de la población adulta, distribuidas en los 11 municipios del Departamento.
</t>
  </si>
  <si>
    <t>La secretaria de educacion, en el Primer semestre del Año  2018, se ha implementado la estrategia "ESCUELA DE PADRES", en las 54 Instituciones Educativas Oficiales de la ETC Quindío. a través de  asistencia técnica a los orientadores escolares desde la dirección de calidad educativa y la intervención del grupo de profesionales del proyecto de conviviencia y paz de la ETC Quindío, mediante el desarrollo de procesos de formación en temas concretos como prevención de embarazo en adolescentes, alianza familia-escuela, manejo de autoridad, crianza positiva, comunicación en familia, relaciones igualitarias en pareja, entre otros teniendo en cuenta las necesidades de cada I.E. y de su comunidad educativa.</t>
  </si>
  <si>
    <t>Se han asistido técnicamente a los 12 municipios del departamento en cuanto a la conformación y consolidación de espacios de participación como lo son los consejos comunitarios de mujeres, a través de visitas y realización de talleres de socialización de política pública de género y rutas de atención. De igual forma se realizó una feria de mujeres emprendedoras y empresarias, dándole cumplimiento al componente de fortalecimiento productivo de la política pública de equidad de género. Se conformó el comité regional de mecanismos de género. Se realizó un comité institucional para el seguimiento a la política pública de equidad de género. Se realizó el reporte del primer semestre de la vigencia 2018 de seguimiento al plan indicativo de la política pública de equidad de género
Se han beneficiado directa e indirectamente  536 mujeres</t>
  </si>
  <si>
    <t xml:space="preserve">La policia nacional, en el primer semestre del año 2018, se han vinculado a los programas de participación ciudadana cincuenta y tres (53) mujeres, entre los que se destacan los frentes de seguidad, espacios pesagogicos para convivencia y seguridad ciudadana, jovenes a lo bien y red aliados. </t>
  </si>
  <si>
    <t xml:space="preserve">La policia nacional, en el primer semestre del 2018 realizó una estadistica comparativa que visibiliza los hechos de violencia contra la mujer, entre los que se presentan: homocidios, lesiones personales, entre otros.
El sistema de vigilancia en salud pública (SIVIGILA) para la violencia de género está operando en los 12 municipios en instituciones del sector salud, así mismo, el Quindío es el único departamento que realiza notificación al SIVIGILA en las Comisarías de las 12 municipios, Fiscalía e ICBF en el municipio de Calarcá.
</t>
  </si>
  <si>
    <t>Al  primer semestre del año 2018 se cuenta con 28 Instituciones Educativas Oficiales con los Proyectos Educativos Institucionales -PEI-, resignificados en el contexto de la Paz y la Jornada Única. Se estan adelantando acciones conjuntas con los rectores de las 54 Instituciones Educativas oficiales, 
Las I. E. se encuentran en los siguientes municipios:
Salento: Boquia, Liceo Quindío.
Calarcá: Inst. Calarcá, Jesús María Morales,  Rafael Uribe Uribe, Robledo,  San Rafael -  General Santander,  Tecnológico,  Segundo Henao,  Antonio Nariño, Segundo Heano.
Circasia:  IMET,  San José,  Henry Marin Granada
La Tebaida:  Pedacito de Cielo,  Santa Teresita,  Inst. Tebaida,  La Popa. -  Gabriela Mistral,  Antonio Nariño
Quimbaya:  Inst. Quimbaya,  Simón Bolívar 
Montenegro:  Inst. Montenegro,  Santa María Goretti. - Jesús MAestro. 
Pijao:  Luis Granada Mejia,  Instituto Pijao</t>
  </si>
  <si>
    <t xml:space="preserve"> La policia nacional y secretaria del interior, en el primer semestre del año 2018, ha llevado a cabo registros de estadistica comparativa de hechos de violencia contra la mujer. --La policia nacional, por parte de los DDHH y en cumplimiento a la ESPOV (Estrategia de la Policia Nacional para Poblaciones Vulnerables), se han realizado capacitaciones y sensibilización al personal adscrito al Departamento de Policia Quindio, en procura de llegar a mas grupos poblacionale, desde la coordinacion de DDHHse han realizado actividades de instrucción y sensibilización. -Capacitación en DDHH dirigida a la población en general en los municipios de Calarcá, La Tebaida y Armenia, impactando a sesenta y siete (67) mujeres.
Capacitación en ley 1257 (ley de género) dirigida a la población en general en los municipios de: Quimbaya, Córdoba, Armenia, Genová, La Tebaida, y Circasia; beneficiando a ciento sesenta y ocho (168) mujeres.  
</t>
  </si>
  <si>
    <t>La defensoria del pueblo, en el primer semestre del año 2018, establecióo un conjunto de acciones de gestion defensorial necesarias para una adecuada atención de casos presentados por las mujeres victimas y las personas OSIGD para favorecer el proceso de atencion integral, proteccion y acceso a la justicia y reparación.</t>
  </si>
  <si>
    <t>La policia nacional, en el primer semestre del 2018, desarrolla acciones para el fortalecimiento, apoyo de la investigación y atención de casos relacionados con la violencia sexual, violencia intrafamiliar, homicidios y lesiones con sustancias corrosivas como el ácido, cumpliendo los lineamientos establecidos por la Fiscalia Gneral de la Nación. de acuerdo con la normatividad vigente así: Delitos sexuales, articulo 205-219 ley 599 del 2000.  Violencia intrafamiliar, Art 229, ley 599 del 2000. Feminicido, art 104A, Ley 599 del 200 (Ley 1761 del 06/07/2015), inasistencia alimentaria y lesiones con acido.</t>
  </si>
  <si>
    <t>El ICBF, en el primer semestre del año 2018 realizó una capacitación de rutas de atención ante amenaza  vulneración de los derechos, construcción del diagnostico sitiacional y pacto de convivencia.</t>
  </si>
  <si>
    <t xml:space="preserve">Se han Apoyado Unidades de emprendimiento de grupos poblacionales con enfoque diferencial mediante:
* Caracterización de emprendimientos en los barrios priorizados en los municipios del departamento, encontrando que: 6 en Calarcá, 3 en Génova, 1 en Quimbaya, 11 en Montenegro, 4 en Córdoba, 8 en Salento, 5 en Circasia, 5 en Armenia y 3 en La Tebaida.
</t>
  </si>
  <si>
    <t xml:space="preserve">* Se trabajó en la formulación de los proyectos productivos para victimas conflicto: Se han realizado 9 mesas de trabajo con representantes de las Secretarías de Turismo Industria y Comercio, Planeación, Agricultura, Interior y de la Mesa Departamental de Víctimas para la formulación del proyecto y su inscripción en el Banco de Proyectos de la Unidad Nacional de Víctimas.                                                                                                                                                                                                                                                                                                                                           A la fecha se crearon dos (2) grupos multiplicadores de conocimiento en emprendimiento y calidad del caféy uno de mujeres en el municipio de Filandia a los cuales se les está aplicando los indicadores definidos por el profesional idóneo (procesos en cosecha, recoleccion, beneficio, almacenamiento, entre otros). Durante el segundo semestre del presente año se definirá el proceso administrativo para la legalizacion de dichos grupos. </t>
  </si>
  <si>
    <t>Creación del Programa de capacitación en competencias para la autonomía económica de las mujeres. Este programa estará direccionado al fomento de iniciativas productivas,  emprendimiento y desarrollo empresarial y consecución de recursos con especial énfasis en mujeres en condiciones de vulnerabilidad y de riesgo: extrema pobreza, discapacidad, prostitución, retornadas, victimas de violencias, indígenas, afrodescendientes, mujeres rurales y madres cabeza de familia, LGTBI y adultas mayores.</t>
  </si>
  <si>
    <t>100% del programa de formación implementado</t>
  </si>
  <si>
    <t xml:space="preserve">La Secretaría de Turismo, Industria y Comercio reporta que se ha realizado acompañamiento a empresarios en ferias y eventos para la promoción turística del departamento además de impulsar los productos turístico ofertados con un total de 1040 mujeres vinculadas.  Se ha acompañado a empresarios en los procesos de formalización de la actividad turística además de monitorio a cada uno de los establecimientos en el cumplimiento de la norma acompañados de las instituciones involucradas. Adicionalmente se ha realizado capacitaciones y foros en el marco de ESCNNA, total de mujeres vinculadas 123. 
Se ha asesorado a empresarios del sector turístico en temas de emprendimiento de actividades turísticas, plataformas de RNT, Procesos asociativos, diseño de productos turísticos entre otros.  Mujeres beneficiadas:  64.
</t>
  </si>
  <si>
    <t>SENA Quindío Secretaria de Familia,  Secretaria Planeación, Secretaria de Agricultura, Desarrollo Rural y Medio Ambiente, Oficina de Promoción de Empleo Competitividad e Innovación</t>
  </si>
  <si>
    <t xml:space="preserve">La Secretaría de Familia viene consolidando la red de apoyo e intercambio empresarial de mujeres para la presente vigencia, a través de la realización de una feria empresarial y una rueda de empleo, participación en procesos formativos en marketing digital, conformación legal, formulación de proyectos y asociatividad. De igual forma, se viene trabajando con la red de mujeres caficultoras, la cual ya cuenta con 13 asociaciones municipales integrantes, añadiendise la asociación del corregimiento de Barcelona Quindío. Para el presente semestre, se contó con la apertura de la tienda café mujer del municipio de Montenegro Quindío, con la cual ya son 4 los municipios con tiendas café mujer en funcionamiento (Córdoba, Filandia, Montenegro y Pijao). </t>
  </si>
  <si>
    <t>Realización de Ruedas de negocios para mujeres emprendedoras y empresarias del departamento del Quindío.</t>
  </si>
  <si>
    <t>Número total de ruedas de negocio = ∑ de ruedas de negocios por año</t>
  </si>
  <si>
    <t xml:space="preserve">Secretaria de Familia
Secretaria de Planeación
Secretaría de Turismo
</t>
  </si>
  <si>
    <t>Apoyar  (24) Unidades de emprendimiento de grupos poblacionales con enfoque diferencial.</t>
  </si>
  <si>
    <t>La Secretaría de Turismo, Industria y Comercio reporta haber logrado beneficiar un total de 13 unidades de emprendimiento de población con enfoque diferencial mediante procesos de apoyo y asistencias técnicas y la promoción de unidades de emprendimiento en espacios comerciales como ferias y muestras empresariales, para un total de 8 mujeres beneficiadas en el primer semestre del 2019.</t>
  </si>
  <si>
    <t>Capacitación a través de seminarios dirigidos a empresas de mujeres para que participen en las licitaciones de compras públicas.</t>
  </si>
  <si>
    <t xml:space="preserve">LA Secretaría de Turismo en articulación con la Secretaría de Familia, en el marco de la conmemoración del día de la mujer realizó una micro rueda de empleo con mujeres en la que se ofertaron 170 plazas y una feria empresarial. La Secretaría de Familia convocó a la conformación de una red de apoyo e intercambio empresarial, a la cual acudieron 135 mujeres, con quienes se iniciaron procesos de capacitación en marketing digital, se diseñaron portafolios y se vienen capacitando en estrategias de comercialización. 
</t>
  </si>
  <si>
    <t>Número total de encuentros= ∑ de encuentros departamentales</t>
  </si>
  <si>
    <t>Gobernación del Quindío.
Universidad del Quindío.
SENA
Empresas Privadas
ONG</t>
  </si>
  <si>
    <t>Apoyar  ( 24) Unidades de emprendimiento de grupos poblacionales con enfoque diferencial.</t>
  </si>
  <si>
    <t>La Secretaría de Agricultura realizó capacitación a 437 a  jóvenes y mujeres rurales pertenecientes a 34 asociaciones o emprendimientos rurales en todos los municipios del departamento en temas como :
1.Elaboración de estrategias y alternativas de fortalecimiento organizacional en el área administrativa.
2. Educación financiera.
3.Matrices de  costos de producción.
4.Escala de precios de productos.</t>
  </si>
  <si>
    <t>Socialización de ofertas institucionales en los eventos de mujeres realizados a nivel departamental.</t>
  </si>
  <si>
    <t>Genero poblaciones vulnerables y con enfoque diferenciado</t>
  </si>
  <si>
    <t>A través del desarrollo de los procesos de promoción asociativa con mujeres, mediante la creación de la red de intercambio empresarial de mujeres, de manera permanente se ha venido publicando información sobre convocatorias, capacitaciones, ferias, entre otros, mediante los canales existentes para la difusión con las bases de datos que proyecta la oficina de género y diversidad de la secretaría de familia</t>
  </si>
  <si>
    <t xml:space="preserve">Secretaria de Familia
Secretaria de Educación.
SENA
Universidad Quindío
</t>
  </si>
  <si>
    <t xml:space="preserve">
En el marco del desarrollo de un proceso de fortalecimiento productivo en marketing digital, aproximadamente 45 mujeres pertenecientes a la red de apoyo e intercambio empresarial de mujeres, se beneficiaron de talleres y asistencia en el diseño de páginas web para mejorar los niveles de comercialización a través de canales virtuales y manejo de TICs.</t>
  </si>
  <si>
    <t xml:space="preserve">1.1.2 .Fomentar la Autonomía económica de las mujeres Rurales, Campesinas y cafeteras del Quindío a partir del apoyo técnico, capacitación y gestión de recursos para la creación de empresa, proyectos productivos y acceso a recursos financieros. </t>
  </si>
  <si>
    <t>SENA Quindío, Secretaria de Familia,  Secretaria Planeación, Secretaria de Agricultura, Desarrollo Rural y Medio Ambiente,
Oficina de Promoción de Empleo Competitividad e Innovación.
Corporación Autónoma del Quindío.</t>
  </si>
  <si>
    <t xml:space="preserve">En cuanto a la creación de un programa de gestión financiera y fortalecimiento productivo para la cofinanciación de proyectos y acceso al crédito, se dio inicio al Programa “Solidario” para la vigencia 2019, con el cual se busca generar una línea de crédito para los micros y pequeños empresarios y dueños de negocio que no pueden acceder a las líneas de crédito forma y que se ven afectados por fenómenos como el “gota a gota”. En total se han beneficiado al primer semestre del año 62 mujeres.
</t>
  </si>
  <si>
    <t xml:space="preserve">Apoyo y acompañamiento técnico, de capacitación y gestión de recursos a los programas y proyectos existentes de fomento de la producción agrícola y cafetera con mujeres rurales. Mujeres jardineras y Mujeres Camineras.  </t>
  </si>
  <si>
    <t>Asesorías de acompañamiento brindado a programas y proyectos existentes.</t>
  </si>
  <si>
    <t>90% de asesorías ejecutadas en el año.</t>
  </si>
  <si>
    <t xml:space="preserve">De igual forma la Secretaría de Agricultura reporta que se tienen dos grupos de mujeres . Uno en el Municipio de Circasia y el segundo en el Municipio de Calarcá. Se esta organizando un tercer grupo con jovenes productores de café de Génova. Así mismo, se realizó capacitación a 180 jóvenes y mujeres rurales en actividades agrícolas y no agrícolasdel municipio de la tebaida, circasia, calarca y Armenia, acerca de la importancia de la asociatividad, “Un sector agropecuario en el Quindío, es posible". Se estan capacitando dos grupos en el Municipio de Génova. Un grupo de mujeres identificado como Asomora correspondientes a productoras de mora y un grupo de jovenes cafeteros de Génova denominado Asojoca. </t>
  </si>
  <si>
    <t>Incorporación de propuestas  productivas de las mujeres rurales (campesinas, cafeteras, indígenas y afrodescendientes)  a los programas y proyectos de la Conservación, Reconocimiento y Protección del Paisaje Cultural Cafetero como patrimonio natural y cultural de la Humanidad tanto en las Cabeceras Municipales como en las zonas rurales del departamento.</t>
  </si>
  <si>
    <t>Soberanía, seguridad alimentaria y nutricional. Genero, Poblaciones vulnerables y con enfoque diferencial</t>
  </si>
  <si>
    <t>Se brindó apalancamiento a  iniciativas productivas rurales del departamento del Quindío:  
 1. Se apoyo en la elaboración de perfil de cargos, sistemas de control interno, estructura organizacional de la Asociación Agrilteb del Municipio de La Tebaida
2. • Realizó apoyo  a la asociación Asdegequin del Municipio de Génova en la determinación y fijación del costo de arrendamiento de planta donde se analizaron costos anuales, mensuales y diarios.
3. • Realizó apoyo a la organización Lumín S.A.S en la elaboración de las estructuras de costos de los cultivos de Curcuma y Gengibre donde se analizaron cultivos anuales, Cuatrimestrales y Mensuales detallando su VPN, TIR, RBC e Ingreso de SMLMV, igualmente se les realizo apoyo al grupo empresarial Don Pollo S.A.S en la elaboración de las estructuras de costos de una granja manual donde se analizaron ciclos de 6000, 9000 y 12.000 unidades (Pollos),  para determinar su viabilidad para inversión por pequeños y medianos productores del Departamento.
4.  Se realizó el  levantamiento a 41 asociaciones de la autoevaluación en el formato SADRA y el diagnostico organizacional de la entidad organizaciones solidarias de las asociaciones Asopismon, Agrilteb, Asprofil, Aproplam ,Asoproagro, Asojoca, agrocun,Aprolacir., Asopracir, Paisaje, mujer y café. Asociación de Mujeres Cafeteras de Pijao, María Antonia. Asociación de Mujeres Cafeteras de Montenegro, Raíces Quindianas. Asociación de Mujeres Cafeteras de Armenia, Aroma de Campo.Asociación de Mujeres Cafeteras de Génova,  Asocampo, Huevos Angelita, Huevos Plus, Asociación Asohercaq, Asorgec,Agrosolidaria,    que fueron priorizadas por la Dirección de emprendimiento y a partir de este diagnóstico realizar el plan de trabajo para empezar con el fortalecimiento y apalancamiento productivo, técnico y administrativo.
5.Se hizo acompañamiento a (5) emprendimientos y organizaciones, Lumin, Green Like, Dely Coffe del Quindío, Tostón Pilao y Tu Coffi en el evento de comercialización de las ferias del Municipio de Roldanillo del Departamento del Valle del Cauca.  para brindar así un apalancamiento a las iniciativas rurales. 
6. se hizo entrega de comodato a la fundacion Jampi  de la Tebaida de equipos agroindustriales.
7. En asuntos asociativos y organizacionales, estrategias de marketing y mercadeo, elaboración de estructuras de costos de producción y escala de precios de productos de acuerdo a los canales de comercialización, estandarización de procesos y de productos a las asociaciones agroindustriales.</t>
  </si>
  <si>
    <t>Organizaciones de mujeres rurales informadas sobre programas de emprendimiento existentes a nivel regional y nacional.</t>
  </si>
  <si>
    <t xml:space="preserve">34.
</t>
  </si>
  <si>
    <t xml:space="preserve">Se consolidó la red departamental de mujeres cafeteras, contando con 13 asociaciones municipales pertenecientes. De esta forma, se han realizado 4 encuentros de representantes legales de cada municipio con quienes se han desarrollado procesos de asistencia técnica en elaboración y puesta en marcha de planes de negocios, precios y costos, comercialización y adopción de manuales de gestión de calidad y funcionamiento. 
La red departamental de mujeres cafeteras para la presente vigencia, hizo parte de la feria agroexpo, a través de la cual participaron de subastas y ruedas de negocio. Este ejercicio hace parte del apoyo para el mejoramiento de las condiciones de acceso a la estructuración de proyectos, instrumentos crediticios y no crediticios e incorporación de las redes regionales y nacionales de emprendimiento. </t>
  </si>
  <si>
    <t xml:space="preserve">Apoyar el acceso de las mujeres rurales, campesinas y cafeteras a recursos productivos por medio de Instrumentos crediticios y de Instrumentos no crediticios. </t>
  </si>
  <si>
    <t>Mujeres rurales, campesinas y cafeteras con obtención de recursos  para financiamiento.</t>
  </si>
  <si>
    <t>Implementar un programa de gestión financiera para el desarrollo de emprendimiento, empresarismo y asociatividad</t>
  </si>
  <si>
    <t xml:space="preserve">Apoyar el acceso de las mujeres rurales, campesinas y cafeteras a convocatorias publicas para la estructuración del proyecto productivo y sus estudios de factibilidad y sostenibilidad. </t>
  </si>
  <si>
    <t>Aumento de un 50% de la línea de base de mujeres vinculadas a procesos de formación proyectos productivos.</t>
  </si>
  <si>
    <t>Secretaria de Familia,  Secretaria Planeación, Secretaria de Agricultura, Desarrollo Rural y Medio Ambiente,
Oficina de Promoción de Empleo Competitividad e Innovación.
Universidad del Quindío.</t>
  </si>
  <si>
    <t xml:space="preserve">20.
</t>
  </si>
  <si>
    <t>Atención a las mujeres victimas dentro del programa Implementación Proyectos Desarrollo Rural, con el monto de cofinanciación máxima para sus proyectos.</t>
  </si>
  <si>
    <t>Aumento de un 80% de la línea de base de mujeres beneficiarias cofinanciamiento máximo del proyectos.</t>
  </si>
  <si>
    <t>100% del Plan de capacitación implementado</t>
  </si>
  <si>
    <t xml:space="preserve">La Secretaría de Agricultura reporta que se realizo capacitacion  a 362  (mujeres y poblacion vulnerable) sobre el tema: Valores asociativos y trabajo en Equipo, el papel de la mujer en el desarrollo del campo, marcas y comercializacion, alianzas productivas y asociatividad  para el desarrollo de el campo, (Armenia), Inteligencia emocional, comercializacion, formacion para el trabajo y base para la expansion del liderazgo, (Cordoba), asociatividad como estrategia Asociativa, (Montenegro), Comercializacion, (Circasia),  Manejo de residuos sólidos y su aprovechamiento, Espiritu emprendedor y asociatividad en el trabajo (Calarca).
</t>
  </si>
  <si>
    <t>Secretaria de Familia, Secretaria de Turismo, industria y comercio, Personería, Dirección territorial de Min. Trabajo.</t>
  </si>
  <si>
    <t xml:space="preserve">
La Secretaría de Familia, en articulación con la Secretaría de Turismo Industria y Comercio lograron el agendamiento del Ministerio del Trabajo para efectuar una asistencia técnica al Departamento en la socialización al sector privado productivo del programa Equidad Laboral con Enfoque Diferencial. Esta jornada de difusión se realizará en el mes de agosto, sin embargo para el primer semestre se realizaron mesas de articulación con Fenalco, comfenalco, cámara de comercio, entre otros, para la organización logística de la actividad. </t>
  </si>
  <si>
    <t>Secretaria de Familia, Secretaria de Turismo, industria y comercio, Dirección territorial de Min. Trabajo, Cámara de Comercio.</t>
  </si>
  <si>
    <t xml:space="preserve">La Dirección de industria y comercio de la gobernación del Quindío viene acompañando 24 unidades de emprendimiento de las cuales 14 corresponden a jóvenes y mujeres dentro del enfoque diferencial. El acompañamiento consiste e asistir en aspectos como modelos de negocio, mercadeo y costos, herramientas digitales, planeación estratégica y participaciones en ferias y eventos. </t>
  </si>
  <si>
    <t>Incentivar las capacidades laborales de las mujeres cabeza de familia vinculadas  al programa RED UNIDOS .</t>
  </si>
  <si>
    <t>90% de la mujeres vinculadas al Programa Red Unidos fortalecidas con capacidades laborales.</t>
  </si>
  <si>
    <t>Secretaria de Familia, Secretaria de Turismo, industria y comercio, SENA, Cámara de Comercio, RED UNIDOS</t>
  </si>
  <si>
    <t>Secretaria de Familia, Secretaria de Turismo, industria y comercio, Secretaria de Planeación,  SENA, Cámara de Comercio, Oficina de Atención a la población migrante.</t>
  </si>
  <si>
    <t>La Secretaría de Agricultura reporta que se realizo capacitacion  a 362  (mujeres y poblacion vulnerable) sobre el tema: Valores asociativos y trabajo en Equipo, el papel de la mujer en el desarrollo del campo, marcas y comercializacion, alianzas productivas y asociatividad  para el desarrollo de el campo, (Armenia), Inteligencia emocional, comercializacion, formacion para el trabajo y base para la expansion del liderazgo, (Cordoba), asociatividad como estrategia Asociativa, (Montenegro), Comercializacion, (Circasia),  Manejo de residuos sólidos y su aprovechamiento, Espiritu emprendedor y asociatividad en el trabajo (Calarca).</t>
  </si>
  <si>
    <t>Diseño y ejecución de herramientas para la Implementación y monitoreo al DECRETO 2733 DE 2012 (Artículo 2. Ámbito de Aplicación a los contribuyentes obligados a presentar declaración de impuesto sobre la renta y complementarios que en su condición de empleadores ocupen trabajadoras mujeres víctimas de la violencia comprobada, y procede por un término máximo de tres (3) años a partir de la fecha en que se inicia la relación laboral)</t>
  </si>
  <si>
    <t>Dirección territorial Min. Trabajo.</t>
  </si>
  <si>
    <t>Mejoramiento de la calidad de la educación en primera infancia con didácticas no paramétricas  que promuevan la equidad de los géneros, practicas de reconocimiento no sexista y reconociendo las diferencias como elemento constitutivo de educación en equidad y para la ciudadanía.</t>
  </si>
  <si>
    <t>Proyectos pedagógicos con estrategias o didácticas no paramétricas que promuevan la equidad de los géneros</t>
  </si>
  <si>
    <t>50% de aumento de la línea de base en el mejoramiento de los proyectos pedagógicos  con estrategias con didácticas no paramétricas que promuevan la equidad de los géneros en la educación en primera infancia.</t>
  </si>
  <si>
    <t>Secretaria de Familia, Secretaría de Educación.</t>
  </si>
  <si>
    <t xml:space="preserve">.
La Secretaría de Familia a través de un proceso de acompañamiento a orientadores escolares y comités de convivencia escolar, validó en conjunto con la Universidad del quindío, un instrumento para la actualización de manuales de convivencia, de conformidad con la Ley 1620. En este sentido, se busca incorporar estrategias educativas no paramétricas que promuevan la igualdad y el respeto por la diferencia. Se vienen desarrollando procesos formativos a adolescentes en los 12 municipios del Departamento, a través del acompañamiento a personeros escolares y orientadores, mediante estrategias de seguimiento a la implementación de planes de convivencia escolar , instalación de espacios libres de discriminación y talleres en derechos sexuales y reproductivos.
</t>
  </si>
  <si>
    <t>Diseño e implantación de proyecto en educación para la equidad de géneros que articule las directivas, docentes, padres de familia y estudiantes en los colegios del departamento.</t>
  </si>
  <si>
    <t xml:space="preserve">Proyecto de educación para la equidad de géneros creado y funcionando. </t>
  </si>
  <si>
    <t>100% del Proyecto en Educación para la equidad de géneros implementado</t>
  </si>
  <si>
    <t>Para el primer semestre del 2019 se cuenta con el reporte de la Secretaría de Educación que en el mes de abril informó sobre la implementación del programa que permite garantizar el acceso y la permanencia de niños, niñas y jóvenes de las 54 instituciones educativas oficiales de los 11 municipios no certificados del departamento, con la prestación del servicio de seguridad y servicio de aseo en sus instalaciones. La cobertura educativa es de 40,759 estudiantes. Fuente SIMAT</t>
  </si>
  <si>
    <t>Diseñar e implementar proyecto de educación universitaria no sexista y para la equidad de género desde la interdisciplinariedad en todas las universidades del departamento. Este proyecto deberá apuntar a: estrategias de inclusión con equidad en las distintas disciplinas, prevención de violencias basadas en genero y promoción de la investigación académica con perspectiva de género.</t>
  </si>
  <si>
    <t xml:space="preserve">Proyecto de educación universitaria no sexista y para la equidad de género desde la interdisciplinariedad para la equidad de géneros creado y funcionando. </t>
  </si>
  <si>
    <t>Secretaria de Familia, Secretaría de Educación, Universidades del Departamento.</t>
  </si>
  <si>
    <t xml:space="preserve">50000 cupos para el país, para el departamento 375 en el Sena y 400 en la universidad del Quindío, no obstante, en departamentos donde no se logra los cupos disponibles, sus recursos son desplazados a municipios que tienen mayor participación. </t>
  </si>
  <si>
    <t xml:space="preserve"> De igual forma, se informó que se continúa con el acompañamiento en el diseño e implementación d la estrategia Escuela de Padres en las 54 instituciones educativas del departamento a través de la intervención profesional mediante el proyecto de convivencia y paz, así como en asistencia técnica a orientadores escolares.  A través de los diferentes ciclos de la educación adulta ofrecidos por la secretaría de educación departamental, durante la vigencia se han atendido 3182 personas de la población adulta del departamento. Fuente SIMAT. </t>
  </si>
  <si>
    <t>Secretaria de Familia, Secretaría de Educación, ICBF</t>
  </si>
  <si>
    <t>La Secretaría de Familia a través de un proceso de acompañamiento a orientadores escolares y comités de convivencia escolar, validó en conjunto con la Universidad del quindío, un instrumento para la actualización de manuales de convivencia, de conformidad con la Ley 1620. En este sentido, se busca incorporar estrategias educativas no paramétricas que promuevan la igualdad y el respeto por la diferencia. Se vienen desarrollando procesos formativos a adolescentes en los 12 municipios del Departamento, a través del acompañamiento a personeros escolares y orientadores, mediante estrategias de seguimiento a la implementación de planes de convivencia escolar , instalación de espacios libres de discriminación y talleres en derechos sexuales y reproductivos.</t>
  </si>
  <si>
    <t>Garantizar el acceso y permanencia de mujeres rurales,  indígenas, LGT, afrodescendientes y en condiciones de discapacidad, pobreza, a la educación secundaria, técnica, tecnológica y universitaria según sus necesidades, subjetividades y particularidades.</t>
  </si>
  <si>
    <t>Mujeres rurales, indígenas, LGTBI, afrodescendientes y en condición de discapacidad vinculadas a la educación secundaria, técnica, tecnológica y universitaria según sus necesidades, subjetividades y particularidades.</t>
  </si>
  <si>
    <t>Secretaria de Familia, Secretaría de Educación, ICBF, Universidades del Departamento.</t>
  </si>
  <si>
    <t>Implementar el programa de acceso y permanencia de la educación técnica, tecnológica y superior en el departamento del Quindío</t>
  </si>
  <si>
    <t>De igual forma, se viene implementando el convenio J-140 de cooperación académica entre el Departamento y la Universidad del Quindío, a través del cual se han logrado procesos de prácticas profesionales, intercambio docente y procesos académicos para la investigación y divulgación sobre asuntos de género y enfoque diferencial.</t>
  </si>
  <si>
    <t>Realizar convenios interinstitucionales entre la gobernación del Quindío y las universidades del departamento para el fortalecimiento de procesos académicos en términos pedagógicos, didácticos, de ambiente escolar, de acceso y de permanencia e investigación con enfoque diferencial y de género.</t>
  </si>
  <si>
    <t>Gobernación del Quindío, Universidades del departamento.</t>
  </si>
  <si>
    <t xml:space="preserve">
A través de diferentes gestiones realizadas por la oficina de género y diversidad de la Secretaría de Familia, se conformó una unidad de diversidad en la Escuela de Administración y Mercadotecnia, a través de la cual se publicó una línea especial de crédito y becas para personas sexualmente diversas que deseen ingresar a la institución de educación superior. De igual forma, en articulación con la Universidad Alexander Von Humboldt se realizó un diplomado en derechos humanos y diversidad, con líderes comunitarios y personas LGBTI. </t>
  </si>
  <si>
    <t>Implementación de medidas de seguimiento al cumplimiento del decreto reglamentario 4798 de 2011 (Ley 1257 de 2008 en materia educativa)</t>
  </si>
  <si>
    <t xml:space="preserve">El programa de acceso y permanencia a la educación superior se encuentra implementado a través del otorgamiento de beneficio económico a estudiantes para cursar estudios universitarios. Se aprobaron beneficios a 51 estudiantes de los cuales 32 iniciaron estudios y se realizó el giro de los recursos a las universidades donde cursan los estudios superiores. </t>
  </si>
  <si>
    <t>Garantizar el acceso en calidad y oportunidad a los servicios de salud para las mujeres,  priorizando estrategias de vinculación al SGSSS (RÉGIMEN CONTRIBUTIVO Y SUBSIDIADO)  en niñas y adolescentes,   mujeres rurales, indígenas, afrodescendientes, LGTBI, en condición de prostitución, privadas de libertad, extrema pobreza, retornadas y victimas de conflicto armado.</t>
  </si>
  <si>
    <t>la secretaría de salud reporta la realización de capacitaciones sobre Deberes y derechos en Salud a la población indígena 
Socialización de las guías alimentarias población indígena.  157 Mujeres beneficiadas.  
Sensibilización Violencia contra la mujer, Deberes y derechos en salud  con enfoque diferencial en el autocuidado
107 mujeres atendidas.</t>
  </si>
  <si>
    <t>Priorizar la atención en la población femenina de vulnerabilidad como niñas, madres gestantes , adultas mayores, mujeres  con capacidades diferentes, mujeres indígenas, afro-descendientes, LGTBI, prostitutas y en condición de habitación de calle, con calidad y oportunidad.</t>
  </si>
  <si>
    <t xml:space="preserve"> De igual forma, en articulación con la Alcaldía de Armenia, la Secretaría de Familia convocó a una mesa intersectorial para revisar diferentes problemáticas en aspectos de salud pública que se vienen presentando en sitios de homosocialización y espacios para la prestación de servicios sexuales. En este sentido, se realizó una jornada de salud y afiliación a trabajadoras/es sexuales en diferentes puntos de Armenia, y con el apoyo de la Universidad del Quindío se logró un suministro de medicamentos y vitaminas para personas viviendo con VIH. 
La secretaría de salud reporta que se realiza seguimiento a  planes  de mejoramiento según autoapreciación 2018 para la implementación de la estrategia  IAMI (Instituciones Amigas de la Mujer y la Infancia lineamientos vigentes 2016). Presentación de  resultados del seguimiento de la atención nutricional de la gestante relacionado con el bajo peso al nacer vigencia 2018  y estado actual de  estrategia IAMI. </t>
  </si>
  <si>
    <t xml:space="preserve">Para esta acción que ha sido armonizada con la meta 133 del plan de desarrollo, la Secretaría de Salud Departamental no ha reportado información. Sin embargo, como es de tener en cuenta, las acciones adelantadas con este despacho que impactan directamente en cuanto a los objetivos de la acción concreta, logra identificarse lo siguiente:
Se socializaron las 18 prácticas de la Estrategia AIEPI en su componente comunitario, el cual propone que las FAMILIAS incorporen PRÁCTICAS SALUDABLES para el desarrollo seguro de sus hijos protegiendo su crecimiento sano, previniendo para que no se enfermen, dando CUIDADOS ADECUADOS en el hogar cuando están enfermos, DETECTANDO OPORTUNAMENTE SIGNOS que manifiestan que requieren TRATAMIENTO INMEDIATO para BUSCAR AYUDA. 
La secretaría de salud reporta que se realiza seguimiento a  planes  de mejoramiento según autoapreciación 2018 para la implementación de la estrategia  IAMI (Instituciones Amigas de la Mujer y la Infancia lineamientos vigentes 2016). Presentación de  resultados del seguimiento de la atención nutricional de la gestante relacionado con el bajo peso al nacer vigencia 2018  y estado actual de  estrategia IAMI. 
</t>
  </si>
  <si>
    <t xml:space="preserve">Plan de articulación intersectorial diseñado e implementado. </t>
  </si>
  <si>
    <t>El área de maternidad de la Secretaría de Salud reporta que se vincularon 2.647 gestantes al programa  de control prenatal antes de la semana 12de Gestación ,Atención del parto institucional humanizado en 99%, Embarazo en Adolescente 14,8%,por debajo de la media nacional, Mortalidad Materna causa directa y temprana0 % y mortalidad perinatal 13,8%,estaba en 14,5% año 2015,se ha gestionado con las EPS , I.P.S intervenciones inter e intra  sectoriales, dado que es un problema complejo de salud pública,  la prevalencia de sífilis gestacional y sífilis congénita diagnosticada antes de la semana 17 ,prevalece 2,9% a 30 de junio 2019. El Subcomité de Maternidad Segura realizó tres (3) capacitaciones , afianzando protocolos y Guías emanadas del Ministerio de Salud y Protección Social a todos los Actores del Sistema, impactando positivamente en la atención de nuestra población objeto.</t>
  </si>
  <si>
    <t>Secretaria de Salud, Profamilia Quindío, Secretaria de educación, ICBF</t>
  </si>
  <si>
    <t xml:space="preserve">La Secretaría de Salud reporta que se realizan procesos de formación y capacitación a docentes, orientadores y padres de familia de las instituciones educativas de los municipios del Quindío; en temas relacionados a: atención primaria en salud mental, consumo de sustancias psicoactivas, primera ayuda psicológica, intervención en crisis, rutas de atención en salud mental, y coberturas en salud, SPA y violencia. De igual manera desde el Programa de Convivencia Social y Salud Mental del Departamento se realiza acompañamiento en la implementación de  la estrategia ANGEL GUARDIAN  perteneciente al Batallón de la Octava Brigada de la Ciudad de Armenia , se han desarrollado jornadas de formación y capacitación en Primeros Auxilios Emocionales, Intervención en Crisis, Escucha activa y herramientas de intervención en casos específicos de: ansiedad, agresividad, maltrato infantil, depresión y conducta suicida. La Capacitación esta dirigida a los soldados pertenecientes a la estrategia; denominados “ángeles Guardianes”.
</t>
  </si>
  <si>
    <t xml:space="preserve">Para el presente semestre, la Secretaría de Familia cuenta con el avance reportado inicialmente, relacionado con la realización de ciclos educativos sobre las siguientes temáticas: sexo y sexualidad humana; autoestima; prevención de embarazo y métodos de planificación familiar; toma de decisiones; roles sociales, sexuales y género; proyecto de vida; uso de la doble protección / ETS – VIH – Sida y; derechos sexuales y reproductivos, violencia sexual, económica, física y psicológica y; comunicación en familia en las Instituciones Educativas Liceo Andino (Filandia), Simón Bolívar e Instituto Quimbaya (Quimbaya), General Santander (Montenegro), Rafael Uribe Uribe (Calarcá), San Bernardo (Barcelona), Cuyabra (Armenia) y República de Francia (Armenia), Gabriela Mistral y Pedacito de Cielo (La Tebaida), Instituto Libre (Circasia). Además intervenciones en los barrios Comuneros (Montenegro), Villa Nohemí (Circasia), Génesis y Simón Bolívar (Armenia) y Cantarito (La Tebaida). Así como la realización de Escuelas de Padres. Los procesos formativos y las instituciones priorizadas, vienen siendo acompañadas en el marco de la implementación de la estrategia formativa en derechos sexuales y reproductivos, de manera que se evidencia el mismo reporte en cuanto continúan las actividades mencionadas. 
</t>
  </si>
  <si>
    <t>Desde  el Programa de Convivencia Social y Salud Mental se brinda asesoría y Asistencia Técnica dirigida a  Planes Locales de Salud, IPS municipales, EAPB y Comisarias de Familia de los 11 municipios del Departamento del Quindío;  frente a la implementación de la estrategia de Atención Primaria en Salud Mental. con énfasis en la Ley 1438 de 2011, donde determina  la  APS como  la estrategia de coordinación intersectorial que permite la atención integral e integrada, desde la salud pública, la promoción de la salud, la prevención de la enfermedad, el diagnóstico, el tratamiento, y la rehabilitación del paciente en todos los aspectos.</t>
  </si>
  <si>
    <t>Garantizar la entrega oportuna del biológico e insumos para la vacunación contra el VPH de todas las niñas escolarizadas ente el cuarto y onceavo grado de educación básica primaria y secundaria y
que tengan 9 años o más.</t>
  </si>
  <si>
    <t>Entrega de biológicos e insumos para la vacunación contra el VPH</t>
  </si>
  <si>
    <t xml:space="preserve">Cubrimiento del 90% de todas las niñas escolarizadas con los biológicos e insumos para la vacunación contra el VPH. </t>
  </si>
  <si>
    <t>Implementar una estrategia que permita garantizar el adecuado funcionamiento de la red de frío para el almacenamiento  de los biológicos del Programa Ampliado de Inmunización (PAI)</t>
  </si>
  <si>
    <t xml:space="preserve">Según reporta la Secretaría de Salud, se relacionan las dosis de biológicos aplicados por las IPS del Departamento del Quindío a población femenina, con los biológicos suministrados por el Ministerio de Salud, bajo el seguimiento de la Secretaría Departamental, para un total de 128,370 dosis de vacunas aplicadas a mujeres colombianas y 4,088 a mujeres con ciudadanía extranjera que requirieron el servicio en el Departamento, con un total de $1.128.970.182,95. 
</t>
  </si>
  <si>
    <t>Incorporación del enfoque diferencial y de género en las acciones de vigilancia de las ITS</t>
  </si>
  <si>
    <t>Valor absoluto (verificación del enfoque diferencial y de género en la vigilancia de las ITS)</t>
  </si>
  <si>
    <t>*Para la Secretaria de Salud Departamental es una necesidad imperante el proceso de adopción de la Política Pública de Salud Mental, por parte de los municipios del departamento, por lo tanto se realizó envió de la Circular No. 129 del 19 de junio de 2019 donde se solicita la resolución de adopción de la Política Pública de Salud Mental en los 11 municipios de Departamento del Quindío en correlación con la Resolución No.1598 de 2018.
Desde  el Programa de Convivencia Social y Salud Mental se brinda asesoría y Asistencia Técnica dirigida a  Planes Locales de Salud, IPS municipales, EAPB y Comisarias de Familia de los 11 municipios del Departamento del Quindío;  frente a la implementación de la estrategia de Atención Primaria en Salud Mental. con énfasis en la Ley 1438 de 2011, donde determina  la  APS como  la estrategia de coordinación intersectorial que permite la atención integral e integrada, desde la salud pública, la promoción de la salud, la prevención de la enfermedad, el diagnóstico, el tratamiento, y la rehabilitación del paciente en todos los aspectos.</t>
  </si>
  <si>
    <t>Implementar medidas de seguimiento al cumplimiento del decreto 2734 de 2012 Por el cual se reglamentan las medidas de atención a las mujeres víctimas de violencia</t>
  </si>
  <si>
    <t xml:space="preserve">Mediante jornadas de asistencias técnicas se realizó la socialización de la Política Pública  de Salud Mental Nacional (Resolución 04886 de 2018) y la Resolución  1598 de 2018 por la cual se adopta la Política Departamental de Salud Mental; la socialización se llevó a cabo en los municipios de: Buenavista, Calarcá, Circasia, Córdoba, Filandia, Génova, Montenegro, La Tebaida, Pijao, Quimbaya y Salento; el objetivo es transversalizar las acciones municipales en pro de la Salud Mental en concordancia con las orientaciones, ejes temáticos y generalidades conceptuales de la Política Pública de Salud Mental.
</t>
  </si>
  <si>
    <t>Se realizaron 16 talleres de sensibilización frente a la enfermedad de tuberculosis y lepra, dirigidos a personal de salud, pacientes y sus familias, asistieron 138 personas, de los cuales 107 fueron de sexo femenino. Se realizaron 16 jornadas de movilización y búsqueda de sintomáticos de piel y sistema nervioso periférico en los cuales se educaron y valoraron 661 personas sobre la enfermedad de Hansen, de los cuales 285 eran de sexo femenino.
Se realizaron 30 jornadas de movilización y búsqueda de sintomáticos respiratorios en los cuales se educaron y valoraron 1523 personas sobre la enfermedad de tuberculosis, de los cuales 797 eran de sexo femenino. Privadas de la libertad, habitante de calle y hogares de adulto mayor, VIH, etc. Se realizaron 6 jornadas de Educación a pacientes con tuberculosis, donde se educaron 187 personas de las cuales 26 eran de sexo femenino.</t>
  </si>
  <si>
    <t xml:space="preserve">Construir un Sistema de información unificado, que amplié las características de análisis estructural de la salud en el Departamento. </t>
  </si>
  <si>
    <t>La Secretaría de Familia reporta que se realizan procesos de formación y capacitación a docentes, orientadores y padres de familia de las instituciones educativas de los municipios del Quindío en temas relacionados con atención primaria en salud mental, consumo de sustancias psicoactivas, primera ayuda psicológica, intervención en crisis, rutas de atención en salud mental, y coberturas en salud, SPA y violencia.</t>
  </si>
  <si>
    <t xml:space="preserve">Esta acción concreta hace parte de una de las funciones del Comité consultivo intersectorial para la atención integral de la violencia de género. De esta forma, a través de la publicación de los informes d e los sistemas de información de la Secretaría de Salud, se viene adelantando el proceso para mitigar problemáticas en salud pública para mujeres. </t>
  </si>
  <si>
    <t>2.1.1 Incentivar a las mujeres para su participación activa en partidos políticos y corporaciones pública y de elección popular.</t>
  </si>
  <si>
    <t>Programa de capacitación para las mujeres en asuntos de política y administración pública</t>
  </si>
  <si>
    <t>Secretaria del Interior, Secretaria de Familia, Esap Quindío</t>
  </si>
  <si>
    <t>Quindío si a la participación</t>
  </si>
  <si>
    <t xml:space="preserve">La Secretaría del Interior reporta la realización de procesos de promoción y divulgación de la importancia de la Participación Ciudadana y Democrática, así como el ejercicio de Control Social en instancias como Consejos estudiantiles, Audiencias de Rendición de Cuentas, Veedurías, JAC, entre otras, impactando a más de 83 mujeres. </t>
  </si>
  <si>
    <t xml:space="preserve">Diseño de un plan de inclusión para las  mujeres  en los partidos políticos incentivando liderazgos femeninos y con enfoque de género que incluya el seguimiento a la Ley de cuotas. </t>
  </si>
  <si>
    <t>Plan de  inclusión para las mujeres en los partidos políticos formulado e  implementado.</t>
  </si>
  <si>
    <t>Secretaria del Interior, Secretaria de Familia, Esap Quindío, Directorios departamentales de Partidos Políticos</t>
  </si>
  <si>
    <t>La Secretaría de familia a través de la oficina de genero viene haciendo acompañamiento a todos los municipios del departamento en la conformación y consolidación de espacios de participación como lo son los consejos comunitarios de mujer, y el consejo departamental de mujeres. A través de estos se apoyó el desarrollo de  planes de acción y propuestas para la realización de actividades de movilización a lo largo de la vigencia. Los componentes financieros dependen del apoyo de los entes territoriales, para lo cual se gestionan recursos encaminados a garantizar la realización de actividades propuestas. Todos los espacios de participación son acompañados técnicamente mediante talleres y socialización de la norma así como de los lineamientos establecidos para el abordaje del enfoque de genero. 
Se desarrolló convocatoria para la realización de 2 sesiones del consejo departamental de mujeres.</t>
  </si>
  <si>
    <t>Creación de la Red de Mujeres al Poder. Esta red deberá articular el movimiento social de mujeres con los distintos partidos políticos en el departamento. La red impulsará el acompañamiento a las bancadas de mujeres y sus representatividad en las distintas corporaciones publicas y de elección popular.</t>
  </si>
  <si>
    <t xml:space="preserve">A través de las instancias de participación de mujeres existentes en el departamento, como lo son consejos comunitarios y consejo departamental de mujeres, la Secretaría de Familia ha hecho asistencia técnica en la socialización de lineamientos estratégicos de la política pública de equidad de género y promoción de la incidencia social a través del apoyo a las actividades establecidas en los planes de acción de estas instancias. </t>
  </si>
  <si>
    <t>Diseño e implementación de campaña de mujeres quindianas como candidatas a las distintas corporaciones públicas y de elección popular.</t>
  </si>
  <si>
    <t xml:space="preserve">De igual forma, se efectuó un proceso contractual tendiente a apoyar la realización de un proceso formativo y de incidencia política para mujeres, el cual será desarrollado en el segundo semestre de la presente vigencia. </t>
  </si>
  <si>
    <t>Secretaria del Interior, Secretaria de Familia, Organizaciones sociales de mujeres, Consejos Departamental y Municipales de mujeres, Policía Nacional</t>
  </si>
  <si>
    <t xml:space="preserve">Apoyar la implementación de treinta y seis (36) programas de prevención del delito y mediación de conflictos en comunidades focalizadas del departamento
</t>
  </si>
  <si>
    <t xml:space="preserve">La Secretaría de Interior reporta que para el segundo trimestre de 2019, se adelantaron los procesos pertinentes para la organización de la Semana de Participación, evento que contará con el foro de Equidad de Genero donde se socializarán Experiencias significativas: "vivir el territorio desde la equidad de Género", lo cual viene siendo planificado para beneficiar alrededor de (300) personas y se realizará en el segundo semestre del año. 
</t>
  </si>
  <si>
    <t>Secretaria del Interior, Secretaria de Familia,  Consejos Departamental y Municipales de mujeres.</t>
  </si>
  <si>
    <t xml:space="preserve">La secretaría de familia a través de la oficina de género viene asistiendo técnicamente a los 12 consejos comunitarios de mujer del departamento en la consolidación de procesos organizativos y desarrollo de planes de acción. A la fecha los municipios de Armenia y Calarcá se encuentran en proceso de renovación de consejos comunitarios, por lo cual desde el departamento se viene realizando acompañamiento para la inclusión de todos los enfoque diferenciales y poblacionales dentro de las nuevas conformaciones. </t>
  </si>
  <si>
    <t>Crear programa de apoyo técnico y financiero a  los planes de acción de los consejos municipales y departamental de mujeres.</t>
  </si>
  <si>
    <t>Programa de apoyar técnico y financiero a  los planes de acción de los consejos municipales y departamental de mujeres.</t>
  </si>
  <si>
    <t>100% de implementación del Programa de apoyo técnico y financiero a  los planes de acción de los consejos municipales y departamental de mujeres.</t>
  </si>
  <si>
    <t>Secretaria del Interior, Secretaria de Familia, Secretaria de Planeación, Esap Quindío</t>
  </si>
  <si>
    <t xml:space="preserve">Se realizó un sistema de bienes y servicios alrededor de la comercialización del café como lista de chequeo para verificar las capacidades técnicas y competitivas de la red departamental de mujeres cafeteras, esto, en desarrollo de un proceso de formento de la asociatividad con enfoque de género y diferencial. </t>
  </si>
  <si>
    <t>Secretaria del Interior, Secretaria de Familia, Consejos Departamental y Municipales de mujeres, UNIQUINDIO, ESAP QUINDIO</t>
  </si>
  <si>
    <t xml:space="preserve">De igual forma, se apoyaron los municipios de Buenavista, Génova y Montenegro en la elaboracón de planea de mercadeo de productos a base de café, para las asociaciones de mujeres cafeteras de estos municipios. En este mismo sentido, se acompañaron los 12 municipios del departamento en el desarrollo de planes de negocio en la comercialización de café y diferentes productos de mujeres emprendedoras. </t>
  </si>
  <si>
    <t>Diseñar e implementar estrategia de incorporación de mujeres Rurales, afrodescendientes, jóvenes, mujeres y madres cabeza de familia, mujeres en condición de prostitución, LBTI, Mujeres retornadas, privadas de la libertad y en condición de pobreza extrema a los consejos municipales y departamental de mujeres.</t>
  </si>
  <si>
    <t>100% de municipios con estrategia implementada.</t>
  </si>
  <si>
    <t>Secretaria del Interior, Secretaria de Familia, Consejos Departamental y Municipales de mujeres.</t>
  </si>
  <si>
    <t xml:space="preserve">La Secretaría de Familia cuenta con una base de datos sobre mujeres en sus diferentes enfoques poblacionales y diferenciales que hacen parte de las instancias de participación. Es así como en cada convocatoria, desde cada área de la secretaría, se hace énfasis en la concurrencia de estas poblaciones para validar los componentes de inclusión, pilares para el funcionamiento este despacho departamental. </t>
  </si>
  <si>
    <t>Creación de un programa de capacitación en derechos humanos de las mujeres y liderazgo femenino con enfoque de género a mujeres Rurales, afrodescendientes, jóvenes, mujeres y madres cabeza de familia, mujeres en condición de prostitución, LBTI, Mujeres retornadas, privadas de la libertad y en condición de pobreza extrema.</t>
  </si>
  <si>
    <t>Secretaria del Interior, Secretaria de Familia, Defensoría del Pueblo, Consejos Departamental y Municipales de mujeres, UNIQUINDIO, ESAP QUINDIO</t>
  </si>
  <si>
    <t>La secretaría del Interior a través de la Dirección de Protección y Atención de la Población es la encargada de brindar capacitaciones en DDHH en Colegios, Universidades, JAC, funcionarios públicos y mesas de participación de esta manera se abordan diferentes enfoques, no obstante la Secretaría de Familia a través de la Jefatura de Poblaciones y Equidad de Género atiende de manera integral los distintos enfoques.</t>
  </si>
  <si>
    <t>Acciones formativas  que transformen los valores y estereotipos de los roles dirigidos madres y padres de familia. Acciones ejecutadas a madres y padres de familia</t>
  </si>
  <si>
    <t>% de implementación = (# de acciones formativas ejecutadas/# de acciones formativas programadas)*100</t>
  </si>
  <si>
    <t xml:space="preserve">Se apoyo la implementación de siete (07) Programas de prevención del delito y mediación de conflictos apoyados: 
- Encuentro multicolor clubes por la vida
- Club de ciudadanos.
- Semillero Cultural
- Semillero deportivo
- Acompañamiento Psicológico
- Barrismo social
- Intervención individual
Población impactada cuatro mil cuatrocientas treinta y siete  (4.437) mujeres
Diez (10) municipios  con atención integral en su I fase de la vigencia 2019:
1. Circasia: Intervención IE Henry Marín, IE Libre población, Barrio la Esmeralda y Villa Nohemí
2. Calarcá: IE Rafael Uribe Uribe, Robledo, Barrios Llanitos piloto, Llanitos Guárala, la Virginia.
(Barcelona): Intervención en IE San Bernardo, CDI Barcelona, Barrio San Felipe, Barrio Playa Rica.
3. Montenegro: Intervención IE Jesús Maestro, IE Montenegro, IE Caldas, IE General Santander, barrio la Isabella, ciudad alegría,   
4.Filandia: Intervención IE Sagrado Corazón, IE Liceo Quindío, IE Liceo Andino, Barrio Cacique.
5. Pijao: Intervención;  IE Pijao, IE María Auxiliadora.
6. Córdoba: Intervención; barrio San Diego, IE José María Córdoba.
7. Buenavista: Intervención Obrero, Nuevo Horizonte, IE Buenavista.
8. Quimbaya: Intervención Villas del Prado.
9. La Tebaida: Intervención  IE Antonio Nariño y Luis Arango, Nueva Tebaida II, Nueva Tebaida.
10. Salento: Intervención IE Boquia y Frailejones.
Población impactadas  cuatro mil cuatrocientas treinta y siete  (4.437) mujeres
</t>
  </si>
  <si>
    <t>Realizar campañas de sensibilización para el reconocimiento y la valoración del trabajo femenino en el ámbito familiar. Esta campaña pretende visibilizar los aportes de las mujeres desde la economía del cuidado de donde se derivan los aportes sociales, políticos, culturales y económicos al país.</t>
  </si>
  <si>
    <t>Implementación de campañas de sensibilización.</t>
  </si>
  <si>
    <t>Se vienen articulando esfuerzos desde la secretaría de familia para el desarrollo de una jornada técnica con empresarios para el mes de agosto, en torno a la aplicación de la normatividad existente para la empleabilidad de mujeres en sus diferentes condiciones de riesgo y restitución de derechos.</t>
  </si>
  <si>
    <t>Crear un programa de televisión en el canal regional que visibilice las historias de vida de mujeres vinculadas al sector rural cafetero, campesinas,  indígenas,  afrodescendientes, en condición de discapacidad en cuanto a sus múltiples roles como mujer tanto en el ámbito familiar como los escenarios económico, político y socio-cultural del departamento.</t>
  </si>
  <si>
    <t>Programa de televisión en el canal regional que visibilice las historias de vida de mujeres vinculadas al sector rural cafetero, campesinas,  indígenas,  afrodescendientes, en condición de discapacidad.</t>
  </si>
  <si>
    <t>Diseño e implementación de Programa de televisión</t>
  </si>
  <si>
    <t>Secretaria de Familia, Secretaria de Educación, ICBF, UNIQUINDIO, organizaciones de mujeres, Tele café</t>
  </si>
  <si>
    <t xml:space="preserve">En el marco de la conmemoración del día internacional de la mujer, se realizó un plan de medios, así como el diseño de piezas audiovisuales, lo cual fue difundido en canales comunicativos, con motivo de prevenir la violencia de género y visibilizar los avances del trabajo realizado por las mujeres integrantes de la red de apoyo e intercambio empresarial de mujeres y la red de mujeres caficultoras. </t>
  </si>
  <si>
    <t xml:space="preserve">Acciones de fomento para la Conciliación de la Vida Familiar y Laboral.
</t>
  </si>
  <si>
    <t xml:space="preserve">La oficina de comunicaciones del Departamento cuenta con los contenidos y el material audiovisual, el cual es transmitido a través de los canales comunicativos del departamento, constituyendose esto en un insumo para la reivindicación del rol de la mujer en sus diferentes enfoques poblacionales y diferenciales a través de herramientas televisivas que son apropiadas en diferentes medios según se cuenta con pauta o concurrencia de los medios de comunicación. </t>
  </si>
  <si>
    <t>Realizar una campaña de visibilización y sensibilización de la Política  Pública de Equidad de género para las mujeres en todo el departamento.</t>
  </si>
  <si>
    <t xml:space="preserve">La Secretaría de Familia a través de la oficina de género y diversidad viene realizando acompañamiento técnico a todos los municipios del departamento en la consolidación de espacios de participación y adopción de mecanismos de género para la garantía de derechos y prevención y protección por hechos victimizantes. De esta forma, es de tener en cuenta que los procesos de acompañamiento cuentan permanentemente con insumos de sensibilización sobre la importancia de la política pública de equidad de género. </t>
  </si>
  <si>
    <t>Creación de sub-comites de seguimiento a la divulgación, implementación, monitoreo y evaluación de la política publica de Equidad de Género para las mujeres incorporados en los consejos municipales y departamental de mujeres.</t>
  </si>
  <si>
    <t>Subcomites de seguimiento de la Política Pública de Equidad de Genero para las mujeres.</t>
  </si>
  <si>
    <t xml:space="preserve">Conformación de un  subcomité en los 12 municipios del departamento del Quindío </t>
  </si>
  <si>
    <t xml:space="preserve">De igual forma, la Secretaría de Planeación Departamental cuenta con un contratista de apoyo para la socialización de las líneas estratégicas de la política pública de género así como para sensibilizar sobre la importancia de la adopción de políticas públicas municipales de género. </t>
  </si>
  <si>
    <t xml:space="preserve">Visibilizar a través de una estrategia mediática el rol de las mujeres quindianas y sus aportes al desarrollo de la historia, la ciencia, las artes, la cultura y el deporte desde un enfoque de género. </t>
  </si>
  <si>
    <t>Estrategia mediática sobre el rol de las mujeres quindianas y sus aportes al desarrollo de la historia, la ciencia, las artes, la cultura y el deporte desde un enfoque de género. (programas de TV, estrategias radiales, formación, etc.)</t>
  </si>
  <si>
    <t>100% de Implementación de estrategia mediática el rol de las mujeres quindianas</t>
  </si>
  <si>
    <t xml:space="preserve">Se reporta cumplimiento de esta acción concreta a través de lo relacionado en las acciones 53 y 54 según las actividades adelantadas por la Secretaría de Familia en este sentido. </t>
  </si>
  <si>
    <t xml:space="preserve">Promover los espacios recreativos y deportivos donde se transforme el estereotipo de género y se potencialice el liderazgo deportivo de las mujeres. </t>
  </si>
  <si>
    <t xml:space="preserve">INDEPORTES Quindío reporta que se realizan  actividades recreo deportivas que tienen como objetivo fortalecer el desarrollo de capacidades y la participación ciudadana, a partir del uso de la lúdica, el juego y la actividad física, para dar soluciones a las necesidades en materia de  tiempo libre la cual ayuda a la calidad de vida de los deportistas, estos grupos  reciben  una intervención de 2 veces a la semana , con una intensidad de 2 horas , todo esto con el fin de promover la integración familiar y la participación comunitaria a través  del juego, las actividades se ejecutan en  los barrios o escenarios deportivos
Igualmente se vienen interviniendo las cárceles y fundaciones FARO, donde se enseña a los jóvenes y adultos hacer ocupar el tiempo libre, a mantener y mejorar sus habilidades sociales y a mejorar sus relaciones con los demás. También les ayudamos a fomentarvalores positivos como el espíritu de superación y el compañerismo. De igual forma, INDEPORTES tiene a cargo el apoyo a ligas deportivas femeninas, como el grupo de futbol salón femenino, que ha sido apoyado en la realización de torneos a nivel municipal y departamental. 
</t>
  </si>
  <si>
    <t>Incorporación de iniciativas de producción cultural de las mujeres rurales (campesinas, cafeteras, indígenas y afrodescendientes)  a los programas y proyectos de la Conservación, Reconocimiento y Protección del Paisaje Cultural Cafetero como patrimonio natural y cultural de la Humanidad tanto en las Cabeceras Municipales como en las zonas rurales del departamento.</t>
  </si>
  <si>
    <t>Iniciativas de producción cultural  de las mujeres rurales (campesinas, cafeteras, indígenas y afrodescendientes)  a los programas y proyectos de la Conservación, Reconocimiento y Protección del Paisaje Cultural Cafetero</t>
  </si>
  <si>
    <t xml:space="preserve">A través de la conformación de la mesa técnica regional entre las gobernaciones de Valle del Cauca, Quindío, Risaralda y Caldas, se viene avanzando en la formulación del proyecto regional para el acceso a las oportunidades de las mujeres rurales cafeteras de 51 municipios incluidos en la declaratoria del paisaje cultural cafetero de estos departamentos. </t>
  </si>
  <si>
    <t xml:space="preserve">Incorporar los aportes culturales y tradicionales de las mujeres  rurales (campesinas, cafeteras, indígenas y afrodescendientes) a la implementación  del plan de promoción turística territorial, la  consolidación de productos y/o servicios turísticos existentes en el departamento y el desarrollo de iniciativas de marketing territorial con base en la gestión y promoción sustentable del paisaje. </t>
  </si>
  <si>
    <t xml:space="preserve">En este sentido, el proyecto ha incluido la incorporación de la mujer rural cafetera en las dinámicas culturales, económicas y sociales de la región, en el sentido en que una vez se presente el proyecto a las fuentes de financiación, se espera contar con escuelas de liderazgo, tiendas café mujer con componentes turísticos y recuperación de dinámicas culturales, reforestación, entre otros. Este proyecto pretende aportar en el cumplimiento de la acción de incoporación de iniciativas de producción cultural de las mujeres rurales, a los programas y proyectos de conservación, reconocimiento y protección del paisaje cultural cafetero. </t>
  </si>
  <si>
    <t>Secretaria del Interior, Secretaria de Familia,  Defensoría del Pueblo, Personerías</t>
  </si>
  <si>
    <t>La Secretaría del Interior reporta que se han realizado jornadas de capacitación en DDHH, violaciones a los DDHH y DIH. Se socializa la ruta de no discriminación dirigida a toda la población sexualmente diversa y ruta protección a defensores(as) de DDHH.
IMPACTANDO A 3.908 MUJERES.</t>
  </si>
  <si>
    <t xml:space="preserve">Para el presente semestre se continúa con la revisión de los indicadores validados en conjunto con Planeación Departamental, para la puesta en funcionamiento del Observatorio de Género. De esta forma, se cuenta con un apoyo por parte de la Universidad del Quindío, a través de un proceso de práctica profesional, específicamente en lo relacionado con la consecución de información de conformidad con las fuentes establecidas en los indicadores validados para el diseño del observatorio. </t>
  </si>
  <si>
    <t xml:space="preserve">Estimular la investigación, publicación y divulgación del conocimiento ancestral, cultural y científico relacionado con asuntos de género y de las mujeres en el departamento.
</t>
  </si>
  <si>
    <t xml:space="preserve">La Secretaría de Familia a través de la oficina de género y diversidad, en articulación con el programa de filosofía de la universidad del Quindío, y en el marco del convenio J-140 de cooperación académica, conformaron una línea de estudio interdisciplinario en asuntos de género. En este sentido, se viene levantando una linea base sobre proyectos, tesis, grupos y líneas que trabajan asuntos de género, para lo cual el equipo de trabajo ha realizado talleres y un foro de estudiantes de filosofía, mediante el cual se logró la participación de Carolina Sanin, una exponente a nivel nacional del feminismo, en el cual se discutieron estos temas y se constituye este, en un insumo para la estimulación de la investigación, la publicación y divulgación de los asuntos de género en el Departamento. </t>
  </si>
  <si>
    <t>El interior lleva a cabo la secretaria técnica del comité Departamental Contra la Lucha del delito trata de personas que afecta principalmente a las mujeres. El cual ha sesionado en tres (03) oportunidades durante este último trimestre.
 Así mismo ha realizado  de campañas de prevención del delito de trata de personas en los doce (12)  municipios del departamento. Principalmente en establecimientos nocturnos e Instituciones Educativas.
IMPACTANDO A 3.908 MUJERES.</t>
  </si>
  <si>
    <t>Diseño e implantación de campaña "Hombres quindianos por una vida libre de miedos y violencias contra las mujeres". Esta campaña pretenderá la reflexión y  transformación de valores machistas y sexistas en los hombres como agenciadores de la convivencia pacífica entre hombres y mujeres en los ámbitos públicos y privados.</t>
  </si>
  <si>
    <t>Secretaria del Interior, Secretaria de Familia, Secretaria de Educación, Secretaria de Salud, personerías, Policía Nacional.</t>
  </si>
  <si>
    <t xml:space="preserve">Esta actividad no cuenta con información reportada, quedando pendiente para la inclusión en el plan de acción de la oficina de género y diversidad para su efectivo cumplimiento. </t>
  </si>
  <si>
    <t>Secretaria de familia, Fiscalía, Policía nacional, Secretaria de Educación, Defensoría del Pueblo.</t>
  </si>
  <si>
    <t xml:space="preserve">La Secretaría del Interior cuenta con estudios documentados sobre el papel de las mujeres en las disputas armadas del país. Es de tener en cuenta que estos asuntos se coordinan desde esta secretaria, estando la oficina de genero encargada de hacer seguimiento a su implementación. Es así que de igual forma, a la secretaría de familia se hacen llegar documentos sobre diferentes roles de la mujer en el marco del conflicto, contando con una base de datos y archivos sobre las diferentes experiencias encontradas. La Secretaría del Interior realizó conmemoración de la lucha contra la violencia hacia la mujer en el marco del conflicto armado interno. De igual forma, a través del comité de justicia transicional se vienen atendiendo solicitudes de mujeres víctimas que requieren distintos tipos de atención diferenciada por su condición. </t>
  </si>
  <si>
    <t xml:space="preserve">La secretaría de familia a través de la oficina de género en articulación con la universidad del Quindío, conformó una línea de investigación y estudio en asuntos de género. Es así como a la fecha se vienen adelantando procesos de consecución de información sobre proyectos de grado, tesis, investigación, entre otros, relacionados con asuntos de género. De igual forma, se apoyó la realización del foro de estudiantes de filosofía de la universidad del Quindío, a través del cual se logró contar con la participación de Carolina Sanín, politóloga y feminista, quien retrató la situación de la mujer y el feminismo en Colombia, constituyéndose este en un insumo importante en el ejercicio de documentar y divulgar experiencias en construcción de paz, participación y resistencia de mujeres en el Departamento. </t>
  </si>
  <si>
    <t>Secretaria de familia, Secretaria de interior, Secretaria de educación , Secretaria de Salud, ICBF, Defensoría del Pueblo, Personería, Policía Nacional</t>
  </si>
  <si>
    <t xml:space="preserve">Se realizó una mesa técnica de trabajo entre la Secretaría del Interior, la Secretaría de Familia y la Agencia Colombiana para la Reintegración, alrededor de la priorización de familias y personas reincorporadas quienes han de verse beneficiados por los proyectos adelantados por la Secretaría de Familia, esto es, Familias Fuertes y proyectos de emprendimientos de mujeres. En este sentido, la Secretaría del Interior y la ACR quedaron en el compromiso de reportar la información sobre las personas objeto de intervención por parte de la oferta de la Secretaría de Familia. A la fecha, la Agencia para la Reintegración no reporta el desarrollo de proyectos en curso en el Departamento del Quindío. 
</t>
  </si>
  <si>
    <t>Secretaria de familia, Secretaria de interior, Secretaria de educación , Secretaria de Salud, ICBF, Defensoría del Pueblo, Personería, Policía Nacional.</t>
  </si>
  <si>
    <t>Acompañar  la construcción de las Cátedras de Paz de las instituciones educativas del departamento incorporando el enfoque diferencial y de género.</t>
  </si>
  <si>
    <t xml:space="preserve">Según reporte de la Secretaría de Educación departamental, se tiene previsto para el segundo semestre del 2019 la realización de eventos de muestras investigativas y de emprendimiento, lo cual a la fecha se encuentra en proceso de planificación. </t>
  </si>
  <si>
    <t>Incorporación de criterios de análisis de género en los planes de seguridad y convivencia ciudadana del departamento.</t>
  </si>
  <si>
    <t xml:space="preserve">Criterios de análisis de género incluidos en los planes de seguridad y convivencia ciudadana de la totalidad de los municipios </t>
  </si>
  <si>
    <t>Secretaria de familia, Secretaria de interior, Defensoría del Pueblo, Personería, Policía Nacional.</t>
  </si>
  <si>
    <t xml:space="preserve">Si bien se tiene el Plan Integral de Seguridad y Convivencia Ciudadana (PISCC),  este incluye como objetivos la prevención en la vulneración de los DDHH,  el enfoque se ha dado en los anteriores indicadores, y se ejecuta a través de las metas ya mencionadas. 
</t>
  </si>
  <si>
    <t>Secretaria de familia, Secretaria de Interior, Defensoría del Pueblo, Personería.</t>
  </si>
  <si>
    <t>La Secretaría del Interior ha asistido técnicamente a los 12 municipios del departamento en la estructuración de los planes municipales de derechos humanos y convivencia ciudadana, a través de los cuales se incorporan perspectivas de género.</t>
  </si>
  <si>
    <t>Secretaria de Familia, Secretaria de interior, Defensoría del Pueblo, Personería, Policía Nacional.</t>
  </si>
  <si>
    <t xml:space="preserve">La Secretaría de Familia viene adelantando un proceso de acompañamiento a las personas en situación de vulnerabilidad extrema y dentro del enfoque diferencial (afros, indígenas, trabajadoras sexuales y población LGBTI), que se encuentran en detención intramural en los establecimientos penitenciarios del Departamento. A través de este acompañamiento, se realizan talleres en derechos humanos y enfoque diferencial, así como activación de rutas y protocolos existentes para el acceso a oferta pública en salud y educación por parte de mujeres que se encuentran sin afiliación o con determinadas problmáticas de salud pública. </t>
  </si>
  <si>
    <t xml:space="preserve">La Secretaría de Familia a través de la oficina de comunicaciones diseñó diferentes piezas gráficas para la impresión de material publicitario, el cual será utilizado en campañas de asistencia técnica a los municipios para el abordaje integral de la violencia de género. Este material se encuentra en proceso de impresión. Es de tener en cuenta, que el material publicitario está enfocado en cómo prevenir y actuar frente a la violencia en general, por lo cual se ha incluido componentes de acoso sexual, acoso laboral, violencia de género en sus diferentes naturalezas, rutas de protección para mujeres víctimas en general y violencia intrafamiliar. 
</t>
  </si>
  <si>
    <t>Secretaría de Familia, Secretaría del Interior, secretaria de Salud, Fiscalía, INMLCF, CAIVAS, Dirección territorial Min. Trabajo.</t>
  </si>
  <si>
    <t xml:space="preserve">Se viene haciendo enlace entre la Secretaría de Familia y la Secretaría del Interior en el desarrollo del plan de acción del comité departamental de lucha contra la trata de personas, a través del cual se hace seguimiento a la implementación de rutas de protección a víctimas de abuso sexual y explotación sexual comercial. </t>
  </si>
  <si>
    <t>4.1.2 Desarrollar estrategias,  herramientas y mecanismos para la Prevención de las violencias contra las mujeres quindianas.</t>
  </si>
  <si>
    <t>Asesorías a los planes de acción para la prevención del acoso sexual y laboral</t>
  </si>
  <si>
    <t>90 % de asesorías ejecutadas en el año.</t>
  </si>
  <si>
    <t xml:space="preserve">Se estructuró una ruta intersectorial para el abordaje integral de la violencia de género en sus diferentes expresiones y naturalezas. Se viene aplicando la misma, en asistencia técnica a los municipios, a través del comité consultivo intersectorial para el abordaje integral de la violencia de género. </t>
  </si>
  <si>
    <t>Programa de formación a funcionarios/as públicos del sector Educativo en prevención y detección de la discriminación y la violencia contra las mujeres y derechos de las mujeres y prácticas no discriminatorias. Diseñado y ejecutado</t>
  </si>
  <si>
    <t xml:space="preserve">Se continúa con el desarrollo de jornadas de capacitación frente a la construcción de espacios libres de discriminación en las Instituciones Educativas de Armenia y el Quindío, a través de ejercicios de actualización y consolidación de manuales de convivencia escolar de conformidad con la Ley 1620. En este sentido, se han recibido diferentes solicitudes de acompañamiento por parte de instituciones educativas que han requerido asistencia técnica para el abordaje de los asuntos de género. </t>
  </si>
  <si>
    <t>Implementar estrategia de sensibilización y formación  en derechos sexuales y reproductivos y prevención de las violencias de género, y construcción de nuevas feminidades y  masculinidades.</t>
  </si>
  <si>
    <t>Secretaria de familia, Secretaria de Salud, Defensoría del Pueblo, Personería, PROFAMILIA Quindío.</t>
  </si>
  <si>
    <t xml:space="preserve">La Secretaría de Familia viene desarrollando un proceso formativo a adolescentes y jóvenes en asuntos de derechos sexuales y reproductivos en los municipios de Armenia, Calarcá, La Tebaida y Circasia, según solicitudes que han surgido. </t>
  </si>
  <si>
    <t>Asesorías de implementación del Decreto 4798 de 2011 en los proyectos pedagógicos.</t>
  </si>
  <si>
    <t xml:space="preserve">90 % de asesorías ejecutadas a los proyectos pedagógicos en el año.
</t>
  </si>
  <si>
    <t>A través de estos talleres se vienen trabajando componentes de género, nuevas masculinidades, prevención de embarazos tempranos y no discriminación.</t>
  </si>
  <si>
    <t xml:space="preserve">Campaña de sensibilización y formación a periodistas y comunicadores sociales en Prevención de violencias contra las mujeres, promoción de sus derechos bajo el enfoque diferencial y de género. Esta implica transformación de estereotipos de género, imaginarios,  practicas y lenguaje sexista. Ella propenderá por la revisión de contenidos discriminatorios y legitimadores de la violencia contra las mujeres en los distintos medios de comunicación del departamento. </t>
  </si>
  <si>
    <t>Secretaría de Familia, Oficina de Comunicaciones</t>
  </si>
  <si>
    <t>Genero poblaciones vulnerables con enfoque diferencial</t>
  </si>
  <si>
    <t xml:space="preserve">Se realizó un diseño para la implementación de una campaña de comunicaciones, con la finalidad de difundir las rutas de atención a mujeres víctimas y sensibilizar sobre la información pertinente sobre asuntos de género. De igual forma, a través del comité consultivo intersectorial para la atención de la violencia de género, se generan reportes que son publicados en medios de comunicación haciéndo hincapié en el cuidado que se debe generar para este tipo de publicaciones. </t>
  </si>
  <si>
    <t>Asesorías a las capacitaciones de las Unidades de Justicia y Paz</t>
  </si>
  <si>
    <t>90 % de asesorías ejecutadas a las capacitaciones .</t>
  </si>
  <si>
    <t xml:space="preserve">A través del funcionamiento del comité consultivo intersectorial para el abordaje integral de la violencia de género y la atención a niños, niñas y adolescentes víctimas de abuso sexual, el instituto colombiano de bienestar familiar viene participando a través de la unidad CAIVAS y CAVIF con presentación y seguimiento a informes sobre reportes de atención a víctimas. De igual forma, se efectúa un proceso de capacitación permanente a los enlaces de este comité en la atención diferencial a población vulnerable. </t>
  </si>
  <si>
    <t>Secretaria de familia, Secretaria de interior, Defensoría del Pueblo, Procuraduría.</t>
  </si>
  <si>
    <t>La Secretaría de Familia en articulación con la Secretaría de Salud y la Defensoría del Pueblo, conformaron una mesa técnica de trabajo conjunto entre estas instancias, para el seguimiento a casos que vienen siendo reportados, los cuales han requerido de un acompañamiento especial a fiscales e investigadores, para la recepción de denuncias por violencia contra las mujeres, y lo cual ha requerido un abordaje específico del enfoque diferencial y de género.</t>
  </si>
  <si>
    <t>Secretaria de familia, Secretaria de interior, Defensoría del Pueblo, Personería, CAIVAS, CAVIF, INMLCF, FISCALIA, Policía Nacional.</t>
  </si>
  <si>
    <t xml:space="preserve"> Este proceso hace parte de las acciones que se derivan del comité consultivo intersectorial para el abordaje integral de la violencia de género. </t>
  </si>
  <si>
    <t>CAIVAS, Procuraduría, Defensoría del Pueblo, Personería, ICBF</t>
  </si>
  <si>
    <t xml:space="preserve">Se reporta la información consignada en las acciones 85 y 86 por cuanto se consideran estrechamente vinculadas. Es así que la unidad CAIVAS hace parte del comité consultivo intersectorial para el abordaje integral de la violencia de género y el abuso sexual contra niños, niñas y adolescentes. Constituyendose este espacio como propicio para el asegurameinto de la atención especializada a NNA víctimas de violencia sexual. </t>
  </si>
  <si>
    <t>Asesorías  a las CAIVAS, CAVIF, CAV e Inasistencia Alimentaria en los municipios del departamento del Quindío</t>
  </si>
  <si>
    <t>90 % de asesorías a las CAIVAS, CAVIF, CAV e Inasistencia Alimentaria en los 12 municipios ejecutadas en el año</t>
  </si>
  <si>
    <t>Fiscalía General de la Nación, Secretaria del Interior.</t>
  </si>
  <si>
    <t>Asesorías Línea Estratégica de violencia del Programa de Casas de Justicia</t>
  </si>
  <si>
    <t>90 % de asesorías al Programa Casas de Justicia en la Línea Estratégica de violencia basada en género ejecutadas en el año</t>
  </si>
  <si>
    <t xml:space="preserve">Para la presente vigencia, continúa en funcionamiento el comité consultivo intersectorial para el abordaje integral de la violencia de género. Es así como este mecanismo sirve para el fortalecimiento de los componentes estratégicos establecidos en los programas de casas de justicia, las cuales no se encuentran en funcionamiento, sin embargo las medidas establecidas en la Ley 1257 vienen siendo objeto de seguimiento a través del comité. Es de tener en cuenta de igual forma, que los mecanismos de seguimiento a la aplicación de protocolos y la implementación de linamientos para la atención adecuada de mujeres víctimas, hacen parte de las funciones esenciales de este comité, por lo cual se considera el mismo como objeto de cumplimiento de las acciones concretas relacionadas. </t>
  </si>
  <si>
    <t>Secretaria de Interior, Secretaria de Familia, CAIVAS, CAV, CAVIF, Defensoría del Pueblo, Personería</t>
  </si>
  <si>
    <t>Secretaria de Interior, Secretaria de familia, Comités departamental y municipales del mujeres, INMLCF, Procuraduría</t>
  </si>
  <si>
    <t>Vigilar el Restablecimiento de los derechos de las niñas y adolescentes víctimas de violencia sexual a través de la modalidad de Intervención de Apoyo, con el fin de integrar a las familias en el proceso de atención especializada.</t>
  </si>
  <si>
    <t>Fiscalía General de la Nación Armenia, Fiscalías Seccionales Quindío, Policía Nacional, Secretaria de interior</t>
  </si>
  <si>
    <t xml:space="preserve">De conformidad con la funcionalidad del comité consultivo intersectorial para el abordaje integral de la violencia de género, se cuenta con enlaces tanto de la Fiscalía como del sector salud. Es así como a través de las sesiones que se han desarrollado a la fecha, se ha hecho énfasis en la aplicación de lineamientos del enfoque de género y diferencial en los programas de víctimas, testigos y custodia de material probatorio. </t>
  </si>
  <si>
    <t>Implementación de las medidas de atención establecidas en los literales a) y b) del artículo 19 de la Ley 1257 de 2008, de acuerdo a lo reglamentado por el Gobierno Nacional (Ministerios de Salud, Defensa y Justicia) en lo concerniente al sector salud: a. Garantizar la habitación y alimentación de la víctima a través del Sistema General de Seguridad Social en Salud. b. Cuando la víctima decida no permanecer en los servicios hoteleros disponibles, o estos no hayan sido contratados, se asignará un subsidio monetario mensual para la habitación y alimentación de la víctima, sus hijos e hijas, siempre y cuando se verifique que el mismo será utilizado para sufragar estos gastos en un lugar diferente a que habite el agresor. Así mismo este subsidio estará condicionado a la asistencia a citas médicas, psicológicas o psiquiátricas que requiera la víctima.</t>
  </si>
  <si>
    <t>Medidas de atención establecidas en los literales a) y b) del artículo 19 de la Ley 1257 de 2008, de acuerdo a lo reglamentado por el Gobierno Nacional (Ministerios de Salud, Defensa y Justicia)</t>
  </si>
  <si>
    <t>Secretaria de Salud, Esos, Procuraduría</t>
  </si>
  <si>
    <t xml:space="preserve">De igual forma, a través de videoconferencias realizadas con la Nación, en puesto de mando unificado con diferentes enlaces del Ministerio de Justicia, Salud, consejería presidencial, fiscalía y policía, se ha orientado sobre la implementación de medidas de atención establecidas en la Ley 1257 y sus diferentes decretos reglamentarios. 
Es así como este comité, reemplaza las funciones de seguimiento a la implementación de la Ley 1257, por lo cual el monitoreo y desarrollo de estrategias de coordinación interinstitucional para la implementación de medidas, se realiza a través del mismo. </t>
  </si>
  <si>
    <t>Establecimiento de   Número de estrategias de coordinación interinstitucional implementadas</t>
  </si>
  <si>
    <t>Asesorías a el Comité de Seguimiento a la Implementación de la Ley 1257</t>
  </si>
  <si>
    <t>90 % de asesorías ejecutadas al Comité de Seguimiento</t>
  </si>
  <si>
    <t>Secretaria de familia, Secretaria del Interior, Secretaria de Salud,  Secretaria de educación, ICBF, Policía, CAVIF, CAIVAS, Comisarias de Familia, Defensoría del Pueblo, Personería, Procuraduría, Comités departamental y municipales de mujeres</t>
  </si>
  <si>
    <t>Asesorías de fortalecimiento de mecanismos de coordinación intersectorial entre los distintos sistemas de información.</t>
  </si>
  <si>
    <t>90 % de asesorías  en mecanismos de coordinación interinstitucional a los sistemas de información ejecutadas en el año</t>
  </si>
  <si>
    <t xml:space="preserve">La Secretaría de Familia a través de la oficina de equidad de género validó en conjunto con Planeación Departamental los indicadores dispuestos para la creación del observatorio de género y un sistema de información sobre asuntos de género en el departamento. Se han realizado dos sesiones ordinarias y dos sesiones extraordinarias del comité consultivo departamental para el abordaje integral de la violencia de género, el cual tiene entre otros, como objetivo fortalecer los mecanismos de interoperabilidad para la gestión, consecución, publicación y análisis de los distintos sistemas de información que recogen datos sobre víctimas de violencia. </t>
  </si>
  <si>
    <t>5.1.1 Identificar procesos, procedimientos y prácticas patriarcales, androcéntricas y sexistas en las instancias e instituciones del Estado a nivel departamental y municipal.</t>
  </si>
  <si>
    <t>Realizar un diagnóstico de detección de prácticas e imaginarios patriarcales, androcéntricas y sexistas en los funcionarios públicos, en el diseño y aplicabilidad de los procesos, procedimientos de las instancias e instituciones del Estado a nivel departamental y municipal.</t>
  </si>
  <si>
    <t>Diagnóstico de detección de prácticas e imaginarios patriarcales, androcéntricas y sexistas en los funcionarios públicos</t>
  </si>
  <si>
    <t xml:space="preserve">A través de la implementación del modelo integrado de planeación y gestión se incorporaron instrumentos de recolección de información y caracterización de usuarios con el enfoque género diverso. Es así que a través de la consolidación de este mecanismo, se desarrollan capacitaciones a funcionarios públicos encargados de la atención a la ciudadanía sobre los protocolos y medidas establecidas en la atención de personas sexualmente diversas y mujeres. </t>
  </si>
  <si>
    <t>Promover una campaña de Reflexión, reconocimiento y autocrítica frente a los imaginarios sexistas, patriarcales y androcéntricos en los servidores y funcionarios públicos.</t>
  </si>
  <si>
    <t xml:space="preserve">La Secretaría de Familia en el marco de la conmemoración del mes de la lucha contra la homofobia, realizó una campaña de sensibilización a nivel de la administración departamental para el respeto por la diferencia y el cierre de brechas e imaginarios sexistas y patriarcales. Se realizaron actividades simbólicas al interior del centro administrativo departamental. </t>
  </si>
  <si>
    <t>Seguimiento a la Incorporación de indicadores de género en los sistemas de información de las instancias e instituciones del Estado a nivel departamental y municipal.</t>
  </si>
  <si>
    <t>Valor absoluto (Verificación)</t>
  </si>
  <si>
    <t xml:space="preserve">La Secretaría de Planeación incorporó indicadores de género en el seguimiento a la implementación del plan de desarrollo departamental. Es así que a partir de la presente vigencia, los instrumentos de recolección de información en seguimiento al plan indicativo cuentan con componentes de género para determinar el impacto que la oferta pública tiene sobre la población femenina y sexualmente diversa. </t>
  </si>
  <si>
    <t>Incorporación de enfoque de género en las políticas públicas, planes, programas</t>
  </si>
  <si>
    <t>90% de políticas públicas, planes, programas y proyectos con incorporación de enfoque de género</t>
  </si>
  <si>
    <t xml:space="preserve">A través del proceso de formulación de la política pública de equidad de género en el año 2015, se armonizaron todos los planes, políticas y proyectos con el enfoque y transversalización del enfoque de género. Es así como todos los actos administrativos en cuanto a la adopción de políticas públicas a nivel departamental cuentan con principios orientadores y enfoques enmarcados en la perspectiva de género, lográndose una trazabilidad entre la implementación de las mismas y el cumplimiento de los asuntos de género y diversidad en toda la dinámica institucional. </t>
  </si>
  <si>
    <t xml:space="preserve">Gobernación del Quindío, Alcaldías municipales, Defensoría del Pueblo, </t>
  </si>
  <si>
    <t xml:space="preserve">A través de la implementación del modelo integrado de planeación y gestión se cuenta con enlaces institucionales de cada secretaría y ente descentralizado de la administración departamental, con quienes se desarrollan mesas técnicas de capacitación donde son socializadas todas las herramientas legales y estratégicas para la atención a usuarios dentro de sus diferentes enfoques. </t>
  </si>
  <si>
    <t>Diseñar un plan de capacitación permanente del enfoque de género para funcionarios públicos de todas las instancias del departamento.</t>
  </si>
  <si>
    <t>90% de implementación del plan de capacitación anual</t>
  </si>
  <si>
    <t>Secretaria de Familia, Secretaria del Interior, Comités departamental y municipales de mujeres, Universidades del Departamento.</t>
  </si>
  <si>
    <t xml:space="preserve">Así mismo, la Secretaría de Familia a través de la oficina de género realiza capacitaciones a estos funcionarios en todos los asuntos relacionados con la prevención y detección de violencias, transversalización del enfoque de género, entre otros. </t>
  </si>
  <si>
    <t xml:space="preserve">La Secretaría de Familia a través de la oficina de equidad de género se encuentra adelantando procesos formativos en el comando departamental de la policía y subestaciones de policía según cronograma establecido en conjunto para la incorporación de medidas y protocolos existentes en el trámite del debido proceso con población sexualmente diversa y abordaje de los asuntos de género y derechos humanos. </t>
  </si>
  <si>
    <t>Incorporar la perspectiva de género en los planes de acción municipales y departamental de DDHH y DIH.</t>
  </si>
  <si>
    <t>La Secretaría del Interior reporta haber efectuado acompañamiento a los 12 municipios del departamento en la implementación de los planes de acción municipales y departamental de derechos humanos, así mismo, mediante la construcción de la ruta intersectorial para prevenir la discriminación, se incorporó el enfoque de género y diversidad en los mismos planes. De igual forma, se conformó el comité departamental de paz, reconciliación y derechos humanos con representación de todas las poblaciones del Departamento.</t>
  </si>
  <si>
    <t xml:space="preserve">Campaña de sensibilización y socialización de las rutas de atención a mujeres victimas de las distintas violencias. </t>
  </si>
  <si>
    <t>Gobernación del Quindío, Alcaldías municipales, Defensoría del Pueblo, ICBF, Personería, Procuraduría, Fiscalía, Policía Nacional.</t>
  </si>
  <si>
    <t xml:space="preserve">Esta acción concreta se encuentra estrechamente vinculada con las acciones 102 y 103, por lo cual se asume el relacionamiento del cumplimiento a la misma, con la información consignada allí. </t>
  </si>
  <si>
    <t xml:space="preserve">Acompañar el comité de seguimiento a la implementación de la ley 1257 de 2008 y sus decretos reglamentarios. </t>
  </si>
  <si>
    <t>Asesorías al Comité de seguimiento a la Implementación de la Ley 1257 de 2008</t>
  </si>
  <si>
    <t>90 % de asesorías ejecutadas al Comité de seguimiento a la implementación de la Ley 1257 de 2008</t>
  </si>
  <si>
    <t>Una vez conformado el comité consultivo intersectorial para el abordaje integral de la violencia de género, se asume dentro de sus funciones, el seguimiento a la implementación de la ley 1257 y sus decretos reglamentarios, por lo cual esta acción viene siendo cumplida a través del cumplimiento de lo adoptado en el decreto 587 del 2018.</t>
  </si>
  <si>
    <t xml:space="preserve">La Secretaría de Familia a través de la oficina de género y diversidad tiene a cargo la coordinación del proceso de seguimiento a la implementación de la política pública de género. Es así como a la fecha se han realizado 2 informes de seguimiento ante el consejo departamental de mujeres y el consejo departamental de política social, se ha realizado reporte del seguimiento al plan indicativo de la política pública ante planeación departamental, lo cual para el primer trimestre del año se encuentra debidamente publicado en el canal virtual central www.quindio.gov.co. que una vez se cuente con la validación del informe semestral será publicado nuevamente. </t>
  </si>
  <si>
    <t>(# de organizaciones que participan del monitoreo y la evaluación de la política/# total de organizaciones de mujeres)*100</t>
  </si>
  <si>
    <t>Secretaria de Familia, Alcaldías municipales, Comités departamental y municipales de mujeres.</t>
  </si>
  <si>
    <t xml:space="preserve">De igual forma, se realizó un informe cualitativo sobre propuestas de ajuste al plan de acción de la política pública, a fin de mejorar las condiciones de implementación de la misma y logro de impacto.  Así mismo, esta actividad se corresponde con una de las funciones esenciales de la oficina de género y diversidad, la cual se desarrolla permanentemente.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</si>
</sst>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3" formatCode="_-* #,##0.00_-;\-* #,##0.00_-;_-* &quot;-&quot;??_-;_-@_-"/>
    <numFmt numFmtId="164" formatCode="&quot;$&quot;\ #,##0_);\(&quot;$&quot;\ #,##0\)"/>
    <numFmt numFmtId="165" formatCode="_(&quot;$&quot;\ * #,##0_);_(&quot;$&quot;\ * \(#,##0\);_(&quot;$&quot;\ * &quot;-&quot;_);_(@_)"/>
    <numFmt numFmtId="166" formatCode="_(&quot;$&quot;\ * #,##0.00_);_(&quot;$&quot;\ * \(#,##0.00\);_(&quot;$&quot;\ * &quot;-&quot;??_);_(@_)"/>
    <numFmt numFmtId="167" formatCode="_(* #,##0.00_);_(* \(#,##0.00\);_(* &quot;-&quot;??_);_(@_)"/>
    <numFmt numFmtId="168" formatCode="&quot;$&quot;\ #,##0"/>
    <numFmt numFmtId="169" formatCode="0.0"/>
    <numFmt numFmtId="170" formatCode="#,##0.00;[Red]#,##0.00"/>
    <numFmt numFmtId="171" formatCode="_-&quot;$&quot;* #,##0.00_-;\-&quot;$&quot;* #,##0.00_-;_-&quot;$&quot;* &quot;-&quot;??_-;_-@_-"/>
    <numFmt numFmtId="172" formatCode="#,##0.00\ _€;[Red]#,##0.00\ _€"/>
  </numFmts>
  <fonts count="21" x14ac:knownFonts="1">
    <font>
      <sz val="11"/>
      <color theme="1"/>
      <name val="Calibri"/>
      <family val="2"/>
      <scheme val="minor"/>
    </font>
    <font>
      <sz val="11"/>
      <color theme="1"/>
      <name val="Calibri"/>
      <family val="2"/>
      <scheme val="minor"/>
    </font>
    <font>
      <sz val="10"/>
      <color theme="1"/>
      <name val="Calibri"/>
      <family val="2"/>
      <scheme val="minor"/>
    </font>
    <font>
      <sz val="10"/>
      <color rgb="FF000000"/>
      <name val="Calibri"/>
      <family val="2"/>
      <scheme val="minor"/>
    </font>
    <font>
      <sz val="10"/>
      <color rgb="FFFF0000"/>
      <name val="Calibri"/>
      <family val="2"/>
      <scheme val="minor"/>
    </font>
    <font>
      <sz val="10"/>
      <name val="Calibri"/>
      <family val="2"/>
      <scheme val="minor"/>
    </font>
    <font>
      <b/>
      <sz val="14"/>
      <color theme="1"/>
      <name val="Calibri"/>
      <family val="2"/>
      <scheme val="minor"/>
    </font>
    <font>
      <b/>
      <sz val="10"/>
      <color theme="1"/>
      <name val="Calibri"/>
      <family val="2"/>
      <scheme val="minor"/>
    </font>
    <font>
      <b/>
      <sz val="10"/>
      <name val="Calibri"/>
      <family val="2"/>
      <scheme val="minor"/>
    </font>
    <font>
      <sz val="10"/>
      <color rgb="FF313131"/>
      <name val="Calibri"/>
      <family val="2"/>
      <scheme val="minor"/>
    </font>
    <font>
      <b/>
      <sz val="12"/>
      <color theme="1"/>
      <name val="Calibri"/>
      <family val="2"/>
      <scheme val="minor"/>
    </font>
    <font>
      <b/>
      <sz val="16"/>
      <color theme="1"/>
      <name val="Calibri"/>
      <family val="2"/>
      <scheme val="minor"/>
    </font>
    <font>
      <sz val="11"/>
      <name val="Calibri"/>
      <family val="2"/>
      <scheme val="minor"/>
    </font>
    <font>
      <sz val="12"/>
      <color theme="1"/>
      <name val="Arial"/>
      <family val="2"/>
    </font>
    <font>
      <sz val="12"/>
      <name val="Arial"/>
      <family val="2"/>
    </font>
    <font>
      <sz val="10"/>
      <name val="Arial"/>
      <family val="2"/>
    </font>
    <font>
      <sz val="12"/>
      <color rgb="FF313131"/>
      <name val="Arial"/>
      <family val="2"/>
    </font>
    <font>
      <sz val="10"/>
      <color rgb="FF000000"/>
      <name val="Arial"/>
      <family val="2"/>
    </font>
    <font>
      <sz val="14"/>
      <color theme="1"/>
      <name val="Calibri"/>
      <family val="2"/>
      <scheme val="minor"/>
    </font>
    <font>
      <sz val="12"/>
      <color theme="1"/>
      <name val="Calibri"/>
      <family val="2"/>
      <scheme val="minor"/>
    </font>
    <font>
      <sz val="12"/>
      <name val="Calibri"/>
      <family val="2"/>
      <scheme val="minor"/>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6" tint="-0.499984740745262"/>
        <bgColor indexed="64"/>
      </patternFill>
    </fill>
    <fill>
      <patternFill patternType="solid">
        <fgColor theme="5" tint="0.39997558519241921"/>
        <bgColor indexed="64"/>
      </patternFill>
    </fill>
  </fills>
  <borders count="43">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
      <left style="thin">
        <color auto="1"/>
      </left>
      <right style="medium">
        <color indexed="64"/>
      </right>
      <top style="thin">
        <color auto="1"/>
      </top>
      <bottom/>
      <diagonal/>
    </border>
    <border>
      <left style="thin">
        <color auto="1"/>
      </left>
      <right style="medium">
        <color indexed="64"/>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thin">
        <color auto="1"/>
      </left>
      <right style="thin">
        <color auto="1"/>
      </right>
      <top/>
      <bottom style="medium">
        <color auto="1"/>
      </bottom>
      <diagonal/>
    </border>
    <border>
      <left style="thin">
        <color auto="1"/>
      </left>
      <right/>
      <top/>
      <bottom/>
      <diagonal/>
    </border>
    <border>
      <left style="thin">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thin">
        <color auto="1"/>
      </left>
      <right style="thin">
        <color auto="1"/>
      </right>
      <top style="medium">
        <color auto="1"/>
      </top>
      <bottom/>
      <diagonal/>
    </border>
    <border>
      <left style="medium">
        <color indexed="64"/>
      </left>
      <right style="thin">
        <color auto="1"/>
      </right>
      <top/>
      <bottom style="medium">
        <color indexed="64"/>
      </bottom>
      <diagonal/>
    </border>
    <border>
      <left style="thin">
        <color auto="1"/>
      </left>
      <right style="medium">
        <color auto="1"/>
      </right>
      <top/>
      <bottom style="medium">
        <color auto="1"/>
      </bottom>
      <diagonal/>
    </border>
    <border>
      <left style="thin">
        <color rgb="FF000000"/>
      </left>
      <right style="thin">
        <color rgb="FF000000"/>
      </right>
      <top/>
      <bottom style="thin">
        <color rgb="FF000000"/>
      </bottom>
      <diagonal/>
    </border>
    <border>
      <left style="medium">
        <color indexed="64"/>
      </left>
      <right style="thin">
        <color auto="1"/>
      </right>
      <top style="medium">
        <color indexed="64"/>
      </top>
      <bottom/>
      <diagonal/>
    </border>
    <border>
      <left style="thin">
        <color auto="1"/>
      </left>
      <right style="medium">
        <color auto="1"/>
      </right>
      <top style="medium">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medium">
        <color auto="1"/>
      </bottom>
      <diagonal/>
    </border>
  </borders>
  <cellStyleXfs count="6">
    <xf numFmtId="0" fontId="0" fillId="0" borderId="0"/>
    <xf numFmtId="9"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cellStyleXfs>
  <cellXfs count="474">
    <xf numFmtId="0" fontId="0" fillId="0" borderId="0" xfId="0"/>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9" fontId="2" fillId="0" borderId="0" xfId="1" applyFont="1" applyFill="1" applyBorder="1" applyAlignment="1">
      <alignment horizontal="center" vertical="center" wrapText="1"/>
    </xf>
    <xf numFmtId="0" fontId="2" fillId="0" borderId="6" xfId="0" applyFont="1" applyFill="1" applyBorder="1" applyAlignment="1">
      <alignment horizontal="justify" vertical="top" wrapText="1"/>
    </xf>
    <xf numFmtId="0" fontId="5" fillId="0" borderId="6" xfId="0" applyFont="1" applyFill="1" applyBorder="1" applyAlignment="1">
      <alignment horizontal="justify" vertical="top" wrapText="1"/>
    </xf>
    <xf numFmtId="0" fontId="2" fillId="0" borderId="5"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2" fillId="0" borderId="6" xfId="0" applyFont="1" applyFill="1" applyBorder="1" applyAlignment="1">
      <alignment horizontal="left" vertical="top" wrapText="1"/>
    </xf>
    <xf numFmtId="0" fontId="2" fillId="0" borderId="6" xfId="0" applyFont="1" applyFill="1" applyBorder="1" applyAlignment="1">
      <alignment horizontal="center" vertical="top" wrapText="1"/>
    </xf>
    <xf numFmtId="0" fontId="2" fillId="0" borderId="6" xfId="0" applyFont="1" applyFill="1" applyBorder="1" applyAlignment="1">
      <alignment horizontal="center" vertical="top"/>
    </xf>
    <xf numFmtId="0" fontId="2" fillId="0" borderId="4" xfId="0" applyFont="1" applyFill="1" applyBorder="1" applyAlignment="1">
      <alignment horizontal="justify" vertical="center" wrapText="1"/>
    </xf>
    <xf numFmtId="0" fontId="2" fillId="0" borderId="6" xfId="0" applyFont="1" applyFill="1" applyBorder="1" applyAlignment="1">
      <alignment horizontal="justify" vertical="center" wrapText="1"/>
    </xf>
    <xf numFmtId="0" fontId="2" fillId="0" borderId="6"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6" xfId="0" applyFont="1" applyFill="1" applyBorder="1" applyAlignment="1">
      <alignment horizontal="justify" vertical="top"/>
    </xf>
    <xf numFmtId="0" fontId="5" fillId="0" borderId="6" xfId="0" applyFont="1" applyFill="1" applyBorder="1" applyAlignment="1">
      <alignment horizontal="center" vertical="center" wrapText="1"/>
    </xf>
    <xf numFmtId="0" fontId="5" fillId="0" borderId="6" xfId="0" applyFont="1" applyFill="1" applyBorder="1" applyAlignment="1">
      <alignment vertical="center" wrapText="1"/>
    </xf>
    <xf numFmtId="0" fontId="2" fillId="0" borderId="6" xfId="0" applyFont="1" applyFill="1" applyBorder="1" applyAlignment="1">
      <alignment horizontal="center" vertical="center"/>
    </xf>
    <xf numFmtId="0" fontId="5" fillId="0" borderId="6" xfId="0" applyFont="1" applyFill="1" applyBorder="1" applyAlignment="1">
      <alignment horizontal="justify" vertical="center" wrapText="1"/>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9" fontId="7" fillId="0" borderId="0" xfId="1" applyFont="1" applyFill="1" applyBorder="1" applyAlignment="1">
      <alignment horizontal="center" vertical="center" wrapText="1"/>
    </xf>
    <xf numFmtId="0" fontId="7" fillId="0" borderId="0" xfId="0" applyFont="1" applyFill="1" applyBorder="1" applyAlignment="1">
      <alignment horizontal="justify" vertical="center" wrapText="1"/>
    </xf>
    <xf numFmtId="164" fontId="7" fillId="0" borderId="0"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horizontal="justify" vertical="center" wrapText="1"/>
    </xf>
    <xf numFmtId="0" fontId="2" fillId="0" borderId="6" xfId="0" applyFont="1" applyFill="1" applyBorder="1" applyAlignment="1">
      <alignment vertical="center" wrapText="1"/>
    </xf>
    <xf numFmtId="0" fontId="2" fillId="0" borderId="6" xfId="0" applyFont="1" applyFill="1" applyBorder="1" applyAlignment="1">
      <alignment vertical="center"/>
    </xf>
    <xf numFmtId="0" fontId="5" fillId="0" borderId="6" xfId="0" applyFont="1" applyFill="1" applyBorder="1" applyAlignment="1">
      <alignment horizontal="center" vertical="center" wrapText="1"/>
    </xf>
    <xf numFmtId="0" fontId="5" fillId="0" borderId="6" xfId="0" applyFont="1" applyFill="1" applyBorder="1" applyAlignment="1">
      <alignment horizontal="justify" vertical="center" wrapText="1"/>
    </xf>
    <xf numFmtId="0" fontId="2" fillId="0" borderId="6" xfId="0" applyFont="1" applyFill="1" applyBorder="1" applyAlignment="1">
      <alignment horizontal="justify" vertical="top" wrapText="1"/>
    </xf>
    <xf numFmtId="0" fontId="2" fillId="0" borderId="12" xfId="0" applyFont="1" applyFill="1" applyBorder="1" applyAlignment="1">
      <alignment horizontal="justify" vertical="center" wrapText="1"/>
    </xf>
    <xf numFmtId="0" fontId="2" fillId="0" borderId="12" xfId="0" applyFont="1" applyFill="1" applyBorder="1" applyAlignment="1">
      <alignment horizontal="justify" vertical="top" wrapText="1"/>
    </xf>
    <xf numFmtId="0" fontId="2" fillId="0" borderId="8" xfId="0" applyFont="1" applyFill="1" applyBorder="1" applyAlignment="1">
      <alignment horizontal="justify" vertical="center" wrapText="1"/>
    </xf>
    <xf numFmtId="0" fontId="2" fillId="0" borderId="13" xfId="0" applyFont="1" applyFill="1" applyBorder="1" applyAlignment="1">
      <alignment horizontal="justify" vertical="center" wrapText="1"/>
    </xf>
    <xf numFmtId="0" fontId="5" fillId="0" borderId="6" xfId="0" applyFont="1" applyFill="1" applyBorder="1" applyAlignment="1">
      <alignment horizontal="justify" vertical="top" wrapText="1"/>
    </xf>
    <xf numFmtId="9" fontId="2" fillId="0" borderId="6" xfId="1" applyFont="1" applyFill="1" applyBorder="1" applyAlignment="1">
      <alignment horizontal="center" vertical="center" wrapText="1"/>
    </xf>
    <xf numFmtId="164" fontId="2" fillId="0" borderId="6" xfId="0" applyNumberFormat="1"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vertical="top" wrapText="1"/>
    </xf>
    <xf numFmtId="0" fontId="2" fillId="0" borderId="6" xfId="0" applyFont="1" applyFill="1" applyBorder="1" applyAlignment="1">
      <alignment horizontal="center" vertical="center"/>
    </xf>
    <xf numFmtId="0" fontId="5" fillId="0" borderId="6"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9" fontId="2" fillId="0" borderId="8" xfId="1" applyFont="1" applyFill="1" applyBorder="1" applyAlignment="1">
      <alignment horizontal="center" vertical="center" wrapText="1"/>
    </xf>
    <xf numFmtId="164" fontId="2" fillId="0" borderId="8" xfId="0"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0" xfId="0" applyFont="1" applyFill="1" applyBorder="1" applyAlignment="1">
      <alignment horizontal="center" vertical="center" wrapText="1"/>
    </xf>
    <xf numFmtId="9" fontId="2" fillId="0" borderId="10" xfId="1" applyFont="1" applyFill="1" applyBorder="1" applyAlignment="1">
      <alignment horizontal="center" vertical="center" wrapText="1"/>
    </xf>
    <xf numFmtId="164" fontId="2" fillId="0" borderId="10" xfId="0" applyNumberFormat="1" applyFont="1" applyFill="1" applyBorder="1" applyAlignment="1">
      <alignment horizontal="center" vertical="center" wrapText="1"/>
    </xf>
    <xf numFmtId="0" fontId="2" fillId="0" borderId="11" xfId="0" applyFont="1" applyFill="1" applyBorder="1" applyAlignment="1">
      <alignment horizontal="justify" vertical="center" wrapText="1"/>
    </xf>
    <xf numFmtId="0" fontId="5"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2" fillId="0" borderId="12" xfId="0" applyFont="1" applyFill="1" applyBorder="1" applyAlignment="1">
      <alignment horizontal="left" vertical="top" wrapText="1"/>
    </xf>
    <xf numFmtId="0" fontId="2" fillId="0" borderId="5" xfId="0" applyFont="1" applyFill="1" applyBorder="1" applyAlignment="1">
      <alignment vertical="center" wrapText="1"/>
    </xf>
    <xf numFmtId="0" fontId="2" fillId="0" borderId="12" xfId="0" applyFont="1" applyFill="1" applyBorder="1" applyAlignment="1">
      <alignment vertical="center" wrapText="1"/>
    </xf>
    <xf numFmtId="0" fontId="2" fillId="0" borderId="12" xfId="0" applyFont="1" applyFill="1" applyBorder="1" applyAlignment="1">
      <alignment vertical="top" wrapText="1"/>
    </xf>
    <xf numFmtId="0" fontId="5" fillId="0" borderId="12" xfId="0" applyFont="1" applyFill="1" applyBorder="1" applyAlignment="1">
      <alignment horizontal="justify" vertical="center" wrapText="1"/>
    </xf>
    <xf numFmtId="0" fontId="2" fillId="0" borderId="5" xfId="0" applyFont="1" applyFill="1" applyBorder="1" applyAlignment="1">
      <alignment horizontal="left" vertical="top" wrapText="1"/>
    </xf>
    <xf numFmtId="0" fontId="9" fillId="0" borderId="12" xfId="0" applyFont="1" applyFill="1" applyBorder="1" applyAlignment="1">
      <alignment horizontal="center" vertical="center" wrapText="1"/>
    </xf>
    <xf numFmtId="0" fontId="5" fillId="0" borderId="12" xfId="0" applyFont="1" applyFill="1" applyBorder="1" applyAlignment="1">
      <alignment vertical="center" wrapText="1"/>
    </xf>
    <xf numFmtId="0" fontId="2" fillId="0" borderId="5" xfId="0" applyFont="1" applyFill="1" applyBorder="1" applyAlignment="1">
      <alignment vertical="top" wrapText="1"/>
    </xf>
    <xf numFmtId="0" fontId="5" fillId="0" borderId="12" xfId="0" applyFont="1" applyFill="1" applyBorder="1" applyAlignment="1">
      <alignment horizontal="justify" vertical="center"/>
    </xf>
    <xf numFmtId="0" fontId="2" fillId="0" borderId="5"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0" fontId="2" fillId="0" borderId="5" xfId="0" applyFont="1" applyFill="1" applyBorder="1" applyAlignment="1">
      <alignment horizontal="justify" vertical="top" wrapText="1"/>
    </xf>
    <xf numFmtId="0" fontId="2" fillId="0" borderId="5" xfId="0" applyFont="1" applyFill="1" applyBorder="1" applyAlignment="1">
      <alignment horizontal="justify" vertical="center"/>
    </xf>
    <xf numFmtId="9" fontId="2" fillId="0" borderId="5" xfId="0" applyNumberFormat="1" applyFont="1" applyFill="1" applyBorder="1" applyAlignment="1">
      <alignment horizontal="center" vertical="center"/>
    </xf>
    <xf numFmtId="9" fontId="2" fillId="0" borderId="7" xfId="0" applyNumberFormat="1" applyFont="1" applyFill="1" applyBorder="1" applyAlignment="1">
      <alignment horizontal="center" vertical="center" wrapText="1"/>
    </xf>
    <xf numFmtId="9" fontId="2" fillId="0" borderId="15" xfId="0" applyNumberFormat="1" applyFont="1" applyFill="1" applyBorder="1" applyAlignment="1">
      <alignment horizontal="center" vertical="center" wrapText="1"/>
    </xf>
    <xf numFmtId="9" fontId="2" fillId="0" borderId="11" xfId="1"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4"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14" xfId="0" applyFont="1" applyFill="1" applyBorder="1" applyAlignment="1">
      <alignment horizontal="justify" vertical="center" wrapText="1"/>
    </xf>
    <xf numFmtId="0" fontId="3" fillId="0" borderId="12" xfId="0" applyFont="1" applyFill="1" applyBorder="1" applyAlignment="1">
      <alignment horizontal="justify" vertical="center" wrapText="1"/>
    </xf>
    <xf numFmtId="0" fontId="3" fillId="0" borderId="12" xfId="0" applyFont="1" applyFill="1" applyBorder="1" applyAlignment="1">
      <alignment horizontal="justify" vertical="top" wrapText="1"/>
    </xf>
    <xf numFmtId="0" fontId="5" fillId="0" borderId="5" xfId="0" applyFont="1" applyFill="1" applyBorder="1" applyAlignment="1">
      <alignment horizontal="center" vertical="center" wrapText="1"/>
    </xf>
    <xf numFmtId="0" fontId="2" fillId="0" borderId="12" xfId="0" applyFont="1" applyFill="1" applyBorder="1" applyAlignment="1">
      <alignment horizontal="justify" vertical="top"/>
    </xf>
    <xf numFmtId="0" fontId="3" fillId="0" borderId="12"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0" fontId="0" fillId="0" borderId="0" xfId="0" applyAlignment="1">
      <alignment horizontal="center" vertical="center" wrapText="1"/>
    </xf>
    <xf numFmtId="168" fontId="0" fillId="0" borderId="0" xfId="0" applyNumberFormat="1" applyAlignment="1">
      <alignment horizontal="center" vertical="center" wrapText="1"/>
    </xf>
    <xf numFmtId="9" fontId="7" fillId="0" borderId="0" xfId="1"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9" fontId="2" fillId="0" borderId="13" xfId="1"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168" fontId="0" fillId="0" borderId="8" xfId="0" applyNumberFormat="1" applyBorder="1" applyAlignment="1">
      <alignment horizontal="center" vertical="center" wrapText="1"/>
    </xf>
    <xf numFmtId="0" fontId="0" fillId="0" borderId="13" xfId="0" applyBorder="1" applyAlignment="1">
      <alignment horizontal="center" vertical="center" wrapText="1"/>
    </xf>
    <xf numFmtId="168" fontId="0" fillId="0" borderId="13" xfId="0" applyNumberFormat="1" applyBorder="1"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horizontal="center" vertical="center" wrapText="1"/>
    </xf>
    <xf numFmtId="168" fontId="0" fillId="0" borderId="10" xfId="0" applyNumberFormat="1" applyBorder="1" applyAlignment="1">
      <alignment horizontal="center" vertical="center" wrapText="1"/>
    </xf>
    <xf numFmtId="168" fontId="8" fillId="0" borderId="8" xfId="0" applyNumberFormat="1" applyFont="1" applyFill="1" applyBorder="1" applyAlignment="1">
      <alignment horizontal="center" vertical="center" wrapText="1"/>
    </xf>
    <xf numFmtId="168" fontId="8" fillId="0" borderId="13" xfId="0" applyNumberFormat="1" applyFont="1" applyFill="1" applyBorder="1" applyAlignment="1">
      <alignment horizontal="center" vertical="center" wrapText="1"/>
    </xf>
    <xf numFmtId="9" fontId="2" fillId="0" borderId="6" xfId="0" applyNumberFormat="1" applyFont="1" applyFill="1" applyBorder="1" applyAlignment="1">
      <alignment horizontal="center" vertical="center" wrapText="1"/>
    </xf>
    <xf numFmtId="10" fontId="2" fillId="0" borderId="6" xfId="0" applyNumberFormat="1"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2" fillId="0" borderId="6" xfId="0" applyFont="1" applyFill="1" applyBorder="1" applyAlignment="1">
      <alignment horizontal="justify" vertical="top"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5" xfId="0" applyFont="1" applyFill="1" applyBorder="1" applyAlignment="1">
      <alignment horizontal="center" vertical="center" wrapText="1"/>
    </xf>
    <xf numFmtId="9" fontId="2" fillId="0" borderId="10" xfId="1" applyFont="1" applyFill="1" applyBorder="1" applyAlignment="1">
      <alignment horizontal="center" vertical="center" wrapText="1"/>
    </xf>
    <xf numFmtId="164" fontId="2" fillId="0" borderId="10" xfId="0" applyNumberFormat="1" applyFont="1" applyFill="1" applyBorder="1" applyAlignment="1">
      <alignment horizontal="center" vertical="center" wrapText="1"/>
    </xf>
    <xf numFmtId="0" fontId="2" fillId="0" borderId="11" xfId="0" applyFont="1" applyFill="1" applyBorder="1" applyAlignment="1">
      <alignment horizontal="justify" vertical="center" wrapText="1"/>
    </xf>
    <xf numFmtId="9" fontId="2" fillId="0" borderId="6" xfId="1" applyFont="1" applyFill="1" applyBorder="1" applyAlignment="1">
      <alignment horizontal="center" vertical="center" wrapText="1"/>
    </xf>
    <xf numFmtId="9" fontId="2" fillId="0" borderId="10" xfId="1"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9" fontId="2" fillId="0" borderId="6" xfId="1" applyFont="1" applyFill="1" applyBorder="1" applyAlignment="1">
      <alignment horizontal="center" vertical="center" wrapText="1"/>
    </xf>
    <xf numFmtId="9" fontId="2" fillId="0" borderId="10" xfId="0" applyNumberFormat="1" applyFont="1" applyFill="1" applyBorder="1" applyAlignment="1">
      <alignment horizontal="center" vertical="center" wrapText="1"/>
    </xf>
    <xf numFmtId="10" fontId="2" fillId="0" borderId="5" xfId="0" applyNumberFormat="1" applyFont="1" applyFill="1" applyBorder="1" applyAlignment="1">
      <alignment horizontal="center" vertical="center" wrapText="1"/>
    </xf>
    <xf numFmtId="9" fontId="2" fillId="0" borderId="8" xfId="0" applyNumberFormat="1" applyFont="1" applyFill="1" applyBorder="1" applyAlignment="1">
      <alignment horizontal="center" vertical="center" wrapText="1"/>
    </xf>
    <xf numFmtId="164" fontId="2" fillId="0" borderId="1"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10" xfId="0" applyNumberFormat="1" applyFont="1" applyFill="1" applyBorder="1" applyAlignment="1">
      <alignment vertical="center" wrapText="1"/>
    </xf>
    <xf numFmtId="0" fontId="2" fillId="0" borderId="22" xfId="0" applyFont="1" applyFill="1" applyBorder="1" applyAlignment="1">
      <alignment vertical="center" wrapText="1"/>
    </xf>
    <xf numFmtId="0" fontId="2" fillId="0" borderId="23" xfId="0" applyFont="1" applyFill="1" applyBorder="1" applyAlignment="1">
      <alignment vertical="center" wrapText="1"/>
    </xf>
    <xf numFmtId="0" fontId="2" fillId="0" borderId="11"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8" xfId="0" applyFont="1" applyFill="1" applyBorder="1" applyAlignment="1">
      <alignment horizontal="center" vertical="center" wrapText="1"/>
    </xf>
    <xf numFmtId="9" fontId="2" fillId="0" borderId="10" xfId="1"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9" fontId="2" fillId="0" borderId="6" xfId="1" applyFont="1" applyFill="1" applyBorder="1" applyAlignment="1">
      <alignment horizontal="center" vertical="center" wrapText="1"/>
    </xf>
    <xf numFmtId="168" fontId="0" fillId="0" borderId="6" xfId="0" applyNumberFormat="1" applyBorder="1" applyAlignment="1">
      <alignment horizontal="center" vertical="center" wrapText="1"/>
    </xf>
    <xf numFmtId="168" fontId="0" fillId="0" borderId="12" xfId="0" applyNumberFormat="1" applyBorder="1" applyAlignment="1">
      <alignment horizontal="center" vertical="center" wrapText="1"/>
    </xf>
    <xf numFmtId="168" fontId="0" fillId="0" borderId="28" xfId="0" applyNumberFormat="1" applyBorder="1" applyAlignment="1">
      <alignment horizontal="center" vertical="center" wrapText="1"/>
    </xf>
    <xf numFmtId="0" fontId="12" fillId="6" borderId="6"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5" fillId="0" borderId="12" xfId="0" applyFont="1" applyFill="1" applyBorder="1" applyAlignment="1">
      <alignment horizontal="center" vertical="center"/>
    </xf>
    <xf numFmtId="0" fontId="2" fillId="0" borderId="28"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14" fillId="0" borderId="6" xfId="0" applyFont="1" applyFill="1" applyBorder="1" applyAlignment="1">
      <alignment horizontal="center" vertical="center" wrapText="1"/>
    </xf>
    <xf numFmtId="1" fontId="15" fillId="0" borderId="1" xfId="2" applyNumberFormat="1" applyFont="1" applyFill="1" applyBorder="1" applyAlignment="1" applyProtection="1">
      <alignment horizontal="center" vertical="center" wrapText="1"/>
      <protection locked="0"/>
    </xf>
    <xf numFmtId="1" fontId="15" fillId="0" borderId="6" xfId="2" applyNumberFormat="1"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170" fontId="14" fillId="6" borderId="1" xfId="0" applyNumberFormat="1" applyFont="1" applyFill="1" applyBorder="1" applyAlignment="1" applyProtection="1">
      <alignment horizontal="center" vertical="center" wrapText="1"/>
      <protection locked="0"/>
    </xf>
    <xf numFmtId="0" fontId="14" fillId="0" borderId="32"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3" fillId="0" borderId="6" xfId="0" applyFont="1" applyFill="1" applyBorder="1" applyAlignment="1">
      <alignment horizontal="center" vertical="center" wrapText="1"/>
    </xf>
    <xf numFmtId="169" fontId="14" fillId="0" borderId="6" xfId="2" applyNumberFormat="1" applyFont="1" applyFill="1" applyBorder="1" applyAlignment="1" applyProtection="1">
      <alignment horizontal="center" vertical="center" wrapText="1"/>
      <protection locked="0"/>
    </xf>
    <xf numFmtId="0" fontId="13" fillId="0" borderId="10" xfId="0" applyFont="1" applyFill="1" applyBorder="1" applyAlignment="1">
      <alignment horizontal="center" vertical="center" wrapText="1"/>
    </xf>
    <xf numFmtId="1" fontId="13" fillId="0" borderId="10" xfId="0" applyNumberFormat="1" applyFont="1" applyFill="1" applyBorder="1" applyAlignment="1" applyProtection="1">
      <alignment horizontal="center" vertical="center" wrapText="1"/>
      <protection locked="0"/>
    </xf>
    <xf numFmtId="43" fontId="13" fillId="0" borderId="6" xfId="2" applyNumberFormat="1" applyFont="1" applyFill="1" applyBorder="1" applyAlignment="1">
      <alignment horizontal="center" vertical="center" wrapText="1"/>
    </xf>
    <xf numFmtId="43" fontId="14" fillId="6" borderId="6" xfId="2" applyNumberFormat="1" applyFont="1" applyFill="1" applyBorder="1" applyAlignment="1" applyProtection="1">
      <alignment horizontal="center" vertical="center" wrapText="1"/>
      <protection locked="0"/>
    </xf>
    <xf numFmtId="43" fontId="14" fillId="0" borderId="4" xfId="2" applyNumberFormat="1" applyFont="1" applyFill="1" applyBorder="1" applyAlignment="1" applyProtection="1">
      <alignment horizontal="center" vertical="center" wrapText="1"/>
      <protection locked="0"/>
    </xf>
    <xf numFmtId="43" fontId="14" fillId="0" borderId="10" xfId="2" applyNumberFormat="1" applyFont="1" applyFill="1" applyBorder="1" applyAlignment="1" applyProtection="1">
      <alignment horizontal="center" vertical="center" wrapText="1"/>
      <protection locked="0"/>
    </xf>
    <xf numFmtId="43" fontId="14" fillId="6" borderId="1" xfId="2" applyNumberFormat="1" applyFont="1" applyFill="1" applyBorder="1" applyAlignment="1">
      <alignment horizontal="center" vertical="center" wrapText="1"/>
    </xf>
    <xf numFmtId="171" fontId="0" fillId="0" borderId="6" xfId="3" applyNumberFormat="1" applyFont="1" applyBorder="1" applyAlignment="1">
      <alignment horizontal="center" vertical="center" wrapText="1"/>
    </xf>
    <xf numFmtId="0" fontId="5" fillId="0" borderId="28" xfId="0" applyFont="1" applyFill="1" applyBorder="1" applyAlignment="1">
      <alignment horizontal="center" vertical="center" wrapText="1"/>
    </xf>
    <xf numFmtId="43" fontId="16" fillId="7" borderId="6" xfId="2" applyNumberFormat="1" applyFont="1" applyFill="1" applyBorder="1" applyAlignment="1" applyProtection="1">
      <alignment horizontal="center" vertical="center" wrapText="1"/>
      <protection locked="0"/>
    </xf>
    <xf numFmtId="43" fontId="13" fillId="0" borderId="35" xfId="2" applyNumberFormat="1" applyFont="1" applyFill="1" applyBorder="1" applyAlignment="1" applyProtection="1">
      <alignment horizontal="center" vertical="center" wrapText="1"/>
      <protection locked="0"/>
    </xf>
    <xf numFmtId="43" fontId="14" fillId="6" borderId="6" xfId="2" applyNumberFormat="1" applyFont="1" applyFill="1" applyBorder="1" applyAlignment="1" applyProtection="1">
      <alignment horizontal="center" vertical="center"/>
      <protection locked="0"/>
    </xf>
    <xf numFmtId="0" fontId="2" fillId="0" borderId="12" xfId="0" applyNumberFormat="1" applyFont="1" applyFill="1" applyBorder="1" applyAlignment="1">
      <alignment horizontal="center" vertical="center" wrapText="1"/>
    </xf>
    <xf numFmtId="0" fontId="0" fillId="0" borderId="0" xfId="0" applyAlignment="1">
      <alignment horizontal="center" vertical="center"/>
    </xf>
    <xf numFmtId="0" fontId="2" fillId="0" borderId="14" xfId="0" applyFont="1" applyFill="1" applyBorder="1" applyAlignment="1">
      <alignment horizontal="center" vertical="center" wrapText="1"/>
    </xf>
    <xf numFmtId="43" fontId="14" fillId="6" borderId="6" xfId="2" applyNumberFormat="1" applyFont="1" applyFill="1" applyBorder="1" applyAlignment="1">
      <alignment horizontal="center" vertical="center"/>
    </xf>
    <xf numFmtId="43" fontId="14" fillId="6" borderId="10" xfId="2" applyNumberFormat="1" applyFont="1" applyFill="1" applyBorder="1" applyAlignment="1" applyProtection="1">
      <alignment horizontal="center" vertical="center" wrapText="1"/>
      <protection locked="0"/>
    </xf>
    <xf numFmtId="43" fontId="14" fillId="0" borderId="6" xfId="2" applyNumberFormat="1" applyFont="1" applyFill="1" applyBorder="1" applyAlignment="1" applyProtection="1">
      <alignment horizontal="center" vertical="center"/>
      <protection locked="0"/>
    </xf>
    <xf numFmtId="0" fontId="14" fillId="0" borderId="21" xfId="0" applyFont="1" applyFill="1" applyBorder="1" applyAlignment="1">
      <alignment horizontal="center" vertical="center" wrapText="1"/>
    </xf>
    <xf numFmtId="170" fontId="14" fillId="6" borderId="6" xfId="0" applyNumberFormat="1" applyFont="1" applyFill="1" applyBorder="1" applyAlignment="1" applyProtection="1">
      <alignment horizontal="center" vertical="center" wrapText="1"/>
      <protection locked="0"/>
    </xf>
    <xf numFmtId="43" fontId="13" fillId="0" borderId="6" xfId="2" applyNumberFormat="1" applyFont="1" applyFill="1" applyBorder="1" applyAlignment="1" applyProtection="1">
      <alignment horizontal="center" vertical="center" wrapText="1"/>
      <protection locked="0"/>
    </xf>
    <xf numFmtId="43" fontId="13" fillId="0" borderId="10" xfId="2" applyNumberFormat="1" applyFont="1" applyFill="1" applyBorder="1" applyAlignment="1">
      <alignment horizontal="center" vertical="center" wrapText="1"/>
    </xf>
    <xf numFmtId="43" fontId="13" fillId="0" borderId="10" xfId="2" applyNumberFormat="1" applyFont="1" applyFill="1" applyBorder="1" applyAlignment="1" applyProtection="1">
      <alignment horizontal="center" vertical="center" wrapText="1"/>
      <protection locked="0"/>
    </xf>
    <xf numFmtId="1" fontId="13" fillId="0" borderId="6" xfId="0" applyNumberFormat="1" applyFont="1" applyFill="1" applyBorder="1" applyAlignment="1" applyProtection="1">
      <alignment horizontal="center" vertical="center" wrapText="1"/>
      <protection locked="0"/>
    </xf>
    <xf numFmtId="0" fontId="2" fillId="0" borderId="13" xfId="0" applyFont="1" applyFill="1" applyBorder="1" applyAlignment="1">
      <alignment horizontal="center" vertical="center" wrapText="1"/>
    </xf>
    <xf numFmtId="168" fontId="0" fillId="0" borderId="6" xfId="0" applyNumberFormat="1" applyBorder="1" applyAlignment="1">
      <alignment horizontal="center" vertical="center" wrapText="1"/>
    </xf>
    <xf numFmtId="0" fontId="2" fillId="0" borderId="12" xfId="0" applyFont="1" applyFill="1" applyBorder="1" applyAlignment="1">
      <alignment horizontal="center" vertical="center" wrapText="1"/>
    </xf>
    <xf numFmtId="0" fontId="2" fillId="0" borderId="6" xfId="0" applyFont="1" applyFill="1" applyBorder="1" applyAlignment="1">
      <alignment horizontal="justify" vertical="center" wrapText="1"/>
    </xf>
    <xf numFmtId="0" fontId="0" fillId="0" borderId="6" xfId="0" applyBorder="1" applyAlignment="1">
      <alignment horizontal="center" vertical="center" wrapText="1"/>
    </xf>
    <xf numFmtId="168" fontId="0" fillId="0" borderId="6" xfId="0" applyNumberFormat="1" applyBorder="1" applyAlignment="1">
      <alignment horizontal="center" vertical="center" wrapText="1"/>
    </xf>
    <xf numFmtId="0" fontId="0" fillId="0" borderId="10" xfId="0" applyBorder="1" applyAlignment="1">
      <alignment horizontal="center" vertical="center" wrapText="1"/>
    </xf>
    <xf numFmtId="168" fontId="0" fillId="0" borderId="10" xfId="0" applyNumberFormat="1"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9" fontId="2" fillId="0" borderId="6" xfId="1" applyFont="1" applyFill="1" applyBorder="1" applyAlignment="1">
      <alignment horizontal="center" vertical="center" wrapText="1"/>
    </xf>
    <xf numFmtId="0" fontId="2" fillId="0" borderId="6" xfId="0" applyFont="1" applyFill="1" applyBorder="1" applyAlignment="1">
      <alignment horizontal="justify"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4" xfId="0" applyFont="1" applyFill="1" applyBorder="1" applyAlignment="1">
      <alignment horizontal="justify" vertical="center" wrapText="1"/>
    </xf>
    <xf numFmtId="0" fontId="2" fillId="0" borderId="6" xfId="0" applyFont="1" applyFill="1" applyBorder="1" applyAlignment="1">
      <alignment horizontal="center" vertical="center"/>
    </xf>
    <xf numFmtId="0" fontId="5" fillId="0" borderId="6"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5" fillId="0" borderId="6" xfId="0" applyFont="1" applyFill="1" applyBorder="1" applyAlignment="1">
      <alignment horizontal="justify" vertical="top" wrapText="1"/>
    </xf>
    <xf numFmtId="0" fontId="5" fillId="0" borderId="5" xfId="0" applyFont="1" applyFill="1" applyBorder="1" applyAlignment="1">
      <alignment horizontal="left" vertical="center" wrapText="1"/>
    </xf>
    <xf numFmtId="0" fontId="2" fillId="0" borderId="6" xfId="0" applyFont="1" applyFill="1" applyBorder="1" applyAlignment="1">
      <alignment horizontal="justify" vertical="top"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justify" vertical="center" wrapText="1"/>
    </xf>
    <xf numFmtId="168" fontId="0" fillId="0" borderId="9" xfId="0" applyNumberFormat="1" applyBorder="1" applyAlignment="1">
      <alignment horizontal="center" vertical="center" wrapText="1"/>
    </xf>
    <xf numFmtId="0" fontId="8" fillId="9" borderId="7"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8" fillId="9" borderId="13" xfId="0" applyFont="1" applyFill="1" applyBorder="1" applyAlignment="1">
      <alignment horizontal="center" vertical="center" wrapText="1"/>
    </xf>
    <xf numFmtId="168" fontId="8" fillId="9" borderId="8" xfId="0" applyNumberFormat="1" applyFont="1" applyFill="1" applyBorder="1" applyAlignment="1">
      <alignment horizontal="center" vertical="center" wrapText="1"/>
    </xf>
    <xf numFmtId="168" fontId="8" fillId="9" borderId="13" xfId="0" applyNumberFormat="1" applyFont="1" applyFill="1" applyBorder="1" applyAlignment="1">
      <alignment horizontal="center" vertical="center" wrapText="1"/>
    </xf>
    <xf numFmtId="9" fontId="2" fillId="0" borderId="6" xfId="1" applyFont="1" applyBorder="1" applyAlignment="1">
      <alignment horizontal="center" vertical="center" wrapText="1"/>
    </xf>
    <xf numFmtId="42" fontId="0" fillId="0" borderId="6" xfId="4" applyNumberFormat="1" applyFont="1" applyBorder="1" applyAlignment="1">
      <alignment horizontal="center" vertical="center" wrapText="1"/>
    </xf>
    <xf numFmtId="0" fontId="12" fillId="6" borderId="6" xfId="0" applyFont="1" applyFill="1" applyBorder="1" applyAlignment="1">
      <alignment vertical="center" wrapText="1"/>
    </xf>
    <xf numFmtId="42" fontId="14" fillId="0" borderId="38" xfId="4" applyNumberFormat="1" applyFont="1" applyBorder="1" applyAlignment="1">
      <alignment vertical="center"/>
    </xf>
    <xf numFmtId="0" fontId="15" fillId="0" borderId="6" xfId="0" applyFont="1" applyFill="1" applyBorder="1" applyAlignment="1" applyProtection="1">
      <alignment vertical="center" wrapText="1"/>
    </xf>
    <xf numFmtId="4" fontId="14" fillId="0" borderId="38" xfId="5" applyNumberFormat="1" applyFont="1" applyBorder="1" applyAlignment="1">
      <alignment vertical="center"/>
    </xf>
    <xf numFmtId="0" fontId="17" fillId="0" borderId="6" xfId="0" applyFont="1" applyFill="1" applyBorder="1" applyAlignment="1" applyProtection="1">
      <alignment horizontal="left" vertical="center" wrapText="1"/>
    </xf>
    <xf numFmtId="172" fontId="15" fillId="0" borderId="6" xfId="0" applyNumberFormat="1" applyFont="1" applyFill="1" applyBorder="1" applyAlignment="1" applyProtection="1">
      <alignment horizontal="left" vertical="center" wrapText="1"/>
    </xf>
    <xf numFmtId="9" fontId="2" fillId="0" borderId="6" xfId="1" applyFont="1" applyFill="1" applyBorder="1" applyAlignment="1">
      <alignment vertical="center" wrapText="1"/>
    </xf>
    <xf numFmtId="0" fontId="5" fillId="0" borderId="6" xfId="0" applyFont="1" applyFill="1" applyBorder="1" applyAlignment="1">
      <alignment horizontal="left" vertical="center" wrapText="1"/>
    </xf>
    <xf numFmtId="0" fontId="18" fillId="6" borderId="6" xfId="0" applyFont="1" applyFill="1" applyBorder="1" applyAlignment="1">
      <alignment horizontal="left" vertical="center" wrapText="1"/>
    </xf>
    <xf numFmtId="0" fontId="0" fillId="0" borderId="6" xfId="0" applyFont="1" applyFill="1" applyBorder="1" applyAlignment="1">
      <alignment horizontal="left" vertical="center" wrapText="1"/>
    </xf>
    <xf numFmtId="0" fontId="19" fillId="0" borderId="6" xfId="0" applyFont="1" applyFill="1" applyBorder="1" applyAlignment="1">
      <alignment vertical="center" wrapText="1"/>
    </xf>
    <xf numFmtId="0" fontId="12" fillId="0" borderId="6" xfId="0" applyFont="1" applyFill="1" applyBorder="1" applyAlignment="1">
      <alignment horizontal="left" vertical="center" wrapText="1"/>
    </xf>
    <xf numFmtId="0" fontId="12" fillId="0" borderId="6" xfId="0" applyFont="1" applyFill="1" applyBorder="1" applyAlignment="1">
      <alignment vertical="center" wrapText="1"/>
    </xf>
    <xf numFmtId="0" fontId="20" fillId="0" borderId="6" xfId="0" applyFont="1" applyFill="1" applyBorder="1" applyAlignment="1">
      <alignment horizontal="left" vertical="center" wrapText="1"/>
    </xf>
    <xf numFmtId="0" fontId="20" fillId="0" borderId="6" xfId="0" applyFont="1" applyFill="1" applyBorder="1" applyAlignment="1">
      <alignment vertical="center" wrapText="1"/>
    </xf>
    <xf numFmtId="0" fontId="12" fillId="6" borderId="6" xfId="0" applyFont="1" applyFill="1" applyBorder="1" applyAlignment="1">
      <alignment horizontal="left" vertical="center" wrapText="1"/>
    </xf>
    <xf numFmtId="168" fontId="0" fillId="0" borderId="42" xfId="0" applyNumberFormat="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24" xfId="0" applyFill="1" applyBorder="1" applyAlignment="1">
      <alignment vertical="center" wrapText="1"/>
    </xf>
    <xf numFmtId="0" fontId="0" fillId="0" borderId="1" xfId="0" applyFill="1" applyBorder="1" applyAlignment="1">
      <alignment vertical="center" wrapText="1"/>
    </xf>
    <xf numFmtId="0" fontId="0" fillId="0" borderId="25" xfId="0" applyFill="1" applyBorder="1" applyAlignment="1">
      <alignment vertical="center" wrapText="1"/>
    </xf>
    <xf numFmtId="0" fontId="0" fillId="0" borderId="21" xfId="0" applyFill="1" applyBorder="1" applyAlignment="1">
      <alignment vertical="center" wrapText="1"/>
    </xf>
    <xf numFmtId="0" fontId="0" fillId="0" borderId="15" xfId="0" applyFill="1" applyBorder="1" applyAlignment="1">
      <alignment vertical="center" wrapText="1"/>
    </xf>
    <xf numFmtId="0" fontId="0" fillId="0" borderId="10" xfId="0" applyFill="1" applyBorder="1" applyAlignment="1">
      <alignment vertical="center" wrapText="1"/>
    </xf>
    <xf numFmtId="0" fontId="0" fillId="0" borderId="24" xfId="0" applyFill="1" applyBorder="1" applyAlignment="1">
      <alignment horizontal="center" vertical="center" wrapText="1"/>
    </xf>
    <xf numFmtId="0" fontId="0" fillId="0" borderId="6" xfId="0" applyFill="1" applyBorder="1" applyAlignment="1">
      <alignment vertical="center" wrapText="1"/>
    </xf>
    <xf numFmtId="0" fontId="2" fillId="0" borderId="6" xfId="0" applyFont="1" applyFill="1" applyBorder="1" applyAlignment="1">
      <alignment horizontal="justify" vertical="center" wrapText="1"/>
    </xf>
    <xf numFmtId="0" fontId="8" fillId="3" borderId="10" xfId="0" applyFont="1" applyFill="1" applyBorder="1" applyAlignment="1">
      <alignment horizontal="center" vertical="center" wrapText="1"/>
    </xf>
    <xf numFmtId="0" fontId="8" fillId="3" borderId="1" xfId="0"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9" fontId="7" fillId="0" borderId="4" xfId="1" applyFont="1" applyFill="1" applyBorder="1" applyAlignment="1">
      <alignment horizontal="center" vertical="center" wrapText="1"/>
    </xf>
    <xf numFmtId="9" fontId="7" fillId="0" borderId="8" xfId="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4" xfId="0" applyFont="1" applyFill="1" applyBorder="1" applyAlignment="1">
      <alignment horizontal="justify" vertical="center" wrapText="1"/>
    </xf>
    <xf numFmtId="0" fontId="7" fillId="0" borderId="1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9" fontId="10" fillId="3" borderId="14" xfId="1" applyFont="1" applyFill="1" applyBorder="1" applyAlignment="1">
      <alignment horizontal="center" vertical="center" wrapText="1"/>
    </xf>
    <xf numFmtId="9" fontId="10" fillId="3" borderId="13" xfId="1"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0" borderId="6"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5" fillId="0" borderId="6" xfId="0" applyFont="1" applyFill="1" applyBorder="1" applyAlignment="1">
      <alignment horizontal="justify"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12"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6" xfId="0" applyFont="1" applyFill="1" applyBorder="1" applyAlignment="1">
      <alignment horizontal="justify" vertical="top" wrapText="1"/>
    </xf>
    <xf numFmtId="0" fontId="5" fillId="0" borderId="8" xfId="0" applyFont="1" applyFill="1" applyBorder="1" applyAlignment="1">
      <alignment horizontal="justify" vertical="top" wrapText="1"/>
    </xf>
    <xf numFmtId="0" fontId="2" fillId="0" borderId="1" xfId="0" applyFont="1" applyFill="1" applyBorder="1" applyAlignment="1">
      <alignment horizontal="justify" vertical="center" wrapText="1"/>
    </xf>
    <xf numFmtId="0" fontId="2" fillId="0" borderId="26" xfId="0" applyFont="1" applyFill="1" applyBorder="1" applyAlignment="1">
      <alignment horizontal="justify" vertical="center" wrapText="1"/>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2" fillId="0" borderId="6" xfId="0" applyFont="1" applyFill="1" applyBorder="1" applyAlignment="1">
      <alignment horizontal="justify" vertical="top"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0" xfId="0" applyFont="1" applyFill="1" applyBorder="1" applyAlignment="1">
      <alignment horizontal="center" vertical="center" wrapText="1"/>
    </xf>
    <xf numFmtId="9" fontId="2" fillId="0" borderId="22" xfId="1" applyFont="1" applyFill="1" applyBorder="1" applyAlignment="1">
      <alignment horizontal="center" vertical="center" wrapText="1"/>
    </xf>
    <xf numFmtId="9" fontId="2" fillId="0" borderId="23" xfId="1" applyFont="1" applyFill="1" applyBorder="1" applyAlignment="1">
      <alignment horizontal="center" vertical="center" wrapText="1"/>
    </xf>
    <xf numFmtId="9" fontId="2" fillId="0" borderId="11" xfId="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5" xfId="0" applyFont="1" applyFill="1" applyBorder="1" applyAlignment="1">
      <alignment horizontal="center" vertical="center" wrapText="1"/>
    </xf>
    <xf numFmtId="9" fontId="2" fillId="0" borderId="1" xfId="1" applyFont="1" applyFill="1" applyBorder="1" applyAlignment="1">
      <alignment horizontal="center" vertical="center" wrapText="1"/>
    </xf>
    <xf numFmtId="9" fontId="2" fillId="0" borderId="21" xfId="1" applyFont="1" applyFill="1" applyBorder="1" applyAlignment="1">
      <alignment horizontal="center" vertical="center" wrapText="1"/>
    </xf>
    <xf numFmtId="9" fontId="2" fillId="0" borderId="10" xfId="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4" fontId="2" fillId="0" borderId="21" xfId="0" applyNumberFormat="1" applyFont="1" applyFill="1" applyBorder="1" applyAlignment="1">
      <alignment horizontal="center" vertical="center" wrapText="1"/>
    </xf>
    <xf numFmtId="164" fontId="2" fillId="0" borderId="10" xfId="0" applyNumberFormat="1" applyFont="1" applyFill="1" applyBorder="1" applyAlignment="1">
      <alignment horizontal="center" vertical="center" wrapText="1"/>
    </xf>
    <xf numFmtId="0" fontId="2" fillId="0" borderId="22" xfId="0" applyFont="1" applyFill="1" applyBorder="1" applyAlignment="1">
      <alignment horizontal="justify" vertical="center" wrapText="1"/>
    </xf>
    <xf numFmtId="0" fontId="2" fillId="0" borderId="23" xfId="0" applyFont="1" applyFill="1" applyBorder="1" applyAlignment="1">
      <alignment horizontal="justify" vertical="center" wrapText="1"/>
    </xf>
    <xf numFmtId="0" fontId="2" fillId="0" borderId="11" xfId="0" applyFont="1" applyFill="1" applyBorder="1" applyAlignment="1">
      <alignment horizontal="justify"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8" xfId="0" applyFont="1" applyFill="1" applyBorder="1" applyAlignment="1">
      <alignment horizontal="justify"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wrapText="1"/>
    </xf>
    <xf numFmtId="9" fontId="2" fillId="0" borderId="24"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9" fontId="2" fillId="0" borderId="21" xfId="0" applyNumberFormat="1" applyFont="1" applyFill="1" applyBorder="1" applyAlignment="1">
      <alignment horizontal="center" vertical="center" wrapText="1"/>
    </xf>
    <xf numFmtId="9" fontId="2" fillId="0" borderId="10"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2" fillId="0" borderId="2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7" xfId="0" applyFont="1" applyFill="1" applyBorder="1" applyAlignment="1">
      <alignment horizontal="center" vertical="center" wrapText="1"/>
    </xf>
    <xf numFmtId="164" fontId="2" fillId="0" borderId="26" xfId="0" applyNumberFormat="1" applyFont="1" applyFill="1" applyBorder="1" applyAlignment="1">
      <alignment horizontal="center" vertical="center" wrapText="1"/>
    </xf>
    <xf numFmtId="9" fontId="2" fillId="0" borderId="26" xfId="1"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168" fontId="0" fillId="0" borderId="1" xfId="0" applyNumberFormat="1" applyBorder="1" applyAlignment="1">
      <alignment horizontal="center" vertical="center" wrapText="1"/>
    </xf>
    <xf numFmtId="168" fontId="0" fillId="0" borderId="10" xfId="0" applyNumberFormat="1" applyBorder="1" applyAlignment="1">
      <alignment horizontal="center" vertical="center" wrapText="1"/>
    </xf>
    <xf numFmtId="170" fontId="14" fillId="6" borderId="1" xfId="0" applyNumberFormat="1" applyFont="1" applyFill="1" applyBorder="1" applyAlignment="1" applyProtection="1">
      <alignment horizontal="center" vertical="center" wrapText="1"/>
      <protection locked="0"/>
    </xf>
    <xf numFmtId="170" fontId="14" fillId="6" borderId="21" xfId="0" applyNumberFormat="1" applyFont="1" applyFill="1" applyBorder="1" applyAlignment="1" applyProtection="1">
      <alignment horizontal="center" vertical="center" wrapText="1"/>
      <protection locked="0"/>
    </xf>
    <xf numFmtId="170" fontId="14" fillId="6" borderId="26" xfId="0" applyNumberFormat="1" applyFont="1" applyFill="1" applyBorder="1" applyAlignment="1" applyProtection="1">
      <alignment horizontal="center" vertical="center" wrapText="1"/>
      <protection locked="0"/>
    </xf>
    <xf numFmtId="0" fontId="0" fillId="0" borderId="21" xfId="0" applyBorder="1" applyAlignment="1">
      <alignment horizontal="center" vertical="center" wrapText="1"/>
    </xf>
    <xf numFmtId="0" fontId="0" fillId="0" borderId="26" xfId="0" applyBorder="1" applyAlignment="1">
      <alignment horizontal="center" vertical="center" wrapText="1"/>
    </xf>
    <xf numFmtId="168" fontId="0" fillId="0" borderId="21" xfId="0" applyNumberFormat="1" applyBorder="1" applyAlignment="1">
      <alignment horizontal="center" vertical="center" wrapText="1"/>
    </xf>
    <xf numFmtId="168" fontId="0" fillId="0" borderId="26" xfId="0" applyNumberFormat="1" applyBorder="1" applyAlignment="1">
      <alignment horizontal="center" vertical="center" wrapText="1"/>
    </xf>
    <xf numFmtId="0" fontId="14" fillId="0" borderId="15" xfId="0" applyFont="1" applyFill="1" applyBorder="1" applyAlignment="1">
      <alignment horizontal="center" vertical="center" wrapText="1"/>
    </xf>
    <xf numFmtId="170" fontId="14" fillId="6" borderId="10" xfId="0" applyNumberFormat="1" applyFont="1" applyFill="1" applyBorder="1" applyAlignment="1" applyProtection="1">
      <alignment horizontal="center" vertical="center" wrapText="1"/>
      <protection locked="0"/>
    </xf>
    <xf numFmtId="9" fontId="2" fillId="0" borderId="34" xfId="1" applyFont="1" applyFill="1" applyBorder="1" applyAlignment="1">
      <alignment horizontal="center" vertical="center" wrapText="1"/>
    </xf>
    <xf numFmtId="43" fontId="13" fillId="0" borderId="1" xfId="2" applyNumberFormat="1" applyFont="1" applyFill="1" applyBorder="1" applyAlignment="1" applyProtection="1">
      <alignment horizontal="center" vertical="center" wrapText="1"/>
      <protection locked="0"/>
    </xf>
    <xf numFmtId="43" fontId="13" fillId="0" borderId="10" xfId="2" applyNumberFormat="1" applyFont="1" applyFill="1" applyBorder="1" applyAlignment="1" applyProtection="1">
      <alignment horizontal="center" vertical="center" wrapText="1"/>
      <protection locked="0"/>
    </xf>
    <xf numFmtId="0" fontId="13" fillId="0" borderId="2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0" xfId="0" applyFont="1" applyFill="1" applyBorder="1" applyAlignment="1">
      <alignment horizontal="center" vertical="center"/>
    </xf>
    <xf numFmtId="171" fontId="0" fillId="0" borderId="1" xfId="3" applyNumberFormat="1" applyFont="1" applyBorder="1" applyAlignment="1">
      <alignment horizontal="center" vertical="center" wrapText="1"/>
    </xf>
    <xf numFmtId="171" fontId="0" fillId="0" borderId="10" xfId="3" applyNumberFormat="1" applyFont="1" applyBorder="1" applyAlignment="1">
      <alignment horizontal="center" vertical="center" wrapText="1"/>
    </xf>
    <xf numFmtId="0" fontId="13" fillId="0" borderId="1" xfId="0" applyFont="1" applyFill="1" applyBorder="1" applyAlignment="1">
      <alignment horizontal="center" vertical="center" wrapText="1"/>
    </xf>
    <xf numFmtId="0" fontId="13" fillId="0" borderId="10" xfId="0" applyFont="1" applyFill="1" applyBorder="1" applyAlignment="1">
      <alignment horizontal="center" vertical="center" wrapText="1"/>
    </xf>
    <xf numFmtId="1" fontId="13" fillId="0" borderId="1" xfId="0" applyNumberFormat="1" applyFont="1" applyFill="1" applyBorder="1" applyAlignment="1" applyProtection="1">
      <alignment horizontal="center" vertical="center" wrapText="1"/>
      <protection locked="0"/>
    </xf>
    <xf numFmtId="1" fontId="13" fillId="0" borderId="10"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9" fontId="7" fillId="0" borderId="14" xfId="1" applyFont="1" applyFill="1" applyBorder="1" applyAlignment="1">
      <alignment horizontal="center" vertical="center" wrapText="1"/>
    </xf>
    <xf numFmtId="9" fontId="7" fillId="0" borderId="13" xfId="1" applyFont="1" applyFill="1" applyBorder="1" applyAlignment="1">
      <alignment horizontal="center" vertical="center" wrapText="1"/>
    </xf>
    <xf numFmtId="43" fontId="13" fillId="0" borderId="1" xfId="2" applyNumberFormat="1" applyFont="1" applyFill="1" applyBorder="1" applyAlignment="1">
      <alignment horizontal="center" vertical="center" wrapText="1"/>
    </xf>
    <xf numFmtId="43" fontId="13" fillId="0" borderId="10" xfId="2" applyNumberFormat="1" applyFont="1" applyFill="1" applyBorder="1" applyAlignment="1">
      <alignment horizontal="center" vertical="center" wrapText="1"/>
    </xf>
    <xf numFmtId="0" fontId="12" fillId="6" borderId="6"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0" fillId="0" borderId="6" xfId="0" applyBorder="1" applyAlignment="1">
      <alignment horizontal="center" vertical="center" wrapText="1"/>
    </xf>
    <xf numFmtId="168" fontId="0" fillId="0" borderId="6" xfId="0" applyNumberFormat="1" applyBorder="1" applyAlignment="1">
      <alignment horizontal="center" vertical="center" wrapText="1"/>
    </xf>
    <xf numFmtId="168" fontId="0" fillId="0" borderId="12" xfId="0" applyNumberFormat="1" applyBorder="1" applyAlignment="1">
      <alignment horizontal="center" vertical="center" wrapText="1"/>
    </xf>
    <xf numFmtId="0" fontId="7" fillId="0" borderId="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8" fillId="9" borderId="10"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9" borderId="4" xfId="0" applyFont="1" applyFill="1" applyBorder="1" applyAlignment="1">
      <alignment horizontal="center" vertical="center" wrapText="1"/>
    </xf>
    <xf numFmtId="9" fontId="7" fillId="9" borderId="4" xfId="1" applyFont="1" applyFill="1" applyBorder="1" applyAlignment="1">
      <alignment horizontal="center" vertical="center" wrapText="1"/>
    </xf>
    <xf numFmtId="9" fontId="7" fillId="9" borderId="8" xfId="1" applyFont="1" applyFill="1" applyBorder="1" applyAlignment="1">
      <alignment horizontal="center" vertical="center" wrapText="1"/>
    </xf>
    <xf numFmtId="9" fontId="7" fillId="9" borderId="14" xfId="1" applyFont="1" applyFill="1" applyBorder="1" applyAlignment="1">
      <alignment horizontal="center" vertical="center" wrapText="1"/>
    </xf>
    <xf numFmtId="9" fontId="7" fillId="9" borderId="13" xfId="1" applyFont="1" applyFill="1" applyBorder="1" applyAlignment="1">
      <alignment horizontal="center" vertical="center" wrapText="1"/>
    </xf>
    <xf numFmtId="0" fontId="7" fillId="9" borderId="3"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9" fontId="2" fillId="5" borderId="1" xfId="0" applyNumberFormat="1" applyFont="1" applyFill="1" applyBorder="1" applyAlignment="1">
      <alignment horizontal="center" vertical="center" wrapText="1"/>
    </xf>
    <xf numFmtId="9" fontId="2" fillId="5" borderId="21" xfId="0" applyNumberFormat="1" applyFont="1" applyFill="1" applyBorder="1" applyAlignment="1">
      <alignment horizontal="center" vertical="center" wrapText="1"/>
    </xf>
    <xf numFmtId="9" fontId="2" fillId="5" borderId="10" xfId="0" applyNumberFormat="1" applyFont="1" applyFill="1" applyBorder="1" applyAlignment="1">
      <alignment horizontal="center" vertical="center" wrapText="1"/>
    </xf>
    <xf numFmtId="42" fontId="0" fillId="0" borderId="6" xfId="4" applyNumberFormat="1" applyFont="1" applyBorder="1" applyAlignment="1">
      <alignment horizontal="center" vertical="center" wrapText="1"/>
    </xf>
    <xf numFmtId="0" fontId="5" fillId="0" borderId="21" xfId="0" applyFont="1" applyFill="1" applyBorder="1" applyAlignment="1">
      <alignment horizontal="center" vertical="center" wrapText="1"/>
    </xf>
    <xf numFmtId="0" fontId="7" fillId="9" borderId="22" xfId="0" applyFont="1" applyFill="1" applyBorder="1" applyAlignment="1">
      <alignment horizontal="center" vertical="center" wrapText="1"/>
    </xf>
    <xf numFmtId="168" fontId="0" fillId="0" borderId="28" xfId="0" applyNumberFormat="1" applyBorder="1" applyAlignment="1">
      <alignment horizontal="center" vertical="center" wrapText="1"/>
    </xf>
    <xf numFmtId="0" fontId="0" fillId="0" borderId="28" xfId="0" applyBorder="1" applyAlignment="1">
      <alignment horizontal="center" vertical="center" wrapText="1"/>
    </xf>
    <xf numFmtId="0" fontId="0" fillId="0" borderId="32" xfId="0" applyFill="1" applyBorder="1" applyAlignment="1">
      <alignment horizontal="center" vertical="center" wrapText="1"/>
    </xf>
    <xf numFmtId="0" fontId="0" fillId="0" borderId="10" xfId="0" applyFill="1" applyBorder="1" applyAlignment="1">
      <alignment horizontal="center" vertical="center" wrapText="1"/>
    </xf>
    <xf numFmtId="9" fontId="2" fillId="0" borderId="32" xfId="1" applyFont="1" applyBorder="1" applyAlignment="1">
      <alignment horizontal="center" vertical="center" wrapText="1"/>
    </xf>
    <xf numFmtId="9" fontId="2" fillId="0" borderId="10" xfId="1" applyFont="1" applyBorder="1" applyAlignment="1">
      <alignment horizontal="center" vertical="center" wrapText="1"/>
    </xf>
    <xf numFmtId="168" fontId="0" fillId="0" borderId="32" xfId="0" applyNumberFormat="1"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42" fontId="0" fillId="0" borderId="1" xfId="4" applyNumberFormat="1" applyFont="1" applyBorder="1" applyAlignment="1">
      <alignment horizontal="center" vertical="center" wrapText="1"/>
    </xf>
    <xf numFmtId="42" fontId="0" fillId="0" borderId="21" xfId="4" applyNumberFormat="1" applyFont="1" applyBorder="1" applyAlignment="1">
      <alignment horizontal="center" vertical="center" wrapText="1"/>
    </xf>
    <xf numFmtId="42" fontId="0" fillId="0" borderId="10" xfId="4" applyNumberFormat="1" applyFont="1" applyBorder="1" applyAlignment="1">
      <alignment horizontal="center" vertical="center" wrapText="1"/>
    </xf>
    <xf numFmtId="0" fontId="2" fillId="0" borderId="9" xfId="0" applyFont="1" applyFill="1" applyBorder="1" applyAlignment="1">
      <alignment horizontal="center" vertical="center" wrapText="1"/>
    </xf>
    <xf numFmtId="9" fontId="0" fillId="8" borderId="39" xfId="0" applyNumberFormat="1" applyFill="1" applyBorder="1" applyAlignment="1">
      <alignment horizontal="center" vertical="center" wrapText="1"/>
    </xf>
    <xf numFmtId="9" fontId="0" fillId="8" borderId="40" xfId="0" applyNumberFormat="1" applyFill="1" applyBorder="1" applyAlignment="1">
      <alignment horizontal="center" vertical="center" wrapText="1"/>
    </xf>
    <xf numFmtId="9" fontId="0" fillId="8" borderId="41" xfId="0" applyNumberFormat="1" applyFill="1" applyBorder="1" applyAlignment="1">
      <alignment horizontal="center" vertical="center" wrapText="1"/>
    </xf>
    <xf numFmtId="0" fontId="0" fillId="6" borderId="1" xfId="0" applyFill="1" applyBorder="1" applyAlignment="1">
      <alignment horizontal="center" vertical="center" wrapText="1"/>
    </xf>
    <xf numFmtId="0" fontId="0" fillId="6" borderId="21" xfId="0" applyFill="1" applyBorder="1" applyAlignment="1">
      <alignment horizontal="center" vertical="center" wrapText="1"/>
    </xf>
    <xf numFmtId="0" fontId="0" fillId="6" borderId="10" xfId="0" applyFill="1" applyBorder="1" applyAlignment="1">
      <alignment horizontal="center" vertical="center" wrapText="1"/>
    </xf>
    <xf numFmtId="168" fontId="0" fillId="0" borderId="2" xfId="0" applyNumberFormat="1" applyBorder="1" applyAlignment="1">
      <alignment horizontal="center" vertical="center" wrapText="1"/>
    </xf>
    <xf numFmtId="168" fontId="0" fillId="0" borderId="27" xfId="0" applyNumberFormat="1" applyBorder="1" applyAlignment="1">
      <alignment horizontal="center" vertical="center" wrapText="1"/>
    </xf>
    <xf numFmtId="168" fontId="0" fillId="0" borderId="9" xfId="0" applyNumberFormat="1" applyBorder="1" applyAlignment="1">
      <alignment horizontal="center" vertical="center" wrapText="1"/>
    </xf>
    <xf numFmtId="0" fontId="2" fillId="0" borderId="36"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0" fillId="0" borderId="36"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1"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6" xfId="0" applyFill="1" applyBorder="1" applyAlignment="1">
      <alignment horizontal="center" vertical="center" wrapText="1"/>
    </xf>
    <xf numFmtId="0" fontId="2" fillId="0" borderId="1" xfId="0" applyFont="1" applyFill="1" applyBorder="1" applyAlignment="1">
      <alignment horizontal="center" vertical="top" wrapText="1"/>
    </xf>
    <xf numFmtId="0" fontId="2" fillId="0" borderId="10" xfId="0" applyFont="1" applyFill="1" applyBorder="1" applyAlignment="1">
      <alignment horizontal="center" vertical="top" wrapText="1"/>
    </xf>
    <xf numFmtId="0" fontId="5" fillId="0" borderId="2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3"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0" fillId="0" borderId="39"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41" xfId="0" applyFill="1" applyBorder="1" applyAlignment="1">
      <alignment horizontal="center" vertical="center" wrapText="1"/>
    </xf>
  </cellXfs>
  <cellStyles count="6">
    <cellStyle name="Millares" xfId="2" builtinId="3"/>
    <cellStyle name="Millares 2 2" xfId="5" xr:uid="{00000000-0005-0000-0000-000001000000}"/>
    <cellStyle name="Moneda" xfId="3" builtinId="4"/>
    <cellStyle name="Moneda [0]" xfId="4" builtinId="7"/>
    <cellStyle name="Normal" xfId="0" builtinId="0"/>
    <cellStyle name="Porcentaje" xfId="1" builtinId="5"/>
  </cellStyles>
  <dxfs count="602">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20"/>
  <sheetViews>
    <sheetView tabSelected="1" zoomScale="90" zoomScaleNormal="90" workbookViewId="0">
      <selection sqref="A1:I1"/>
    </sheetView>
  </sheetViews>
  <sheetFormatPr baseColWidth="10" defaultColWidth="11.42578125" defaultRowHeight="12.75" x14ac:dyDescent="0.25"/>
  <cols>
    <col min="1" max="3" width="14.5703125" style="1" customWidth="1"/>
    <col min="4" max="4" width="7.7109375" style="2" customWidth="1"/>
    <col min="5" max="5" width="40.7109375" style="1" customWidth="1"/>
    <col min="6" max="9" width="20.7109375" style="1" customWidth="1"/>
    <col min="10" max="11" width="14.7109375" style="1" customWidth="1"/>
    <col min="12" max="12" width="8.7109375" style="1" customWidth="1"/>
    <col min="13" max="13" width="20.7109375" style="1" customWidth="1"/>
    <col min="14" max="15" width="13.7109375" style="2" customWidth="1"/>
    <col min="16" max="16" width="9.7109375" style="4" customWidth="1"/>
    <col min="17" max="18" width="12.7109375" style="2" customWidth="1"/>
    <col min="19" max="19" width="9.7109375" style="4" customWidth="1"/>
    <col min="20" max="21" width="15.7109375" style="15" customWidth="1"/>
    <col min="22" max="22" width="9.7109375" style="4" customWidth="1"/>
    <col min="23" max="23" width="30.7109375" style="3" customWidth="1"/>
    <col min="24" max="25" width="12.7109375" style="2" customWidth="1"/>
    <col min="26" max="26" width="9.7109375" style="4" customWidth="1"/>
    <col min="27" max="28" width="15.7109375" style="15" customWidth="1"/>
    <col min="29" max="29" width="9.7109375" style="4" customWidth="1"/>
    <col min="30" max="30" width="30.7109375" style="3" customWidth="1"/>
    <col min="31" max="32" width="12.7109375" style="2" customWidth="1"/>
    <col min="33" max="33" width="9.7109375" style="4" customWidth="1"/>
    <col min="34" max="35" width="15.7109375" style="15" customWidth="1"/>
    <col min="36" max="36" width="9.7109375" style="4" customWidth="1"/>
    <col min="37" max="37" width="30.7109375" style="3" customWidth="1"/>
    <col min="38" max="39" width="12.7109375" style="2" customWidth="1"/>
    <col min="40" max="40" width="9.7109375" style="4" customWidth="1"/>
    <col min="41" max="42" width="15.7109375" style="15" customWidth="1"/>
    <col min="43" max="43" width="9.7109375" style="4" customWidth="1"/>
    <col min="44" max="44" width="30.7109375" style="3" customWidth="1"/>
    <col min="45" max="46" width="12.7109375" style="2" customWidth="1"/>
    <col min="47" max="47" width="9.7109375" style="4" customWidth="1"/>
    <col min="48" max="49" width="15.7109375" style="15" customWidth="1"/>
    <col min="50" max="50" width="9.7109375" style="4" customWidth="1"/>
    <col min="51" max="51" width="37.85546875" style="3" customWidth="1"/>
    <col min="52" max="16384" width="11.42578125" style="1"/>
  </cols>
  <sheetData>
    <row r="1" spans="1:51" s="21" customFormat="1" ht="45" customHeight="1" thickBot="1" x14ac:dyDescent="0.3">
      <c r="A1" s="289" t="s">
        <v>698</v>
      </c>
      <c r="B1" s="290"/>
      <c r="C1" s="290"/>
      <c r="D1" s="290"/>
      <c r="E1" s="290"/>
      <c r="F1" s="290"/>
      <c r="G1" s="290"/>
      <c r="H1" s="290"/>
      <c r="I1" s="291"/>
      <c r="N1" s="22"/>
      <c r="O1" s="22"/>
      <c r="P1" s="23"/>
      <c r="Q1" s="22"/>
      <c r="R1" s="22"/>
      <c r="S1" s="23"/>
      <c r="T1" s="25"/>
      <c r="U1" s="25"/>
      <c r="V1" s="23"/>
      <c r="W1" s="24"/>
      <c r="X1" s="22"/>
      <c r="Y1" s="22"/>
      <c r="Z1" s="23"/>
      <c r="AA1" s="25"/>
      <c r="AB1" s="25"/>
      <c r="AC1" s="23"/>
      <c r="AD1" s="24"/>
      <c r="AE1" s="22"/>
      <c r="AF1" s="22"/>
      <c r="AG1" s="23"/>
      <c r="AH1" s="25"/>
      <c r="AI1" s="25"/>
      <c r="AJ1" s="23"/>
      <c r="AK1" s="24"/>
      <c r="AL1" s="22"/>
      <c r="AM1" s="22"/>
      <c r="AN1" s="23"/>
      <c r="AO1" s="25"/>
      <c r="AP1" s="25"/>
      <c r="AQ1" s="23"/>
      <c r="AR1" s="24"/>
      <c r="AS1" s="22"/>
      <c r="AT1" s="22"/>
      <c r="AU1" s="23"/>
      <c r="AV1" s="25"/>
      <c r="AW1" s="25"/>
      <c r="AX1" s="23"/>
      <c r="AY1" s="24"/>
    </row>
    <row r="2" spans="1:51" s="21" customFormat="1" ht="28.5" customHeight="1" x14ac:dyDescent="0.25">
      <c r="A2" s="267" t="s">
        <v>0</v>
      </c>
      <c r="B2" s="267" t="s">
        <v>1</v>
      </c>
      <c r="C2" s="267" t="s">
        <v>2</v>
      </c>
      <c r="D2" s="267" t="s">
        <v>12</v>
      </c>
      <c r="E2" s="267" t="s">
        <v>3</v>
      </c>
      <c r="F2" s="267" t="s">
        <v>4</v>
      </c>
      <c r="G2" s="267" t="s">
        <v>5</v>
      </c>
      <c r="H2" s="267" t="s">
        <v>6</v>
      </c>
      <c r="I2" s="280" t="s">
        <v>7</v>
      </c>
      <c r="J2" s="293" t="s">
        <v>769</v>
      </c>
      <c r="K2" s="294"/>
      <c r="L2" s="294"/>
      <c r="M2" s="295"/>
      <c r="N2" s="286" t="s">
        <v>283</v>
      </c>
      <c r="O2" s="287"/>
      <c r="P2" s="284" t="s">
        <v>281</v>
      </c>
      <c r="Q2" s="282" t="s">
        <v>279</v>
      </c>
      <c r="R2" s="283"/>
      <c r="S2" s="271" t="s">
        <v>281</v>
      </c>
      <c r="T2" s="283" t="s">
        <v>280</v>
      </c>
      <c r="U2" s="283"/>
      <c r="V2" s="271" t="s">
        <v>281</v>
      </c>
      <c r="W2" s="278" t="s">
        <v>282</v>
      </c>
      <c r="X2" s="282" t="s">
        <v>686</v>
      </c>
      <c r="Y2" s="283"/>
      <c r="Z2" s="271" t="s">
        <v>281</v>
      </c>
      <c r="AA2" s="283" t="s">
        <v>687</v>
      </c>
      <c r="AB2" s="283"/>
      <c r="AC2" s="271" t="s">
        <v>281</v>
      </c>
      <c r="AD2" s="278" t="s">
        <v>688</v>
      </c>
      <c r="AE2" s="282" t="s">
        <v>689</v>
      </c>
      <c r="AF2" s="283"/>
      <c r="AG2" s="271" t="s">
        <v>281</v>
      </c>
      <c r="AH2" s="283" t="s">
        <v>690</v>
      </c>
      <c r="AI2" s="283"/>
      <c r="AJ2" s="271" t="s">
        <v>281</v>
      </c>
      <c r="AK2" s="278" t="s">
        <v>691</v>
      </c>
      <c r="AL2" s="282" t="s">
        <v>697</v>
      </c>
      <c r="AM2" s="283"/>
      <c r="AN2" s="271" t="s">
        <v>281</v>
      </c>
      <c r="AO2" s="283" t="s">
        <v>692</v>
      </c>
      <c r="AP2" s="283"/>
      <c r="AQ2" s="271" t="s">
        <v>281</v>
      </c>
      <c r="AR2" s="278" t="s">
        <v>693</v>
      </c>
      <c r="AS2" s="282" t="s">
        <v>694</v>
      </c>
      <c r="AT2" s="283"/>
      <c r="AU2" s="271" t="s">
        <v>281</v>
      </c>
      <c r="AV2" s="283" t="s">
        <v>695</v>
      </c>
      <c r="AW2" s="283"/>
      <c r="AX2" s="271" t="s">
        <v>281</v>
      </c>
      <c r="AY2" s="278" t="s">
        <v>696</v>
      </c>
    </row>
    <row r="3" spans="1:51" s="21" customFormat="1" ht="32.25" thickBot="1" x14ac:dyDescent="0.3">
      <c r="A3" s="268"/>
      <c r="B3" s="268"/>
      <c r="C3" s="268"/>
      <c r="D3" s="268"/>
      <c r="E3" s="268"/>
      <c r="F3" s="268"/>
      <c r="G3" s="268"/>
      <c r="H3" s="268"/>
      <c r="I3" s="281"/>
      <c r="J3" s="117" t="s">
        <v>8</v>
      </c>
      <c r="K3" s="118" t="s">
        <v>9</v>
      </c>
      <c r="L3" s="118" t="s">
        <v>10</v>
      </c>
      <c r="M3" s="119" t="s">
        <v>11</v>
      </c>
      <c r="N3" s="120" t="s">
        <v>277</v>
      </c>
      <c r="O3" s="121" t="s">
        <v>699</v>
      </c>
      <c r="P3" s="285"/>
      <c r="Q3" s="84" t="s">
        <v>277</v>
      </c>
      <c r="R3" s="85" t="s">
        <v>278</v>
      </c>
      <c r="S3" s="272"/>
      <c r="T3" s="85" t="s">
        <v>277</v>
      </c>
      <c r="U3" s="85" t="s">
        <v>278</v>
      </c>
      <c r="V3" s="272"/>
      <c r="W3" s="279"/>
      <c r="X3" s="84" t="s">
        <v>277</v>
      </c>
      <c r="Y3" s="85" t="s">
        <v>278</v>
      </c>
      <c r="Z3" s="272"/>
      <c r="AA3" s="85" t="s">
        <v>277</v>
      </c>
      <c r="AB3" s="85" t="s">
        <v>278</v>
      </c>
      <c r="AC3" s="272"/>
      <c r="AD3" s="279"/>
      <c r="AE3" s="84" t="s">
        <v>277</v>
      </c>
      <c r="AF3" s="85" t="s">
        <v>278</v>
      </c>
      <c r="AG3" s="272"/>
      <c r="AH3" s="85" t="s">
        <v>277</v>
      </c>
      <c r="AI3" s="85" t="s">
        <v>278</v>
      </c>
      <c r="AJ3" s="272"/>
      <c r="AK3" s="279"/>
      <c r="AL3" s="84" t="s">
        <v>277</v>
      </c>
      <c r="AM3" s="85" t="s">
        <v>278</v>
      </c>
      <c r="AN3" s="272"/>
      <c r="AO3" s="85" t="s">
        <v>277</v>
      </c>
      <c r="AP3" s="85" t="s">
        <v>278</v>
      </c>
      <c r="AQ3" s="272"/>
      <c r="AR3" s="279"/>
      <c r="AS3" s="84" t="s">
        <v>277</v>
      </c>
      <c r="AT3" s="85" t="s">
        <v>278</v>
      </c>
      <c r="AU3" s="272"/>
      <c r="AV3" s="85" t="s">
        <v>277</v>
      </c>
      <c r="AW3" s="85" t="s">
        <v>278</v>
      </c>
      <c r="AX3" s="272"/>
      <c r="AY3" s="279"/>
    </row>
    <row r="4" spans="1:51" ht="60" customHeight="1" x14ac:dyDescent="0.25">
      <c r="A4" s="296" t="s">
        <v>13</v>
      </c>
      <c r="B4" s="297" t="s">
        <v>14</v>
      </c>
      <c r="C4" s="277" t="s">
        <v>15</v>
      </c>
      <c r="D4" s="87">
        <v>1</v>
      </c>
      <c r="E4" s="12" t="s">
        <v>16</v>
      </c>
      <c r="F4" s="12" t="s">
        <v>17</v>
      </c>
      <c r="G4" s="12" t="s">
        <v>18</v>
      </c>
      <c r="H4" s="12" t="s">
        <v>19</v>
      </c>
      <c r="I4" s="88" t="s">
        <v>20</v>
      </c>
      <c r="J4" s="48" t="s">
        <v>205</v>
      </c>
      <c r="K4" s="49" t="s">
        <v>206</v>
      </c>
      <c r="L4" s="49" t="s">
        <v>96</v>
      </c>
      <c r="M4" s="52" t="s">
        <v>751</v>
      </c>
      <c r="N4" s="79">
        <v>1</v>
      </c>
      <c r="O4" s="49">
        <f>R4+Y4+AF4+AM4+AT4</f>
        <v>2.1799999999999997</v>
      </c>
      <c r="P4" s="80">
        <f>O4/N4</f>
        <v>2.1799999999999997</v>
      </c>
      <c r="Q4" s="48" t="str">
        <f>'2015'!O4</f>
        <v>ND</v>
      </c>
      <c r="R4" s="49">
        <f>'2015'!P4</f>
        <v>0</v>
      </c>
      <c r="S4" s="50">
        <f>'2015'!Q4</f>
        <v>0</v>
      </c>
      <c r="T4" s="51" t="str">
        <f>'2015'!R4</f>
        <v>ND</v>
      </c>
      <c r="U4" s="51" t="str">
        <f>'2015'!S4</f>
        <v>ND</v>
      </c>
      <c r="V4" s="50" t="str">
        <f>'2015'!T4</f>
        <v>ND</v>
      </c>
      <c r="W4" s="52" t="str">
        <f>'2015'!U4</f>
        <v>ND</v>
      </c>
      <c r="X4" s="48">
        <f>'2016'!N4</f>
        <v>0.09</v>
      </c>
      <c r="Y4" s="133">
        <f>'2016'!O4</f>
        <v>0.09</v>
      </c>
      <c r="Z4" s="50">
        <f>'2016'!P4</f>
        <v>1</v>
      </c>
      <c r="AA4" s="51">
        <f>'2016'!Q4</f>
        <v>10000000</v>
      </c>
      <c r="AB4" s="130">
        <f>'2016'!R4</f>
        <v>10000000</v>
      </c>
      <c r="AC4" s="50">
        <f>'2016'!S4</f>
        <v>1</v>
      </c>
      <c r="AD4" s="52" t="str">
        <f>'2016'!T4</f>
        <v xml:space="preserve">Se beneficiaron a  cuatrocientas  (400) mujeres rurales campesinas, personas en condición de vulnerabilidad y con enfoque diferencial en formación para el trabajo y el desarrollo humano.  </v>
      </c>
      <c r="AE4" s="48">
        <f>'2017'!N4</f>
        <v>0.09</v>
      </c>
      <c r="AF4" s="49">
        <f>'2017'!O4</f>
        <v>0.09</v>
      </c>
      <c r="AG4" s="50">
        <f>'2017'!P4</f>
        <v>1</v>
      </c>
      <c r="AH4" s="51" t="str">
        <f>'2017'!Q4</f>
        <v>NA</v>
      </c>
      <c r="AI4" s="51" t="str">
        <f>'2017'!R4</f>
        <v xml:space="preserve">890,000,000 (2 milloones por usuario) </v>
      </c>
      <c r="AJ4" s="50">
        <f>'2017'!S4</f>
        <v>0</v>
      </c>
      <c r="AK4" s="52" t="str">
        <f>'2017'!T4</f>
        <v xml:space="preserve">El departamento de prosperidad social, por medio del programa mi negocio se ha capacitado y proporcionado recursos para 445 mujeres de los municipios Calarca, quimbaya y tebaida, de las cuales culminaron el proceso de fortalecimiento empresarial 372 mujeres. A quienes se le entrego capital semilla hasta por 2,000,000 pesos cop. </v>
      </c>
      <c r="AL4" s="48">
        <f>'2018'!N4</f>
        <v>3</v>
      </c>
      <c r="AM4" s="49">
        <f>'2018'!O4</f>
        <v>1</v>
      </c>
      <c r="AN4" s="50">
        <f>'2018'!P4</f>
        <v>0.33333333333333331</v>
      </c>
      <c r="AO4" s="51">
        <f>'2018'!Q4</f>
        <v>115160000</v>
      </c>
      <c r="AP4" s="51">
        <f>'2018'!R4</f>
        <v>57660000</v>
      </c>
      <c r="AQ4" s="50">
        <f>'2018'!S4</f>
        <v>0.50069468565474118</v>
      </c>
      <c r="AR4" s="52" t="str">
        <f>'2018'!AB4</f>
        <v xml:space="preserve">Se han Apoyado Unidades de emprendimiento de grupos poblacionales con enfoque diferencial mediante:
* Caracterización de emprendimientos en los barrios priorizados en los municipios del departamento, encontrando que: 6 en Calarcá, 3 en Génova, 1 en Quimbaya, 11 en Montenegro, 4 en Córdoba, 8 en Salento, 5 en Circasia, 5 en Armenia y 3 en La Tebaida.
</v>
      </c>
      <c r="AS4" s="48">
        <f>'2019'!N4</f>
        <v>1</v>
      </c>
      <c r="AT4" s="49">
        <f>'2019'!O4</f>
        <v>1</v>
      </c>
      <c r="AU4" s="50">
        <f>'2019'!P4</f>
        <v>0.7</v>
      </c>
      <c r="AV4" s="51">
        <f>'2019'!Q4</f>
        <v>72966200</v>
      </c>
      <c r="AW4" s="51">
        <f>'2019'!R4</f>
        <v>0</v>
      </c>
      <c r="AX4" s="50">
        <f>'2019'!S4</f>
        <v>0</v>
      </c>
      <c r="AY4" s="52" t="str">
        <f>'2019'!AB4</f>
        <v xml:space="preserve">La Secretaría de Turismo, Industria y Comercio reporta que se ha realizado acompañamiento a empresarios en ferias y eventos para la promoción turística del departamento además de impulsar los productos turístico ofertados con un total de 1040 mujeres vinculadas.  Se ha acompañado a empresarios en los procesos de formalización de la actividad turística además de monitorio a cada uno de los establecimientos en el cumplimiento de la norma acompañados de las instituciones involucradas. Adicionalmente se ha realizado capacitaciones y foros en el marco de ESCNNA, total de mujeres vinculadas 123. 
Se ha asesorado a empresarios del sector turístico en temas de emprendimiento de actividades turísticas, plataformas de RNT, Procesos asociativos, diseño de productos turísticos entre otros.  Mujeres beneficiadas:  64.
</v>
      </c>
    </row>
    <row r="5" spans="1:51" ht="60" customHeight="1" x14ac:dyDescent="0.25">
      <c r="A5" s="270"/>
      <c r="B5" s="273"/>
      <c r="C5" s="266"/>
      <c r="D5" s="14">
        <v>2</v>
      </c>
      <c r="E5" s="13" t="s">
        <v>21</v>
      </c>
      <c r="F5" s="13" t="s">
        <v>22</v>
      </c>
      <c r="G5" s="13" t="s">
        <v>23</v>
      </c>
      <c r="H5" s="13" t="s">
        <v>24</v>
      </c>
      <c r="I5" s="33" t="s">
        <v>25</v>
      </c>
      <c r="J5" s="44" t="s">
        <v>208</v>
      </c>
      <c r="K5" s="13" t="s">
        <v>209</v>
      </c>
      <c r="L5" s="14">
        <v>52</v>
      </c>
      <c r="M5" s="33" t="s">
        <v>210</v>
      </c>
      <c r="N5" s="74">
        <v>1</v>
      </c>
      <c r="O5" s="129">
        <f t="shared" ref="O5:O68" si="0">R5+Y5+AF5+AM5+AT5</f>
        <v>6.6</v>
      </c>
      <c r="P5" s="80">
        <f t="shared" ref="P5:P68" si="1">O5/N5</f>
        <v>6.6</v>
      </c>
      <c r="Q5" s="48" t="str">
        <f>'2015'!O5</f>
        <v>10% de las convocatorias por año para programas  y proyectos productivos</v>
      </c>
      <c r="R5" s="129">
        <f>'2015'!P5</f>
        <v>0.1</v>
      </c>
      <c r="S5" s="50">
        <f>'2015'!Q5</f>
        <v>1</v>
      </c>
      <c r="T5" s="51">
        <f>'2015'!R5</f>
        <v>30999978</v>
      </c>
      <c r="U5" s="51">
        <f>'2015'!S5</f>
        <v>30999978</v>
      </c>
      <c r="V5" s="50">
        <f>'2015'!T5</f>
        <v>1</v>
      </c>
      <c r="W5" s="52" t="str">
        <f>'2015'!U5</f>
        <v>Para las mujeres rurales se Fortaleció la producción agropecuaria mejorando la implementación y adopción de los procesos de producción limpia y sostenible. A través de las asociaciones que fueron visitadas por ser beneficiarios de los convenios de producción limpia hechos entre la CRQ y la Gobernación del Quindío fueron: CORDILLERANOS. AGRIQUIN.  MUJERES CAFETERAS DE CORDOBA.  También  Se apoyaron 5 unidades productivas de población afro descendiente víctima del desplazamiento del municipio de armenia beneficiando a 50 afrodescendientes. Se entregaron elementos de cocina, productos de papelería, elementos para taller de bicicletas, y elementos para el embace y conservación de productos derivados de lácteos.</v>
      </c>
      <c r="X5" s="128">
        <f>'2016'!N5</f>
        <v>3</v>
      </c>
      <c r="Y5" s="127">
        <f>'2016'!O5</f>
        <v>3</v>
      </c>
      <c r="Z5" s="129">
        <f>'2016'!P5</f>
        <v>1</v>
      </c>
      <c r="AA5" s="130">
        <f>'2016'!Q5</f>
        <v>106783334</v>
      </c>
      <c r="AB5" s="130">
        <f>'2016'!R5</f>
        <v>106783334</v>
      </c>
      <c r="AC5" s="129">
        <f>'2016'!S5</f>
        <v>1</v>
      </c>
      <c r="AD5" s="131" t="str">
        <f>'2016'!T5</f>
        <v>Se  apoyo 15   mujeres cafeteras del Municipio de Pijao, proyecto productivo "paisaje, mujer y café"para la comercialización de café especial  segun 1 convenio 071/2016 Gobernacion del Quindío, Alcaldia de Pijao, Fundación Smurfit Kappa, (SENA capacitación)</v>
      </c>
      <c r="AE5" s="128">
        <f>'2017'!N5</f>
        <v>3</v>
      </c>
      <c r="AF5" s="127">
        <f>'2017'!O5</f>
        <v>3</v>
      </c>
      <c r="AG5" s="129">
        <f>'2017'!P5</f>
        <v>1</v>
      </c>
      <c r="AH5" s="130">
        <f>'2017'!Q5</f>
        <v>245080000</v>
      </c>
      <c r="AI5" s="130">
        <f>'2017'!R5</f>
        <v>117720000</v>
      </c>
      <c r="AJ5" s="129">
        <f>'2017'!S5</f>
        <v>0.48033295250530439</v>
      </c>
      <c r="AK5" s="131" t="str">
        <f>'2017'!T5</f>
        <v>En el area de secretaria de turismo se ha realizado:
1. Clúster de naturaleza  para el Departamento del Quindío (se consolidó la mesa del clúster de turismo de naturaleza con 31 empresarios del sector).
2. Plan Sectorial de Turismo (se relizó un proceso de validación del Plan sectorial de turismo).
3. Proyecto de turísmo responsable para el destino Quindío (se da continuidad a las estratégias de turismo responsable en el destino Quindío con el programa de prevención ESCNNA (explotación,sexual y comercial de ninños, niñas y adolescentes).</v>
      </c>
      <c r="AL5" s="128">
        <f>'2018'!N5</f>
        <v>2</v>
      </c>
      <c r="AM5" s="127">
        <f>'2018'!O5</f>
        <v>0.5</v>
      </c>
      <c r="AN5" s="129">
        <f>'2018'!P5</f>
        <v>0.25</v>
      </c>
      <c r="AO5" s="130">
        <f>'2018'!Q5</f>
        <v>28000000</v>
      </c>
      <c r="AP5" s="130">
        <f>'2018'!R5</f>
        <v>23020000</v>
      </c>
      <c r="AQ5" s="129">
        <f>'2018'!S5</f>
        <v>0.82214285714285718</v>
      </c>
      <c r="AR5" s="131" t="str">
        <f>'2018'!AB5</f>
        <v xml:space="preserve">* Se trabajó en la formulación de los proyectos productivos para victimas conflicto: Se han realizado 9 mesas de trabajo con representantes de las Secretarías de Turismo Industria y Comercio, Planeación, Agricultura, Interior y de la Mesa Departamental de Víctimas para la formulación del proyecto y su inscripción en el Banco de Proyectos de la Unidad Nacional de Víctimas.                                                                                                                                                                                                                                                                                                                                           A la fecha se crearon dos (2) grupos multiplicadores de conocimiento en emprendimiento y calidad del caféy uno de mujeres en el municipio de Filandia a los cuales se les está aplicando los indicadores definidos por el profesional idóneo (procesos en cosecha, recoleccion, beneficio, almacenamiento, entre otros). Durante el segundo semestre del presente año se definirá el proceso administrativo para la legalizacion de dichos grupos. </v>
      </c>
      <c r="AS5" s="128">
        <f>'2019'!N5</f>
        <v>0</v>
      </c>
      <c r="AT5" s="127">
        <f>'2019'!O5</f>
        <v>0</v>
      </c>
      <c r="AU5" s="129">
        <f>'2019'!P5</f>
        <v>0</v>
      </c>
      <c r="AV5" s="130">
        <f>'2019'!Q5</f>
        <v>0</v>
      </c>
      <c r="AW5" s="130">
        <f>'2019'!R5</f>
        <v>0</v>
      </c>
      <c r="AX5" s="129">
        <f>'2019'!S5</f>
        <v>0</v>
      </c>
      <c r="AY5" s="131" t="str">
        <f>'2019'!AB5</f>
        <v xml:space="preserve">La Secretaría de Familia viene consolidando la red de apoyo e intercambio empresarial de mujeres para la presente vigencia, a través de la realización de una feria empresarial y una rueda de empleo, participación en procesos formativos en marketing digital, conformación legal, formulación de proyectos y asociatividad. De igual forma, se viene trabajando con la red de mujeres caficultoras, la cual ya cuenta con 13 asociaciones municipales integrantes, añadiendise la asociación del corregimiento de Barcelona Quindío. Para el presente semestre, se contó con la apertura de la tienda café mujer del municipio de Montenegro Quindío, con la cual ya son 4 los municipios con tiendas café mujer en funcionamiento (Córdoba, Filandia, Montenegro y Pijao). </v>
      </c>
    </row>
    <row r="6" spans="1:51" ht="60" customHeight="1" x14ac:dyDescent="0.25">
      <c r="A6" s="270"/>
      <c r="B6" s="273"/>
      <c r="C6" s="266"/>
      <c r="D6" s="14">
        <v>3</v>
      </c>
      <c r="E6" s="13" t="s">
        <v>26</v>
      </c>
      <c r="F6" s="13" t="s">
        <v>27</v>
      </c>
      <c r="G6" s="13" t="s">
        <v>28</v>
      </c>
      <c r="H6" s="13" t="s">
        <v>29</v>
      </c>
      <c r="I6" s="33" t="s">
        <v>30</v>
      </c>
      <c r="J6" s="44" t="s">
        <v>211</v>
      </c>
      <c r="K6" s="13" t="s">
        <v>212</v>
      </c>
      <c r="L6" s="14">
        <v>45</v>
      </c>
      <c r="M6" s="33" t="s">
        <v>213</v>
      </c>
      <c r="N6" s="44">
        <v>10</v>
      </c>
      <c r="O6" s="49">
        <f t="shared" si="0"/>
        <v>4</v>
      </c>
      <c r="P6" s="80">
        <f t="shared" si="1"/>
        <v>0.4</v>
      </c>
      <c r="Q6" s="48">
        <f>'2015'!O6</f>
        <v>1</v>
      </c>
      <c r="R6" s="49">
        <f>'2015'!P6</f>
        <v>0</v>
      </c>
      <c r="S6" s="50">
        <f>'2015'!Q6</f>
        <v>0</v>
      </c>
      <c r="T6" s="51">
        <f>'2015'!R6</f>
        <v>0</v>
      </c>
      <c r="U6" s="51">
        <f>'2015'!S6</f>
        <v>0</v>
      </c>
      <c r="V6" s="50">
        <f>'2015'!T6</f>
        <v>0</v>
      </c>
      <c r="W6" s="52" t="str">
        <f>'2015'!U6</f>
        <v>ND</v>
      </c>
      <c r="X6" s="128">
        <f>'2016'!N6</f>
        <v>1</v>
      </c>
      <c r="Y6" s="127">
        <f>'2016'!O6</f>
        <v>1</v>
      </c>
      <c r="Z6" s="129">
        <f>'2016'!P6</f>
        <v>1</v>
      </c>
      <c r="AA6" s="130">
        <f>'2016'!Q6</f>
        <v>106577500</v>
      </c>
      <c r="AB6" s="130">
        <f>'2016'!R6</f>
        <v>106577500</v>
      </c>
      <c r="AC6" s="129">
        <f>'2016'!S6</f>
        <v>1</v>
      </c>
      <c r="AD6" s="131" t="str">
        <f>'2016'!T6</f>
        <v>Se apoyo 5 sectores productivos del departamento  en ruedas de negocios.</v>
      </c>
      <c r="AE6" s="128">
        <f>'2017'!N6</f>
        <v>1</v>
      </c>
      <c r="AF6" s="127">
        <f>'2017'!O6</f>
        <v>1</v>
      </c>
      <c r="AG6" s="129">
        <f>'2017'!P6</f>
        <v>1</v>
      </c>
      <c r="AH6" s="130">
        <f>'2017'!Q6</f>
        <v>69920000</v>
      </c>
      <c r="AI6" s="130">
        <f>'2017'!R6</f>
        <v>24640000</v>
      </c>
      <c r="AJ6" s="129">
        <f>'2017'!S6</f>
        <v>0.35240274599542332</v>
      </c>
      <c r="AK6" s="131" t="str">
        <f>'2017'!T6</f>
        <v>En secretaria de turismo se realizo convenio con ACOPI con apoyo de la Secretarías de Familia, Agricultura e interior para implementar dos (2) programas de emprendimiento y  proyectos productivos, a través de  socializaciones con la comunidades  víctimas, indigenas, personas con discapacidad, poblacion LGTBI, en los municipios de Salento, Armenia, Filandia, La Tebaida, Calarcá, Quimbaya y Pijao. (las unidades de emprendimiento están en proceso de selección, de acuerdo a las programas establecidos). 
Se han definido cuatro proyectos productivos los cuales se encuentran en fase de diagnóstico: Mora; Cunicultura, Confecciones y Cúrcuma, a través de los cuales se estableceran nuevas unidades de emprendimiento.</v>
      </c>
      <c r="AL6" s="128">
        <f>'2018'!N6</f>
        <v>3</v>
      </c>
      <c r="AM6" s="127">
        <f>'2018'!O6</f>
        <v>1</v>
      </c>
      <c r="AN6" s="129">
        <f>'2018'!P6</f>
        <v>0.33333333333333331</v>
      </c>
      <c r="AO6" s="130">
        <f>'2018'!Q6</f>
        <v>115160000</v>
      </c>
      <c r="AP6" s="130">
        <f>'2018'!R6</f>
        <v>57660000</v>
      </c>
      <c r="AQ6" s="129">
        <f>'2018'!S6</f>
        <v>0.50069468565474118</v>
      </c>
      <c r="AR6" s="131" t="str">
        <f>'2018'!AB6</f>
        <v>La secretaria de Turismo, Indstria y Comercio, realizó una caracterización de emprendimiento en barrios priorizados en el departamento, de estas iniciativas, se seleccionaron 12 emprendimientos particulares y 2 asociativos para su intervención por la STIC. Se brionó apoyo a agentes ambientales con 21 personas de Armenia debidamente uniformados y dotados con uniformes de trabajo. Se realizó el primer Show Room del 2018, donde participaron 29 emprendedores de Armenia, Quimbaya, Circasia, Salento y la Tebaida. Se realizó seguimiento a los emorendimientos del comvenio con ACOPI. Se trabajó la formulacion de proyectos productivos para victimas del conflicto.Se ha brindado apoyo mediante charla sobre como elaborar un catalogo promocional de producto a los artesanos del Quindío.</v>
      </c>
      <c r="AS6" s="128">
        <f>'2019'!N6</f>
        <v>1</v>
      </c>
      <c r="AT6" s="127">
        <f>'2019'!O6</f>
        <v>1</v>
      </c>
      <c r="AU6" s="129">
        <f>'2019'!P6</f>
        <v>0.7</v>
      </c>
      <c r="AV6" s="130">
        <f>'2019'!Q6</f>
        <v>46456000</v>
      </c>
      <c r="AW6" s="130">
        <f>'2019'!R6</f>
        <v>40284000</v>
      </c>
      <c r="AX6" s="129">
        <f>'2019'!S6</f>
        <v>0</v>
      </c>
      <c r="AY6" s="131" t="str">
        <f>'2019'!AB6</f>
        <v>La Secretaría de Turismo, Industria y Comercio reporta haber logrado beneficiar un total de 13 unidades de emprendimiento de población con enfoque diferencial mediante procesos de apoyo y asistencias técnicas y la promoción de unidades de emprendimiento en espacios comerciales como ferias y muestras empresariales, para un total de 8 mujeres beneficiadas en el primer semestre del 2019.</v>
      </c>
    </row>
    <row r="7" spans="1:51" ht="60" customHeight="1" x14ac:dyDescent="0.25">
      <c r="A7" s="270"/>
      <c r="B7" s="273"/>
      <c r="C7" s="266"/>
      <c r="D7" s="14">
        <v>4</v>
      </c>
      <c r="E7" s="13" t="s">
        <v>31</v>
      </c>
      <c r="F7" s="206" t="s">
        <v>32</v>
      </c>
      <c r="G7" s="13" t="s">
        <v>33</v>
      </c>
      <c r="H7" s="13" t="s">
        <v>34</v>
      </c>
      <c r="I7" s="33" t="s">
        <v>35</v>
      </c>
      <c r="J7" s="44" t="s">
        <v>96</v>
      </c>
      <c r="K7" s="14" t="s">
        <v>96</v>
      </c>
      <c r="L7" s="14" t="s">
        <v>96</v>
      </c>
      <c r="M7" s="55" t="s">
        <v>96</v>
      </c>
      <c r="N7" s="44">
        <v>10</v>
      </c>
      <c r="O7" s="49">
        <f t="shared" si="0"/>
        <v>3</v>
      </c>
      <c r="P7" s="80">
        <f t="shared" si="1"/>
        <v>0.3</v>
      </c>
      <c r="Q7" s="48">
        <f>'2015'!O7</f>
        <v>0</v>
      </c>
      <c r="R7" s="49">
        <f>'2015'!P7</f>
        <v>0</v>
      </c>
      <c r="S7" s="50">
        <f>'2015'!Q7</f>
        <v>0</v>
      </c>
      <c r="T7" s="51">
        <f>'2015'!R7</f>
        <v>0</v>
      </c>
      <c r="U7" s="51">
        <f>'2015'!S7</f>
        <v>0</v>
      </c>
      <c r="V7" s="50">
        <f>'2015'!T7</f>
        <v>0</v>
      </c>
      <c r="W7" s="52" t="str">
        <f>'2015'!U7</f>
        <v>ND</v>
      </c>
      <c r="X7" s="128">
        <f>'2016'!N7</f>
        <v>1</v>
      </c>
      <c r="Y7" s="127">
        <f>'2016'!O7</f>
        <v>0</v>
      </c>
      <c r="Z7" s="129">
        <f>'2016'!P7</f>
        <v>0</v>
      </c>
      <c r="AA7" s="130">
        <f>'2016'!Q7</f>
        <v>0</v>
      </c>
      <c r="AB7" s="130">
        <f>'2016'!R7</f>
        <v>0</v>
      </c>
      <c r="AC7" s="129">
        <f>'2016'!S7</f>
        <v>0</v>
      </c>
      <c r="AD7" s="131" t="str">
        <f>'2016'!T7</f>
        <v>a la fecha  el seminario dirigido a empresas de mujeres para que participen en las licitaciones de compras públicas, esta pendiente de realizar.</v>
      </c>
      <c r="AE7" s="128">
        <f>'2017'!N7</f>
        <v>1</v>
      </c>
      <c r="AF7" s="127">
        <f>'2017'!O7</f>
        <v>1</v>
      </c>
      <c r="AG7" s="129">
        <f>'2017'!P7</f>
        <v>1</v>
      </c>
      <c r="AH7" s="130" t="str">
        <f>'2017'!Q7</f>
        <v>PENDIENTE</v>
      </c>
      <c r="AI7" s="130" t="str">
        <f>'2017'!R7</f>
        <v>PENDIENTE</v>
      </c>
      <c r="AJ7" s="129">
        <f>'2017'!S7</f>
        <v>0</v>
      </c>
      <c r="AK7" s="131" t="str">
        <f>'2017'!T7</f>
        <v xml:space="preserve">La universidad del Quindio en el programa de Artes Visuales, se ha realizado el seminario Internacional La Montaña del Sur, arte y pensamiento latinoamericano, con la invitada especial Irene Ballester Buiges. P.h.D en Historia del Arte de la Universidad de Valencia y Magister en Investigación Aplicada en Estudios Feministas, de Género y Ciudadanía de la Universidad del Castellón: Centra sus estudios en la experiencia de las mujeres artistas  y en la representación del cuerpo de la mujer. Reconocida en España como gestora cultural y activista social en contra de la violencia de género. Participó este año en el Parlamento Europeo como ponente junto a otras cinco mujeres analizando el estereotipo de mujer que maneja el mundo publicitario; denuncian la actual objetualización de la mujer en la publicidad sexista y advierten la necesidad de cambiar un escenario "claramente denigrante" y una perspectiva "manifiestamente irreal" de la mujer.    </v>
      </c>
      <c r="AL7" s="128">
        <f>'2018'!N7</f>
        <v>1</v>
      </c>
      <c r="AM7" s="127">
        <f>'2018'!O7</f>
        <v>1</v>
      </c>
      <c r="AN7" s="129">
        <f>'2018'!P7</f>
        <v>1</v>
      </c>
      <c r="AO7" s="130" t="str">
        <f>'2018'!Q7</f>
        <v>-</v>
      </c>
      <c r="AP7" s="130" t="str">
        <f>'2018'!R7</f>
        <v>-</v>
      </c>
      <c r="AQ7" s="129" t="e">
        <f>'2018'!S7</f>
        <v>#VALUE!</v>
      </c>
      <c r="AR7" s="131" t="str">
        <f>'2018'!AB7</f>
        <v>La Secretaría de Turismo del Departamento, y el Departamento para la prosperidad social hicieron asistencia técnica al consejo departamental de mujeres en cuanto al acceso a programas de cofinanciación y fondos de garantías. Es así que si bien no existe una meta especifica en el plan de desarrollo al respecto, la Secretaría de turismo cuenta con profesionales encargados de asistir a las mujeres en este aspecto, llevando capacitaciones y haciendo apoyo en la formulación y gestión de proyectos.</v>
      </c>
      <c r="AS7" s="128">
        <f>'2019'!N7</f>
        <v>1</v>
      </c>
      <c r="AT7" s="127">
        <f>'2019'!O7</f>
        <v>1</v>
      </c>
      <c r="AU7" s="129">
        <f>'2019'!P7</f>
        <v>0.7</v>
      </c>
      <c r="AV7" s="130">
        <f>'2019'!Q7</f>
        <v>0</v>
      </c>
      <c r="AW7" s="130">
        <f>'2019'!R7</f>
        <v>0</v>
      </c>
      <c r="AX7" s="129">
        <f>'2019'!S7</f>
        <v>0</v>
      </c>
      <c r="AY7" s="131" t="str">
        <f>'2019'!AB7</f>
        <v xml:space="preserve">LA Secretaría de Turismo en articulación con la Secretaría de Familia, en el marco de la conmemoración del día de la mujer realizó una micro rueda de empleo con mujeres en la que se ofertaron 170 plazas y una feria empresarial. La Secretaría de Familia convocó a la conformación de una red de apoyo e intercambio empresarial, a la cual acudieron 135 mujeres, con quienes se iniciaron procesos de capacitación en marketing digital, se diseñaron portafolios y se vienen capacitando en estrategias de comercialización. 
</v>
      </c>
    </row>
    <row r="8" spans="1:51" ht="60" customHeight="1" x14ac:dyDescent="0.25">
      <c r="A8" s="270"/>
      <c r="B8" s="273"/>
      <c r="C8" s="266"/>
      <c r="D8" s="14">
        <v>5</v>
      </c>
      <c r="E8" s="13" t="s">
        <v>36</v>
      </c>
      <c r="F8" s="13" t="s">
        <v>37</v>
      </c>
      <c r="G8" s="13" t="s">
        <v>38</v>
      </c>
      <c r="H8" s="13" t="s">
        <v>39</v>
      </c>
      <c r="I8" s="33" t="s">
        <v>40</v>
      </c>
      <c r="J8" s="44" t="s">
        <v>211</v>
      </c>
      <c r="K8" s="13" t="s">
        <v>214</v>
      </c>
      <c r="L8" s="14">
        <v>45</v>
      </c>
      <c r="M8" s="33" t="s">
        <v>213</v>
      </c>
      <c r="N8" s="44">
        <v>5</v>
      </c>
      <c r="O8" s="49">
        <f t="shared" si="0"/>
        <v>5.7</v>
      </c>
      <c r="P8" s="80">
        <f t="shared" si="1"/>
        <v>1.1400000000000001</v>
      </c>
      <c r="Q8" s="48">
        <f>'2015'!O8</f>
        <v>1</v>
      </c>
      <c r="R8" s="49">
        <f>'2015'!P8</f>
        <v>0.7</v>
      </c>
      <c r="S8" s="50">
        <f>'2015'!Q8</f>
        <v>0.7</v>
      </c>
      <c r="T8" s="51">
        <f>'2015'!R8</f>
        <v>0</v>
      </c>
      <c r="U8" s="51">
        <f>'2015'!S8</f>
        <v>0</v>
      </c>
      <c r="V8" s="50">
        <f>'2015'!T8</f>
        <v>0</v>
      </c>
      <c r="W8" s="52" t="str">
        <f>'2015'!U8</f>
        <v>ND</v>
      </c>
      <c r="X8" s="128">
        <f>'2016'!N8</f>
        <v>1</v>
      </c>
      <c r="Y8" s="127">
        <f>'2016'!O8</f>
        <v>2</v>
      </c>
      <c r="Z8" s="129">
        <f>'2016'!P8</f>
        <v>2</v>
      </c>
      <c r="AA8" s="130">
        <f>'2016'!Q8</f>
        <v>0</v>
      </c>
      <c r="AB8" s="130">
        <f>'2016'!R8</f>
        <v>0</v>
      </c>
      <c r="AC8" s="129">
        <f>'2016'!S8</f>
        <v>0</v>
      </c>
      <c r="AD8" s="131" t="str">
        <f>'2016'!T8</f>
        <v>En el departamento del Quindío a traves de instituciones como cámara de comercio, Parquesoft, Secretaría de tutrismo, insdutria y comercio se realizaron dos encuentros de emprendimiento, como son el Star Up Weekend y  el Bootcamp, donde participaron entre otros actores mujeres emprendedoras,</v>
      </c>
      <c r="AE8" s="128">
        <f>'2017'!N8</f>
        <v>1</v>
      </c>
      <c r="AF8" s="127">
        <f>'2017'!O8</f>
        <v>1</v>
      </c>
      <c r="AG8" s="129">
        <f>'2017'!P8</f>
        <v>1</v>
      </c>
      <c r="AH8" s="130">
        <f>'2017'!Q8</f>
        <v>69920000</v>
      </c>
      <c r="AI8" s="130">
        <f>'2017'!R8</f>
        <v>24640000</v>
      </c>
      <c r="AJ8" s="129">
        <f>'2017'!S8</f>
        <v>0.35240274599542332</v>
      </c>
      <c r="AK8" s="131" t="str">
        <f>'2017'!T8</f>
        <v>En secretaria de turismo se realizo convenio con ACOPI con apoyo de la Secretarías de Familia, Agricultura e interior han realizado apoyo a seis (6)  actividades productivas, a través de  socializaciones con la comunidades  víctimas, indigenas, personas con discapacidad, poblacion LGTBI, en los municipios de Armenia, Calarca, Salento, Buenavista, Cordoba, Genova, Montenegro, la Tebaida y Quimbaya.  En la actividad  "Show room" se han apoyado 62 microempresarios y emprendedores del departamento Quindio, en la actividad  "visita a proyectos de emprendimiento" se han visitado 19 proyectos de emprendimiento con miras a que estos participen de las distintas iniciativas y programas liderados por la secretaria de turismo, indsustria y comercio, en el programa  "Quindio emprendedor y productivo" se realizo capacitaciones en temas de emprendimiento y modelado de negocios a 49 emprendedores, en la actividad "asistencia tecnica a proyectos productivos" se realizo visita a 2 de los emprendimientos apoyados por la gobernacion  durante el 2016,  en "participacion en ferias y eventos" se apoyo aproximadamente 70 artesanos con el fin de promover el fortalecimiento comercial; finalmente en " capacitaciones y asesorias" se dicto charlas y conferencias de sensibilizacion  con el fin de despertar el espiritu emprendedor en los emprendedores.  En total se han beneficiado 378 mujeres en todas las actividades realizadas.</v>
      </c>
      <c r="AL8" s="128">
        <f>'2018'!N8</f>
        <v>3</v>
      </c>
      <c r="AM8" s="127">
        <f>'2018'!O8</f>
        <v>1</v>
      </c>
      <c r="AN8" s="129">
        <f>'2018'!P8</f>
        <v>0.33333333333333331</v>
      </c>
      <c r="AO8" s="130">
        <f>'2018'!Q8</f>
        <v>115160000</v>
      </c>
      <c r="AP8" s="130">
        <f>'2018'!R8</f>
        <v>57660000</v>
      </c>
      <c r="AQ8" s="129">
        <f>'2018'!S8</f>
        <v>0.50069468565474118</v>
      </c>
      <c r="AR8" s="131" t="str">
        <f>'2018'!AB8</f>
        <v>LA Secretaría de Turismo, en el marco de la conmemoración del dia de la mujer realizó una microrueda de empleo ocn mujeres y un show room exclusivamente para mujeres, donde se trabajçó el tema del emprendimiento y enlace con empresarios. De igual forma la secretaría de familia realizó una feria de mujeres emprendedoras y empresarias en esta misma fecha</v>
      </c>
      <c r="AS8" s="128">
        <f>'2019'!N8</f>
        <v>1</v>
      </c>
      <c r="AT8" s="127">
        <f>'2019'!O8</f>
        <v>1</v>
      </c>
      <c r="AU8" s="129">
        <f>'2019'!P8</f>
        <v>0.7</v>
      </c>
      <c r="AV8" s="130">
        <f>'2019'!Q8</f>
        <v>98500000</v>
      </c>
      <c r="AW8" s="130">
        <f>'2019'!R8</f>
        <v>13768000</v>
      </c>
      <c r="AX8" s="129">
        <f>'2019'!S8</f>
        <v>0</v>
      </c>
      <c r="AY8" s="131" t="str">
        <f>'2019'!AB8</f>
        <v>La Secretaría de Agricultura realizó capacitación a 437 a  jóvenes y mujeres rurales pertenecientes a 34 asociaciones o emprendimientos rurales en todos los municipios del departamento en temas como :
1.Elaboración de estrategias y alternativas de fortalecimiento organizacional en el área administrativa.
2. Educación financiera.
3.Matrices de  costos de producción.
4.Escala de precios de productos.</v>
      </c>
    </row>
    <row r="9" spans="1:51" ht="60" customHeight="1" x14ac:dyDescent="0.25">
      <c r="A9" s="270"/>
      <c r="B9" s="273"/>
      <c r="C9" s="266"/>
      <c r="D9" s="14">
        <v>6</v>
      </c>
      <c r="E9" s="13" t="s">
        <v>41</v>
      </c>
      <c r="F9" s="13" t="s">
        <v>42</v>
      </c>
      <c r="G9" s="13" t="s">
        <v>43</v>
      </c>
      <c r="H9" s="14" t="s">
        <v>44</v>
      </c>
      <c r="I9" s="55" t="s">
        <v>45</v>
      </c>
      <c r="J9" s="53" t="s">
        <v>215</v>
      </c>
      <c r="K9" s="13" t="s">
        <v>216</v>
      </c>
      <c r="L9" s="10">
        <v>197</v>
      </c>
      <c r="M9" s="33" t="s">
        <v>217</v>
      </c>
      <c r="N9" s="74">
        <v>0.8</v>
      </c>
      <c r="O9" s="49">
        <f t="shared" si="0"/>
        <v>120.22499999999999</v>
      </c>
      <c r="P9" s="80">
        <f t="shared" si="1"/>
        <v>150.28124999999997</v>
      </c>
      <c r="Q9" s="48">
        <f>'2015'!O9</f>
        <v>0.15</v>
      </c>
      <c r="R9" s="49">
        <f>'2015'!P9</f>
        <v>0.15</v>
      </c>
      <c r="S9" s="50">
        <f>'2015'!Q9</f>
        <v>1</v>
      </c>
      <c r="T9" s="51">
        <f>'2015'!R9</f>
        <v>368750000</v>
      </c>
      <c r="U9" s="51">
        <f>'2015'!S9</f>
        <v>368386660</v>
      </c>
      <c r="V9" s="50">
        <f>'2015'!T9</f>
        <v>0.99901467118644072</v>
      </c>
      <c r="W9" s="52" t="str">
        <f>'2015'!U9</f>
        <v>La realizacion fueron las actividades desarrolladas por Comercio, Industria y Turismo en todos los muncipios del Departamento: •Se acompañó y se formularon los siguientes proyectos para ser presentados en convocatorias del orden nacional: -CITRIEJE, fue presentado a ASOHOFRUCOL , -Festival Camino del Quindío-OVOP, fue presentado a FONTUR, -Cárcel de Mujeres Villa Claudia de Armenia, Confecciones y Panadería, fue presentado a la Gobernación del Quindío y al INPEC, -Asociación de Víctimas de Filandia, ASOVIF, Agricultura Familiar, fue presentado a Minagricultura, -Fundación CALARTE, fue presentado a la convocatoria de Concertación Departamental,-Sabores únicos de Circasia, fue presentado a la convocatoria Bancoldex del convenio suscrito por la Gobernación del Quindío, •Acompañamiento técnico en la mejora de los procesos productivos y caracterizacion de los asociados a 4 asociaciones en la fase de ejecución del Programa Capitalización Microempresarial del DPS,•Construcción y proyección de planes de negocios a 5 unidades productivas del Departamento identificadas,•Se acompaño y se apoyo a 10 emprendimientos del departamento  en la formulacion de modelos de negocios, •Se realizo 1 taller de sensibilización y de ideación con emprendedores del departamento y un  taller fomentando la cultura de la cooperación y el ahorro (Finanzas Personales) y las distintas formas de asociatividad.</v>
      </c>
      <c r="X9" s="128">
        <f>'2016'!N9</f>
        <v>0.08</v>
      </c>
      <c r="Y9" s="127">
        <f>'2016'!O9</f>
        <v>0</v>
      </c>
      <c r="Z9" s="129">
        <f>'2016'!P9</f>
        <v>0</v>
      </c>
      <c r="AA9" s="130">
        <f>'2016'!Q9</f>
        <v>0</v>
      </c>
      <c r="AB9" s="130">
        <f>'2016'!R9</f>
        <v>0</v>
      </c>
      <c r="AC9" s="129">
        <f>'2016'!S9</f>
        <v>0</v>
      </c>
      <c r="AD9" s="131" t="str">
        <f>'2016'!T9</f>
        <v xml:space="preserve">Se solicalizaron todas las ofertas en los diferentes eventos de mujeres. </v>
      </c>
      <c r="AE9" s="128">
        <f>'2017'!N9</f>
        <v>0.08</v>
      </c>
      <c r="AF9" s="127">
        <f>'2017'!O9</f>
        <v>7.4999999999999997E-2</v>
      </c>
      <c r="AG9" s="129">
        <f>'2017'!P9</f>
        <v>0.9375</v>
      </c>
      <c r="AH9" s="130">
        <f>'2017'!Q9</f>
        <v>82000000</v>
      </c>
      <c r="AI9" s="130">
        <f>'2017'!R9</f>
        <v>6570000</v>
      </c>
      <c r="AJ9" s="129">
        <f>'2017'!S9</f>
        <v>8.0121951219512197E-2</v>
      </c>
      <c r="AK9" s="131" t="str">
        <f>'2017'!T9</f>
        <v xml:space="preserve">desde la secretaria de equidad de genero y mujer se solicalizaron todas las ofertas en los diferentes eventos de mujeres. </v>
      </c>
      <c r="AL9" s="128">
        <f>'2018'!N9</f>
        <v>400</v>
      </c>
      <c r="AM9" s="127">
        <f>'2018'!O9</f>
        <v>119</v>
      </c>
      <c r="AN9" s="129">
        <f>'2018'!P9</f>
        <v>0.29749999999999999</v>
      </c>
      <c r="AO9" s="130">
        <f>'2018'!Q9</f>
        <v>28000000</v>
      </c>
      <c r="AP9" s="130">
        <f>'2018'!R9</f>
        <v>23280000</v>
      </c>
      <c r="AQ9" s="129">
        <f>'2018'!S9</f>
        <v>0.83142857142857141</v>
      </c>
      <c r="AR9" s="131" t="str">
        <f>'2018'!AB9</f>
        <v xml:space="preserve">Por medio de la secretaría de agricultura, en el  2018 se realizó capacitación a 173 a  jóvenes y mujeres rurales pertenecientes a asociaciones o emprendimientos rurales en todos los municipios del departamento en temas como :
1.Elaboración de estrategias y alternativas de fortalecimiento organizacional en el área administrativa.
2. Educación financiera.
3.Matrices de  costos de producción.
4.Escala de precios de productos .
</v>
      </c>
      <c r="AS9" s="128">
        <f>'2019'!N9</f>
        <v>1</v>
      </c>
      <c r="AT9" s="127">
        <f>'2019'!O9</f>
        <v>1</v>
      </c>
      <c r="AU9" s="129">
        <f>'2019'!P9</f>
        <v>0.7</v>
      </c>
      <c r="AV9" s="130">
        <f>'2019'!Q9</f>
        <v>50000000</v>
      </c>
      <c r="AW9" s="130">
        <f>'2019'!R9</f>
        <v>12762000</v>
      </c>
      <c r="AX9" s="129">
        <f>'2019'!S9</f>
        <v>0</v>
      </c>
      <c r="AY9" s="131" t="str">
        <f>'2019'!AB9</f>
        <v>A través del desarrollo de los procesos de promoción asociativa con mujeres, mediante la creación de la red de intercambio empresarial de mujeres, de manera permanente se ha venido publicando información sobre convocatorias, capacitaciones, ferias, entre otros, mediante los canales existentes para la difusión con las bases de datos que proyecta la oficina de género y diversidad de la secretaría de familia</v>
      </c>
    </row>
    <row r="10" spans="1:51" ht="60" customHeight="1" x14ac:dyDescent="0.25">
      <c r="A10" s="270"/>
      <c r="B10" s="273"/>
      <c r="C10" s="266"/>
      <c r="D10" s="14">
        <v>7</v>
      </c>
      <c r="E10" s="13" t="s">
        <v>46</v>
      </c>
      <c r="F10" s="13" t="s">
        <v>47</v>
      </c>
      <c r="G10" s="13" t="s">
        <v>48</v>
      </c>
      <c r="H10" s="13" t="s">
        <v>19</v>
      </c>
      <c r="I10" s="33" t="s">
        <v>49</v>
      </c>
      <c r="J10" s="44" t="s">
        <v>96</v>
      </c>
      <c r="K10" s="14" t="s">
        <v>96</v>
      </c>
      <c r="L10" s="14" t="s">
        <v>96</v>
      </c>
      <c r="M10" s="55" t="s">
        <v>96</v>
      </c>
      <c r="N10" s="74">
        <v>1</v>
      </c>
      <c r="O10" s="49">
        <f t="shared" si="0"/>
        <v>2.48</v>
      </c>
      <c r="P10" s="80">
        <f t="shared" si="1"/>
        <v>2.48</v>
      </c>
      <c r="Q10" s="48">
        <f>'2015'!O10</f>
        <v>0.5</v>
      </c>
      <c r="R10" s="49">
        <f>'2015'!P10</f>
        <v>0.3</v>
      </c>
      <c r="S10" s="50">
        <f>'2015'!Q10</f>
        <v>0.6</v>
      </c>
      <c r="T10" s="51">
        <f>'2015'!R10</f>
        <v>0</v>
      </c>
      <c r="U10" s="51">
        <f>'2015'!S10</f>
        <v>0</v>
      </c>
      <c r="V10" s="50">
        <f>'2015'!T10</f>
        <v>0</v>
      </c>
      <c r="W10" s="52" t="str">
        <f>'2015'!U10</f>
        <v>ND</v>
      </c>
      <c r="X10" s="128">
        <f>'2016'!N10</f>
        <v>0.1</v>
      </c>
      <c r="Y10" s="127">
        <f>'2016'!O10</f>
        <v>0.1</v>
      </c>
      <c r="Z10" s="129">
        <f>'2016'!P10</f>
        <v>1</v>
      </c>
      <c r="AA10" s="130">
        <f>'2016'!Q10</f>
        <v>0</v>
      </c>
      <c r="AB10" s="130">
        <f>'2016'!R10</f>
        <v>0</v>
      </c>
      <c r="AC10" s="129">
        <f>'2016'!S10</f>
        <v>0</v>
      </c>
      <c r="AD10" s="131" t="str">
        <f>'2016'!T10</f>
        <v xml:space="preserve">Este programa esta en cabeza del SENA: 1. Mujeres capacitadas en  formacion complementaria en tics , diferentes poblaciones 2,059 Mujeres.    2. Muejeres capacitadas en formacion tecnica 35 Muejres .    3. Mujeres capacitadas en formacion tecnologica 6 Mujeres. </v>
      </c>
      <c r="AE10" s="128">
        <f>'2017'!N10</f>
        <v>0.1</v>
      </c>
      <c r="AF10" s="127">
        <f>'2017'!O10</f>
        <v>0.08</v>
      </c>
      <c r="AG10" s="129">
        <f>'2017'!P10</f>
        <v>0.79999999999999993</v>
      </c>
      <c r="AH10" s="130" t="str">
        <f>'2017'!Q10</f>
        <v>PENDIENTE</v>
      </c>
      <c r="AI10" s="130" t="str">
        <f>'2017'!R10</f>
        <v>PENDIENTE</v>
      </c>
      <c r="AJ10" s="129">
        <f>'2017'!S10</f>
        <v>0</v>
      </c>
      <c r="AK10" s="131" t="str">
        <f>'2017'!T10</f>
        <v>Este programa es ejecutado por el SENA, quien ha capacitado a mujeres de distintas poblacion en formacion complementaria en tics, en formacion tecnica  y en  tecnologica. Donde todas las mujeres fortalecen la capacidad de desarrollo competitivo desde las tics.</v>
      </c>
      <c r="AL10" s="128">
        <f>'2018'!N10</f>
        <v>1</v>
      </c>
      <c r="AM10" s="127">
        <f>'2018'!O10</f>
        <v>1</v>
      </c>
      <c r="AN10" s="129">
        <f>'2018'!P10</f>
        <v>1</v>
      </c>
      <c r="AO10" s="130" t="str">
        <f>'2018'!Q10</f>
        <v>-</v>
      </c>
      <c r="AP10" s="130" t="str">
        <f>'2018'!R10</f>
        <v>-</v>
      </c>
      <c r="AQ10" s="129" t="e">
        <f>'2018'!S10</f>
        <v>#VALUE!</v>
      </c>
      <c r="AR10" s="131" t="str">
        <f>'2018'!AB10</f>
        <v>El SENA, mediante el centro de desarrollo empresarial, ofrece asistencia en el desarrollo empresarial, el emprendimiento y el empresarismo, en pro de sensibilizar, asesorar y y gestionar acciones con los emprendedores del departamento.</v>
      </c>
      <c r="AS10" s="128">
        <f>'2019'!N10</f>
        <v>1</v>
      </c>
      <c r="AT10" s="127">
        <f>'2019'!O10</f>
        <v>1</v>
      </c>
      <c r="AU10" s="129">
        <f>'2019'!P10</f>
        <v>0.7</v>
      </c>
      <c r="AV10" s="130">
        <f>'2019'!Q10</f>
        <v>0</v>
      </c>
      <c r="AW10" s="130">
        <f>'2019'!R10</f>
        <v>0</v>
      </c>
      <c r="AX10" s="129">
        <f>'2019'!S10</f>
        <v>0</v>
      </c>
      <c r="AY10" s="131" t="str">
        <f>'2019'!AB10</f>
        <v xml:space="preserve">
En el marco del desarrollo de un proceso de fortalecimiento productivo en marketing digital, aproximadamente 45 mujeres pertenecientes a la red de apoyo e intercambio empresarial de mujeres, se beneficiaron de talleres y asistencia en el diseño de páginas web para mejorar los niveles de comercialización a través de canales virtuales y manejo de TICs.</v>
      </c>
    </row>
    <row r="11" spans="1:51" ht="60" customHeight="1" x14ac:dyDescent="0.25">
      <c r="A11" s="270"/>
      <c r="B11" s="273"/>
      <c r="C11" s="266" t="s">
        <v>50</v>
      </c>
      <c r="D11" s="14">
        <v>8</v>
      </c>
      <c r="E11" s="13" t="s">
        <v>51</v>
      </c>
      <c r="F11" s="13" t="s">
        <v>52</v>
      </c>
      <c r="G11" s="13" t="s">
        <v>53</v>
      </c>
      <c r="H11" s="13" t="s">
        <v>54</v>
      </c>
      <c r="I11" s="33" t="s">
        <v>55</v>
      </c>
      <c r="J11" s="7" t="s">
        <v>211</v>
      </c>
      <c r="K11" s="13" t="s">
        <v>218</v>
      </c>
      <c r="L11" s="14">
        <v>33</v>
      </c>
      <c r="M11" s="33" t="s">
        <v>219</v>
      </c>
      <c r="N11" s="74">
        <v>1</v>
      </c>
      <c r="O11" s="49">
        <f t="shared" si="0"/>
        <v>138.07999999999998</v>
      </c>
      <c r="P11" s="80">
        <f t="shared" si="1"/>
        <v>138.07999999999998</v>
      </c>
      <c r="Q11" s="48">
        <f>'2015'!O11</f>
        <v>0.08</v>
      </c>
      <c r="R11" s="49">
        <f>'2015'!P11</f>
        <v>0.08</v>
      </c>
      <c r="S11" s="50">
        <f>'2015'!Q11</f>
        <v>1</v>
      </c>
      <c r="T11" s="51">
        <f>'2015'!R11</f>
        <v>7987995</v>
      </c>
      <c r="U11" s="51">
        <f>'2015'!S11</f>
        <v>7987995</v>
      </c>
      <c r="V11" s="50">
        <f>'2015'!T11</f>
        <v>1</v>
      </c>
      <c r="W11" s="52" t="str">
        <f>'2015'!U11</f>
        <v>Encadenamientos productivos  enmarcados dentro de las cadenas productivas reconocidas por el ministerio de Agricultura y Desarrollo Rural, apoyadas y/o fortalecidas. En estos encadenamientos productivos el 8% son de iniciativa femenina, entre los que se destacan el de la asociación de líderes cafeteras y producciones de aguacate y plátano.</v>
      </c>
      <c r="X11" s="128">
        <f>'2016'!N11</f>
        <v>10</v>
      </c>
      <c r="Y11" s="127">
        <f>'2016'!O11</f>
        <v>10</v>
      </c>
      <c r="Z11" s="129">
        <f>'2016'!P11</f>
        <v>1</v>
      </c>
      <c r="AA11" s="130">
        <f>'2016'!Q11</f>
        <v>0</v>
      </c>
      <c r="AB11" s="130">
        <f>'2016'!R11</f>
        <v>0</v>
      </c>
      <c r="AC11" s="129">
        <f>'2016'!S11</f>
        <v>0</v>
      </c>
      <c r="AD11" s="131" t="str">
        <f>'2016'!T11</f>
        <v>Se  apoyo 15   mujeres cafeteras del Municipio de Pijao, proyecto productivo "paisaje, mujer y café"para la comercialización de café especial  segun 1 convenio 071/2016 Gobernacion del Quindío, Alcaldia de Pijao, Fundación Smurfit Kappa, (SENA capacitación)</v>
      </c>
      <c r="AE11" s="128">
        <f>'2017'!N11</f>
        <v>10</v>
      </c>
      <c r="AF11" s="127">
        <f>'2017'!O11</f>
        <v>8</v>
      </c>
      <c r="AG11" s="129">
        <f>'2017'!P11</f>
        <v>0.8</v>
      </c>
      <c r="AH11" s="130">
        <f>'2017'!Q11</f>
        <v>28600000</v>
      </c>
      <c r="AI11" s="130">
        <f>'2017'!R11</f>
        <v>25860000</v>
      </c>
      <c r="AJ11" s="129">
        <f>'2017'!S11</f>
        <v>0.90419580419580414</v>
      </c>
      <c r="AK11" s="131" t="str">
        <f>'2017'!T11</f>
        <v xml:space="preserve">Desde la secretaria de agricultura con la gestión del personal de planta se ha  presentado el proyecto a ADR de fortalecimiento al sector agroempresarial y al emprendimiento rural para el el desarrollo agroindustrial del Departamento del Quindío; Se realizó capacitación a 454 jóvenes y mujeres rurales así:
Buenavista: 110
Calarcá: 23
Quimbaya: 115
Salento: 39
Tebaida: 43
Montenegro: 56
Génova: 18
Filandia: 36
Circasia: 14
</v>
      </c>
      <c r="AL11" s="128">
        <f>'2018'!N11</f>
        <v>400</v>
      </c>
      <c r="AM11" s="127">
        <f>'2018'!O11</f>
        <v>119</v>
      </c>
      <c r="AN11" s="129">
        <f>'2018'!P11</f>
        <v>0.29749999999999999</v>
      </c>
      <c r="AO11" s="130">
        <f>'2018'!Q11</f>
        <v>28000000</v>
      </c>
      <c r="AP11" s="130">
        <f>'2018'!R11</f>
        <v>23280000</v>
      </c>
      <c r="AQ11" s="129">
        <f>'2018'!S11</f>
        <v>0.83142857142857141</v>
      </c>
      <c r="AR11" s="131" t="str">
        <f>'2018'!AB11</f>
        <v xml:space="preserve">Se realizó capacitación a 119 a  jóvenes y mujeres rurales pertenecientes a asociaciones o emprendimientos rurales en todos los municipios del departamento en temas como :
1.Elaboración de estrategias y alternativas de fortalecimiento organizacional en el área administrativa.
2. Educación financiera.
3.Matrices de  costos de producción.
4.Escala de precios de productos .
</v>
      </c>
      <c r="AS11" s="128">
        <f>'2019'!N11</f>
        <v>1</v>
      </c>
      <c r="AT11" s="127">
        <f>'2019'!O11</f>
        <v>1</v>
      </c>
      <c r="AU11" s="129">
        <f>'2019'!P11</f>
        <v>0.7</v>
      </c>
      <c r="AV11" s="130">
        <f>'2019'!Q11</f>
        <v>30000000</v>
      </c>
      <c r="AW11" s="130">
        <f>'2019'!R11</f>
        <v>2000000</v>
      </c>
      <c r="AX11" s="129">
        <f>'2019'!S11</f>
        <v>0</v>
      </c>
      <c r="AY11" s="131" t="str">
        <f>'2019'!AB11</f>
        <v xml:space="preserve">En cuanto a la creación de un programa de gestión financiera y fortalecimiento productivo para la cofinanciación de proyectos y acceso al crédito, se dio inicio al Programa “Solidario” para la vigencia 2019, con el cual se busca generar una línea de crédito para los micros y pequeños empresarios y dueños de negocio que no pueden acceder a las líneas de crédito forma y que se ven afectados por fenómenos como el “gota a gota”. En total se han beneficiado al primer semestre del año 62 mujeres.
</v>
      </c>
    </row>
    <row r="12" spans="1:51" ht="60" customHeight="1" x14ac:dyDescent="0.25">
      <c r="A12" s="270"/>
      <c r="B12" s="273"/>
      <c r="C12" s="266"/>
      <c r="D12" s="14">
        <v>9</v>
      </c>
      <c r="E12" s="13" t="s">
        <v>56</v>
      </c>
      <c r="F12" s="13" t="s">
        <v>57</v>
      </c>
      <c r="G12" s="13" t="s">
        <v>58</v>
      </c>
      <c r="H12" s="13" t="s">
        <v>59</v>
      </c>
      <c r="I12" s="33" t="s">
        <v>55</v>
      </c>
      <c r="J12" s="44" t="s">
        <v>211</v>
      </c>
      <c r="K12" s="14" t="s">
        <v>214</v>
      </c>
      <c r="L12" s="14">
        <v>28</v>
      </c>
      <c r="M12" s="33" t="s">
        <v>220</v>
      </c>
      <c r="N12" s="74">
        <v>0.9</v>
      </c>
      <c r="O12" s="49">
        <f t="shared" si="0"/>
        <v>12.28</v>
      </c>
      <c r="P12" s="80">
        <f t="shared" si="1"/>
        <v>13.644444444444444</v>
      </c>
      <c r="Q12" s="48">
        <f>'2015'!O12</f>
        <v>0.1</v>
      </c>
      <c r="R12" s="49">
        <f>'2015'!P12</f>
        <v>0.1</v>
      </c>
      <c r="S12" s="50">
        <f>'2015'!Q12</f>
        <v>1</v>
      </c>
      <c r="T12" s="51">
        <f>'2015'!R12</f>
        <v>137400000</v>
      </c>
      <c r="U12" s="51">
        <f>'2015'!S12</f>
        <v>137400000</v>
      </c>
      <c r="V12" s="50">
        <f>'2015'!T12</f>
        <v>1</v>
      </c>
      <c r="W12" s="52" t="str">
        <f>'2015'!U12</f>
        <v>Desde  la jefatura de la mujer se viene brindando el acompañamiento técnico y de asociatividad a las mujeres Rurales y Cafeteras del departamento del Quindío en programas y proyectos existentes, lo cual garantiza la continuidady el éxito de los mismos, hemos acompañado al 7% de estos procesos. 1. Programa de Guardabosques en 8 predios de conservación de la Gobernación del Quindío, total beneficiarios fueron 120, de los cuales 70 mujeres, contratadas por un tiempo de 6 meses, en los cuales realizaron trabajos de mantenimiento, cuidado, vigilancia y conservación de los predios de la Gobernación.</v>
      </c>
      <c r="X12" s="128">
        <f>'2016'!N12</f>
        <v>0.09</v>
      </c>
      <c r="Y12" s="127">
        <f>'2016'!O12</f>
        <v>0.09</v>
      </c>
      <c r="Z12" s="129">
        <f>'2016'!P12</f>
        <v>1</v>
      </c>
      <c r="AA12" s="130">
        <f>'2016'!Q12</f>
        <v>270000000</v>
      </c>
      <c r="AB12" s="130">
        <f>'2016'!R12</f>
        <v>270000000</v>
      </c>
      <c r="AC12" s="129">
        <f>'2016'!S12</f>
        <v>1</v>
      </c>
      <c r="AD12" s="131" t="str">
        <f>'2016'!T12</f>
        <v xml:space="preserve">Se apoyaron iniciativas productivas de mujeres con el fortalecimiento en insumos, maquinaria, y registros para el mejoramiento de su iniciativa productiva. Implementación de huertas orgánicas demostrativas en veredas e instituciones educativas del sector rural del departamento se busca que los productos de la canasta básica familiar sean producidos por nuestros agricultores para el autoconsumo y se comercialicen los excedentes en mercados campesinos, institucionales y empresariales.310 huertas, 260 millones, 124 mujeres responsables, 37 plantelews educaticos, 3 jac, 3 asociaciones de mujeres, (asode, asociacion de mujeres emprendedoras, senderos de luz).                    Desde  la jefatura de la mujer se viene brindando el acompañamiento técnico y de asociatividad a las mujeres Rurales y Cafeteras del municipio de Pijao y Filandia                            </v>
      </c>
      <c r="AE12" s="128">
        <f>'2017'!N12</f>
        <v>0.09</v>
      </c>
      <c r="AF12" s="127">
        <f>'2017'!O12</f>
        <v>0.09</v>
      </c>
      <c r="AG12" s="129">
        <f>'2017'!P12</f>
        <v>1</v>
      </c>
      <c r="AH12" s="130" t="str">
        <f>'2017'!Q12</f>
        <v>PENDIENTE</v>
      </c>
      <c r="AI12" s="130" t="str">
        <f>'2017'!R12</f>
        <v>PENDIENTE</v>
      </c>
      <c r="AJ12" s="129">
        <f>'2017'!S12</f>
        <v>0</v>
      </c>
      <c r="AK12" s="131" t="str">
        <f>'2017'!T12</f>
        <v>Se han realizado capacitaciones a 300 jovenes y mujeres rurales campesinas,  en temas de asociatividad, emprendimiento, comercializacion en  los  municipios GÉNOVA-FILANDIA-MONTENEGRO-FILANDIA-BUENAVIST A-CIRCASIA-CALARCÁ</v>
      </c>
      <c r="AL12" s="128">
        <f>'2018'!N12</f>
        <v>2</v>
      </c>
      <c r="AM12" s="127">
        <f>'2018'!O12</f>
        <v>0</v>
      </c>
      <c r="AN12" s="129">
        <f>'2018'!P12</f>
        <v>0</v>
      </c>
      <c r="AO12" s="130">
        <f>'2018'!Q12</f>
        <v>21000000</v>
      </c>
      <c r="AP12" s="130">
        <f>'2018'!R12</f>
        <v>0</v>
      </c>
      <c r="AQ12" s="129">
        <f>'2018'!S12</f>
        <v>0</v>
      </c>
      <c r="AR12" s="131" t="str">
        <f>'2018'!AB12</f>
        <v xml:space="preserve">Actualmente la Secretaría de agricultura no reporta avance de esta meta ni ejecución del recurso, por lo cual la acción se encuentra pendiente de implementarse. De igual forma la Secretaría de Familia viene creando una red departamental de mujeres cafeteras, contando al momento con 6 municipios (buenavista, cordoba, circasia, filandia, quimbaya y salento) con asociaciones de mujeres cafeteras creadas. Se les viene haciendo acompañamiento en procesos productivos y calidad del café. </v>
      </c>
      <c r="AS12" s="128">
        <f>'2019'!N12</f>
        <v>12</v>
      </c>
      <c r="AT12" s="127">
        <f>'2019'!O12</f>
        <v>12</v>
      </c>
      <c r="AU12" s="129">
        <f>'2019'!P12</f>
        <v>0.75</v>
      </c>
      <c r="AV12" s="130">
        <f>'2019'!Q12</f>
        <v>33258000</v>
      </c>
      <c r="AW12" s="130">
        <f>'2019'!R12</f>
        <v>0</v>
      </c>
      <c r="AX12" s="129">
        <f>'2019'!S12</f>
        <v>0</v>
      </c>
      <c r="AY12" s="131" t="str">
        <f>'2019'!AB12</f>
        <v xml:space="preserve">De igual forma la Secretaría de Agricultura reporta que se tienen dos grupos de mujeres . Uno en el Municipio de Circasia y el segundo en el Municipio de Calarcá. Se esta organizando un tercer grupo con jovenes productores de café de Génova. Así mismo, se realizó capacitación a 180 jóvenes y mujeres rurales en actividades agrícolas y no agrícolasdel municipio de la tebaida, circasia, calarca y Armenia, acerca de la importancia de la asociatividad, “Un sector agropecuario en el Quindío, es posible". Se estan capacitando dos grupos en el Municipio de Génova. Un grupo de mujeres identificado como Asomora correspondientes a productoras de mora y un grupo de jovenes cafeteros de Génova denominado Asojoca. </v>
      </c>
    </row>
    <row r="13" spans="1:51" ht="60" customHeight="1" x14ac:dyDescent="0.25">
      <c r="A13" s="270"/>
      <c r="B13" s="273"/>
      <c r="C13" s="266"/>
      <c r="D13" s="14">
        <v>10</v>
      </c>
      <c r="E13" s="13" t="s">
        <v>60</v>
      </c>
      <c r="F13" s="13" t="s">
        <v>61</v>
      </c>
      <c r="G13" s="13" t="s">
        <v>62</v>
      </c>
      <c r="H13" s="13" t="s">
        <v>63</v>
      </c>
      <c r="I13" s="33" t="s">
        <v>55</v>
      </c>
      <c r="J13" s="44" t="s">
        <v>221</v>
      </c>
      <c r="K13" s="14" t="s">
        <v>222</v>
      </c>
      <c r="L13" s="14">
        <v>122</v>
      </c>
      <c r="M13" s="33" t="s">
        <v>223</v>
      </c>
      <c r="N13" s="74">
        <v>0.9</v>
      </c>
      <c r="O13" s="49">
        <f t="shared" si="0"/>
        <v>12.78</v>
      </c>
      <c r="P13" s="80">
        <f t="shared" si="1"/>
        <v>14.2</v>
      </c>
      <c r="Q13" s="48">
        <f>'2015'!O13</f>
        <v>0.1</v>
      </c>
      <c r="R13" s="49">
        <f>'2015'!P13</f>
        <v>0.1</v>
      </c>
      <c r="S13" s="50">
        <f>'2015'!Q13</f>
        <v>1</v>
      </c>
      <c r="T13" s="51">
        <f>'2015'!R13</f>
        <v>137400000</v>
      </c>
      <c r="U13" s="51">
        <f>'2015'!S13</f>
        <v>137400000</v>
      </c>
      <c r="V13" s="50">
        <f>'2015'!T13</f>
        <v>1</v>
      </c>
      <c r="W13" s="52" t="str">
        <f>'2015'!U13</f>
        <v>Desde el 80%de los encadenamientos productivos, con iniciativa femenina, mencionada anteriormente, se da cumplimiento a esta meta</v>
      </c>
      <c r="X13" s="128">
        <f>'2016'!N13</f>
        <v>0.09</v>
      </c>
      <c r="Y13" s="127">
        <f>'2016'!O13</f>
        <v>0.09</v>
      </c>
      <c r="Z13" s="129">
        <f>'2016'!P13</f>
        <v>1</v>
      </c>
      <c r="AA13" s="130">
        <f>'2016'!Q13</f>
        <v>4894167</v>
      </c>
      <c r="AB13" s="130">
        <f>'2016'!R13</f>
        <v>4894167</v>
      </c>
      <c r="AC13" s="129">
        <f>'2016'!S13</f>
        <v>1</v>
      </c>
      <c r="AD13" s="131" t="str">
        <f>'2016'!T13</f>
        <v xml:space="preserve">5 proyectos Alianazs Productivas aprobados 2016  Para el Departamento en el cual se abarco el 8% de iniciativa femenina durante el 2016.                 Capacitar a doscientos cincuenta (250)   jóvenes,  mujeres, población vulnerable y con enfoque diferencial como líderes ambientales en el departamento.                                                                                          </v>
      </c>
      <c r="AE13" s="128">
        <f>'2017'!N13</f>
        <v>0.09</v>
      </c>
      <c r="AF13" s="127">
        <f>'2017'!O13</f>
        <v>0.09</v>
      </c>
      <c r="AG13" s="129">
        <f>'2017'!P13</f>
        <v>1</v>
      </c>
      <c r="AH13" s="130">
        <f>'2017'!Q13</f>
        <v>3090000</v>
      </c>
      <c r="AI13" s="130">
        <f>'2017'!R13</f>
        <v>3090000</v>
      </c>
      <c r="AJ13" s="129">
        <f>'2017'!S13</f>
        <v>1</v>
      </c>
      <c r="AK13" s="131" t="str">
        <f>'2017'!T13</f>
        <v xml:space="preserve">Se han beneficiado 600 mujeres rurales del Departamento, con capacitaciones en temas de asociatividad y  organizacionales  en todos los municipios del Departamento.                                                                                         Municipio de Pijao, cordoba y Filandia  se viene apoyando las asociones de mujeres cafeteras cafe mujer, paisaje Mujer y Café y mi tierra cafe... con mirada de mujer. Con este grupo de mujeres se trabaja en formación y capacitación cada 8 días en diferentes temas, desde la producción, con énfasis en Buenas Prácticas Agrícolas, como temas de emprendimiento y asociatividad buscando posesionar las marcas  de cafe producidas por mujeres. </v>
      </c>
      <c r="AL13" s="128">
        <f>'2018'!N13</f>
        <v>1</v>
      </c>
      <c r="AM13" s="127">
        <f>'2018'!O13</f>
        <v>0.5</v>
      </c>
      <c r="AN13" s="129">
        <f>'2018'!P13</f>
        <v>0.5</v>
      </c>
      <c r="AO13" s="130">
        <f>'2018'!Q13</f>
        <v>96174667</v>
      </c>
      <c r="AP13" s="130">
        <f>'2018'!R13</f>
        <v>25800000</v>
      </c>
      <c r="AQ13" s="129">
        <f>'2018'!S13</f>
        <v>0.26826191142413836</v>
      </c>
      <c r="AR13" s="131" t="str">
        <f>'2018'!AB13</f>
        <v xml:space="preserve">La secretaria de agricultura, por medio del programa de agricultura familiar campesina se diseño en el año 2016 viene implementando a traves de la siembra de parcelas de agricultuta familiar en todos los municipios del Departamento del Quindio. A la fecha se han implementado 361 huertas y durante el año 2018 se han realizado segundas siembras en 225 de estas. </v>
      </c>
      <c r="AS13" s="128">
        <f>'2019'!N13</f>
        <v>12</v>
      </c>
      <c r="AT13" s="127">
        <f>'2019'!O13</f>
        <v>12</v>
      </c>
      <c r="AU13" s="129">
        <f>'2019'!P13</f>
        <v>0.7</v>
      </c>
      <c r="AV13" s="130">
        <f>'2019'!Q13</f>
        <v>0</v>
      </c>
      <c r="AW13" s="130">
        <f>'2019'!R13</f>
        <v>0</v>
      </c>
      <c r="AX13" s="129">
        <f>'2019'!S13</f>
        <v>0</v>
      </c>
      <c r="AY13" s="131" t="str">
        <f>'2019'!AB13</f>
        <v>Se brindó apalancamiento a  iniciativas productivas rurales del departamento del Quindío:  
 1. Se apoyo en la elaboración de perfil de cargos, sistemas de control interno, estructura organizacional de la Asociación Agrilteb del Municipio de La Tebaida
2. • Realizó apoyo  a la asociación Asdegequin del Municipio de Génova en la determinación y fijación del costo de arrendamiento de planta donde se analizaron costos anuales, mensuales y diarios.
3. • Realizó apoyo a la organización Lumín S.A.S en la elaboración de las estructuras de costos de los cultivos de Curcuma y Gengibre donde se analizaron cultivos anuales, Cuatrimestrales y Mensuales detallando su VPN, TIR, RBC e Ingreso de SMLMV, igualmente se les realizo apoyo al grupo empresarial Don Pollo S.A.S en la elaboración de las estructuras de costos de una granja manual donde se analizaron ciclos de 6000, 9000 y 12.000 unidades (Pollos),  para determinar su viabilidad para inversión por pequeños y medianos productores del Departamento.
4.  Se realizó el  levantamiento a 41 asociaciones de la autoevaluación en el formato SADRA y el diagnostico organizacional de la entidad organizaciones solidarias de las asociaciones Asopismon, Agrilteb, Asprofil, Aproplam ,Asoproagro, Asojoca, agrocun,Aprolacir., Asopracir, Paisaje, mujer y café. Asociación de Mujeres Cafeteras de Pijao, María Antonia. Asociación de Mujeres Cafeteras de Montenegro, Raíces Quindianas. Asociación de Mujeres Cafeteras de Armenia, Aroma de Campo.Asociación de Mujeres Cafeteras de Génova,  Asocampo, Huevos Angelita, Huevos Plus, Asociación Asohercaq, Asorgec,Agrosolidaria,    que fueron priorizadas por la Dirección de emprendimiento y a partir de este diagnóstico realizar el plan de trabajo para empezar con el fortalecimiento y apalancamiento productivo, técnico y administrativo.
5.Se hizo acompañamiento a (5) emprendimientos y organizaciones, Lumin, Green Like, Dely Coffe del Quindío, Tostón Pilao y Tu Coffi en el evento de comercialización de las ferias del Municipio de Roldanillo del Departamento del Valle del Cauca.  para brindar así un apalancamiento a las iniciativas rurales. 
6. se hizo entrega de comodato a la fundacion Jampi  de la Tebaida de equipos agroindustriales.
7. En asuntos asociativos y organizacionales, estrategias de marketing y mercadeo, elaboración de estructuras de costos de producción y escala de precios de productos de acuerdo a los canales de comercialización, estandarización de procesos y de productos a las asociaciones agroindustriales.</v>
      </c>
    </row>
    <row r="14" spans="1:51" ht="60" customHeight="1" x14ac:dyDescent="0.25">
      <c r="A14" s="270"/>
      <c r="B14" s="273"/>
      <c r="C14" s="266" t="s">
        <v>50</v>
      </c>
      <c r="D14" s="14">
        <v>11</v>
      </c>
      <c r="E14" s="13" t="s">
        <v>64</v>
      </c>
      <c r="F14" s="13" t="s">
        <v>65</v>
      </c>
      <c r="G14" s="13" t="s">
        <v>66</v>
      </c>
      <c r="H14" s="13" t="s">
        <v>67</v>
      </c>
      <c r="I14" s="33" t="s">
        <v>289</v>
      </c>
      <c r="J14" s="44" t="s">
        <v>224</v>
      </c>
      <c r="K14" s="14" t="s">
        <v>290</v>
      </c>
      <c r="L14" s="14" t="s">
        <v>225</v>
      </c>
      <c r="M14" s="33" t="s">
        <v>226</v>
      </c>
      <c r="N14" s="74">
        <v>0.95</v>
      </c>
      <c r="O14" s="49">
        <f t="shared" si="0"/>
        <v>152.38999999999999</v>
      </c>
      <c r="P14" s="80">
        <f t="shared" si="1"/>
        <v>160.41052631578947</v>
      </c>
      <c r="Q14" s="48">
        <f>'2015'!O14</f>
        <v>0.2</v>
      </c>
      <c r="R14" s="49">
        <f>'2015'!P14</f>
        <v>0.2</v>
      </c>
      <c r="S14" s="50">
        <f>'2015'!Q14</f>
        <v>1</v>
      </c>
      <c r="T14" s="51">
        <f>'2015'!R14</f>
        <v>137400000</v>
      </c>
      <c r="U14" s="51">
        <f>'2015'!S14</f>
        <v>8000000</v>
      </c>
      <c r="V14" s="50">
        <f>'2015'!T14</f>
        <v>5.8224163027656477E-2</v>
      </c>
      <c r="W14" s="52" t="str">
        <f>'2015'!U14</f>
        <v>Para el año 2015, se realiza capacitación sobre mentalidad empresarial a 794 mujeres pertenecientes a los 12 municipios del departamento del Quindio, con el fin de que opten por la asociatividad como forma de emprenderismo y un camino para salir adelante, a través del desarrollo de sus aptitudes y habilidades en la elaboración de productos.</v>
      </c>
      <c r="X14" s="128">
        <f>'2016'!N14</f>
        <v>9.5000000000000001E-2</v>
      </c>
      <c r="Y14" s="127">
        <f>'2016'!O14</f>
        <v>9.5000000000000001E-2</v>
      </c>
      <c r="Z14" s="129">
        <f>'2016'!P14</f>
        <v>1</v>
      </c>
      <c r="AA14" s="130">
        <f>'2016'!Q14</f>
        <v>10000000</v>
      </c>
      <c r="AB14" s="130">
        <f>'2016'!R14</f>
        <v>10000000</v>
      </c>
      <c r="AC14" s="129">
        <f>'2016'!S14</f>
        <v>1</v>
      </c>
      <c r="AD14" s="131" t="str">
        <f>'2016'!T14</f>
        <v xml:space="preserve">Se identificaron y caracterizaron 92 emprendimientos  con potencial para la generación de productos con valor agregado y con la posibilidad de articularse en mercados a nivel  regionales, se priorizaron 15. Se crearon 6 grupos multiplicadores de conocimiento en emprendimiento y calidad del café para jóvenes, mujeres rurales, campesinas y cafeteras.    Capacitar  doscientas (1200)  jóvenes y mujeres rurales en actividades agrícolas y no agrícolas                                                                                                                                                                                                                                        La Secretaria de turismo realizo las siguientes acciones    Se realizó conversatorio en los municipios de Córdoba y Armenia sobre promoción de emprendimiento a la cual asistieron mujeres           
             </v>
      </c>
      <c r="AE14" s="128">
        <f>'2017'!N14</f>
        <v>9.5000000000000001E-2</v>
      </c>
      <c r="AF14" s="127">
        <f>'2017'!O14</f>
        <v>9.5000000000000001E-2</v>
      </c>
      <c r="AG14" s="129">
        <f>'2017'!P14</f>
        <v>1</v>
      </c>
      <c r="AH14" s="130">
        <f>'2017'!Q14</f>
        <v>18000000</v>
      </c>
      <c r="AI14" s="130">
        <f>'2017'!R14</f>
        <v>0</v>
      </c>
      <c r="AJ14" s="129">
        <f>'2017'!S14</f>
        <v>0</v>
      </c>
      <c r="AK14" s="131" t="str">
        <f>'2017'!T14</f>
        <v>La secretaria de familia en conjunto con la secretaria de agricultura se inicio la creacion de la red departamental de mujeres cafeteras, con la consitucion de una asociacion de mujeres cafeteras por municipio de los cuales se tienen 3 legalmente consitutidas ( Cordoba, Pijao y Filandia) y 3 estan en proceso de constitucion legal (Salento, Quimbaya y Buena vista) estas participan de las redes departamentales de emprendimiento regionales y nacionales de cafés especiales.</v>
      </c>
      <c r="AL14" s="128">
        <f>'2018'!N14</f>
        <v>600</v>
      </c>
      <c r="AM14" s="127">
        <f>'2018'!O14</f>
        <v>139</v>
      </c>
      <c r="AN14" s="129">
        <f>'2018'!P14</f>
        <v>0.23166666666666666</v>
      </c>
      <c r="AO14" s="130">
        <f>'2018'!Q14</f>
        <v>28000000</v>
      </c>
      <c r="AP14" s="130">
        <f>'2018'!R14</f>
        <v>26620000</v>
      </c>
      <c r="AQ14" s="129">
        <f>'2018'!S14</f>
        <v>0.95071428571428573</v>
      </c>
      <c r="AR14" s="131" t="str">
        <f>'2018'!AB14</f>
        <v xml:space="preserve">Por medio de la secretaría de agricultura, Se han realizado capacitaciones dirigidas a 139 mujeres rurales campesinas y personas en condición de vulnerabilidad y con enfoque diferencial en temas de formación para el trabajo y desarrollo humano en temas como  son: asociactividad, emprendimientos, educacion finanicera del hogar, entre otass. La Secretaría de turismo industria y comercio realizó acompañamiento al consejo departamental de mujeres en la socializacion de lineas de financiacion y fondos de garantias. La Secretaría de Familia viene creando una red departamental de mujeres cafeteras, contando al momento con 6 municipios (buenavista, cordoba, circasia, filandia, quimbaya y salento) con asociaciones de mujeres cafeteras creadas. Se les viene haciendo acompañamiento en procesos productivos y calidad del café.  </v>
      </c>
      <c r="AS14" s="128">
        <f>'2019'!N14</f>
        <v>13</v>
      </c>
      <c r="AT14" s="127">
        <f>'2019'!O14</f>
        <v>13</v>
      </c>
      <c r="AU14" s="129">
        <f>'2019'!P14</f>
        <v>0.7</v>
      </c>
      <c r="AV14" s="130">
        <f>'2019'!Q14</f>
        <v>30000000</v>
      </c>
      <c r="AW14" s="130">
        <f>'2019'!R14</f>
        <v>0</v>
      </c>
      <c r="AX14" s="129">
        <f>'2019'!S14</f>
        <v>0</v>
      </c>
      <c r="AY14" s="131" t="str">
        <f>'2019'!AB14</f>
        <v xml:space="preserve">Se consolidó la red departamental de mujeres cafeteras, contando con 13 asociaciones municipales pertenecientes. De esta forma, se han realizado 4 encuentros de representantes legales de cada municipio con quienes se han desarrollado procesos de asistencia técnica en elaboración y puesta en marcha de planes de negocios, precios y costos, comercialización y adopción de manuales de gestión de calidad y funcionamiento. 
La red departamental de mujeres cafeteras para la presente vigencia, hizo parte de la feria agroexpo, a través de la cual participaron de subastas y ruedas de negocio. Este ejercicio hace parte del apoyo para el mejoramiento de las condiciones de acceso a la estructuración de proyectos, instrumentos crediticios y no crediticios e incorporación de las redes regionales y nacionales de emprendimiento. </v>
      </c>
    </row>
    <row r="15" spans="1:51" ht="60" customHeight="1" x14ac:dyDescent="0.25">
      <c r="A15" s="270"/>
      <c r="B15" s="273"/>
      <c r="C15" s="266"/>
      <c r="D15" s="14">
        <v>12</v>
      </c>
      <c r="E15" s="13" t="s">
        <v>69</v>
      </c>
      <c r="F15" s="13" t="s">
        <v>70</v>
      </c>
      <c r="G15" s="13" t="s">
        <v>71</v>
      </c>
      <c r="H15" s="13" t="s">
        <v>72</v>
      </c>
      <c r="I15" s="33" t="s">
        <v>285</v>
      </c>
      <c r="J15" s="7" t="s">
        <v>211</v>
      </c>
      <c r="K15" s="9" t="s">
        <v>212</v>
      </c>
      <c r="L15" s="14">
        <v>46</v>
      </c>
      <c r="M15" s="33" t="s">
        <v>227</v>
      </c>
      <c r="N15" s="74">
        <v>0.5</v>
      </c>
      <c r="O15" s="49">
        <f t="shared" si="0"/>
        <v>12.4</v>
      </c>
      <c r="P15" s="80">
        <f t="shared" si="1"/>
        <v>24.8</v>
      </c>
      <c r="Q15" s="48">
        <f>'2015'!O15</f>
        <v>0.05</v>
      </c>
      <c r="R15" s="49">
        <f>'2015'!P15</f>
        <v>0.05</v>
      </c>
      <c r="S15" s="50">
        <f>'2015'!Q15</f>
        <v>1</v>
      </c>
      <c r="T15" s="51">
        <f>'2015'!R15</f>
        <v>46926660</v>
      </c>
      <c r="U15" s="51">
        <f>'2015'!S15</f>
        <v>46926660</v>
      </c>
      <c r="V15" s="50">
        <f>'2015'!T15</f>
        <v>1</v>
      </c>
      <c r="W15" s="52" t="str">
        <f>'2015'!U15</f>
        <v>Se brindó fortalecimiento a la asociación ASOCAFÉS Génova,  Café cordillerano, Calarcá y APICAFÉ Pijao. Se hizo un acompañamiento en los predios de algunos asociados para determinar el estado agronómico del cultivo de café y todo el proceso de beneficio húmedo y seco empacado y su comercialización, se hizo una caracterización de todo el predio para determinar  las debilidades y fortalezas de cada usuario fortaleciéndolos para sacar un buen producto de café especial, tanto para la caracterización como para el estado agronómico, fueron beneficiadas asociaciones de mujeres.</v>
      </c>
      <c r="X15" s="128">
        <f>'2016'!N15</f>
        <v>0.05</v>
      </c>
      <c r="Y15" s="127">
        <f>'2016'!O15</f>
        <v>0.05</v>
      </c>
      <c r="Z15" s="129">
        <f>'2016'!P15</f>
        <v>1</v>
      </c>
      <c r="AA15" s="130">
        <f>'2016'!Q15</f>
        <v>60000000</v>
      </c>
      <c r="AB15" s="130">
        <f>'2016'!R15</f>
        <v>60000000</v>
      </c>
      <c r="AC15" s="129">
        <f>'2016'!S15</f>
        <v>1</v>
      </c>
      <c r="AD15" s="131" t="str">
        <f>'2016'!T15</f>
        <v xml:space="preserve">Firma de convenios apoyo a proyecto "Fortaleciemiento a alianzas productivas" Ministerio de Agriculrura                                                                                                                                            La Accion de la Secretaria de Turismo:  101 mujeres beneficiadas a través del convenio de asociación con la entidad financiera COFINCAFE, la cual otorgó créditos con tasas de interés preferencial para combatir el problema Gota a Gota y financiar los negocios para fortalcer las iniciativas productivas de las microempresarias </v>
      </c>
      <c r="AE15" s="128">
        <f>'2017'!N15</f>
        <v>0.05</v>
      </c>
      <c r="AF15" s="127">
        <f>'2017'!O15</f>
        <v>0.05</v>
      </c>
      <c r="AG15" s="129">
        <f>'2017'!P15</f>
        <v>1</v>
      </c>
      <c r="AH15" s="130">
        <f>'2017'!Q15</f>
        <v>215000000</v>
      </c>
      <c r="AI15" s="130">
        <f>'2017'!R15</f>
        <v>215000000</v>
      </c>
      <c r="AJ15" s="129">
        <f>'2017'!S15</f>
        <v>1</v>
      </c>
      <c r="AK15" s="131" t="str">
        <f>'2017'!T15</f>
        <v>En secretaria de turismo mediante el convenio con entidad COFINCAFE, se implementó el programa Solidiario, para el fortalecimiento de las unidades productivas familiares y combatir la informalidad y el crédito gota a gota, Programa implementado en los  municipios del Departamento, a excepcion de Armenia.</v>
      </c>
      <c r="AL15" s="128">
        <f>'2018'!N15</f>
        <v>1</v>
      </c>
      <c r="AM15" s="127">
        <f>'2018'!O15</f>
        <v>0.25</v>
      </c>
      <c r="AN15" s="129">
        <f>'2018'!P15</f>
        <v>0.25</v>
      </c>
      <c r="AO15" s="130">
        <f>'2018'!Q15</f>
        <v>100000000</v>
      </c>
      <c r="AP15" s="130">
        <f>'2018'!R15</f>
        <v>100000000</v>
      </c>
      <c r="AQ15" s="129">
        <f>'2018'!S15</f>
        <v>1</v>
      </c>
      <c r="AR15" s="131" t="str">
        <f>'2018'!AB15</f>
        <v>La secretaria de Turismo Industria y Comercio realizaron visitas a los diferentes municipios del Quindío: Armenia, Quimbaya, Montenegro, Córdoba, Filandia, Calarcá, la Tebaida, Circasia y Génova, dentro del convenio  realizado con la cooperativa COFINCAFE y la GOBERNACION DEL DEPARTAMENTO DEL QUINDIO, denominado credito SOLIDARIO, cuyo objetivo es impactar a las personas que con regularidad acceden a créditos gota a gota, brindandoles la oportunidad de acceder a este convenio. Se apoyó en los procesos de relacionados con el fortalecimiento y la financiacion  de unidades de emprendimiento, empresarismo y asociatividad.</v>
      </c>
      <c r="AS15" s="128">
        <f>'2019'!N15</f>
        <v>12</v>
      </c>
      <c r="AT15" s="127">
        <f>'2019'!O15</f>
        <v>12</v>
      </c>
      <c r="AU15" s="129">
        <f>'2019'!P15</f>
        <v>0.8</v>
      </c>
      <c r="AV15" s="130">
        <f>'2019'!Q15</f>
        <v>150000000</v>
      </c>
      <c r="AW15" s="130">
        <f>'2019'!R15</f>
        <v>150000000</v>
      </c>
      <c r="AX15" s="129">
        <f>'2019'!S15</f>
        <v>0</v>
      </c>
      <c r="AY15" s="131" t="str">
        <f>'2019'!AB15</f>
        <v xml:space="preserve">Se consolidó la red departamental de mujeres cafeteras, contando con 13 asociaciones municipales pertenecientes. De esta forma, se han realizado 4 encuentros de representantes legales de cada municipio con quienes se han desarrollado procesos de asistencia técnica en elaboración y puesta en marcha de planes de negocios, precios y costos, comercialización y adopción de manuales de gestión de calidad y funcionamiento. 
La red departamental de mujeres cafeteras para la presente vigencia, hizo parte de la feria agroexpo, a través de la cual participaron de subastas y ruedas de negocio. Este ejercicio hace parte del apoyo para el mejoramiento de las condiciones de acceso a la estructuración de proyectos, instrumentos crediticios y no crediticios e incorporación de las redes regionales y nacionales de emprendimiento. </v>
      </c>
    </row>
    <row r="16" spans="1:51" ht="60" customHeight="1" x14ac:dyDescent="0.25">
      <c r="A16" s="270"/>
      <c r="B16" s="273"/>
      <c r="C16" s="266"/>
      <c r="D16" s="14">
        <v>13</v>
      </c>
      <c r="E16" s="13" t="s">
        <v>287</v>
      </c>
      <c r="F16" s="13" t="s">
        <v>288</v>
      </c>
      <c r="G16" s="13" t="s">
        <v>73</v>
      </c>
      <c r="H16" s="13" t="s">
        <v>74</v>
      </c>
      <c r="I16" s="33" t="s">
        <v>286</v>
      </c>
      <c r="J16" s="44" t="s">
        <v>228</v>
      </c>
      <c r="K16" s="28" t="s">
        <v>229</v>
      </c>
      <c r="L16" s="14" t="s">
        <v>230</v>
      </c>
      <c r="M16" s="56" t="s">
        <v>231</v>
      </c>
      <c r="N16" s="74">
        <v>0.5</v>
      </c>
      <c r="O16" s="49">
        <f t="shared" si="0"/>
        <v>82.14</v>
      </c>
      <c r="P16" s="80">
        <f t="shared" si="1"/>
        <v>164.28</v>
      </c>
      <c r="Q16" s="48">
        <f>'2015'!O16</f>
        <v>0.05</v>
      </c>
      <c r="R16" s="49">
        <f>'2015'!P16</f>
        <v>0.05</v>
      </c>
      <c r="S16" s="50">
        <f>'2015'!Q16</f>
        <v>1</v>
      </c>
      <c r="T16" s="51">
        <f>'2015'!R16</f>
        <v>46926660</v>
      </c>
      <c r="U16" s="51">
        <f>'2015'!S16</f>
        <v>46926660</v>
      </c>
      <c r="V16" s="50">
        <f>'2015'!T16</f>
        <v>1</v>
      </c>
      <c r="W16" s="52" t="str">
        <f>'2015'!U16</f>
        <v>Se brindó fortalecimiento en el área productiva de la asociación café mujer en córdoba, en el manejo agronómico del cultivo, beneficio húmedo, beneficio seco  empacado y comercialización</v>
      </c>
      <c r="X16" s="128">
        <f>'2016'!N16</f>
        <v>0.05</v>
      </c>
      <c r="Y16" s="127">
        <f>'2016'!O16</f>
        <v>0.05</v>
      </c>
      <c r="Z16" s="129">
        <f>'2016'!P16</f>
        <v>1</v>
      </c>
      <c r="AA16" s="130">
        <f>'2016'!Q16</f>
        <v>0</v>
      </c>
      <c r="AB16" s="130">
        <f>'2016'!R16</f>
        <v>0</v>
      </c>
      <c r="AC16" s="129">
        <f>'2016'!S16</f>
        <v>0</v>
      </c>
      <c r="AD16" s="131" t="str">
        <f>'2016'!T16</f>
        <v xml:space="preserve">se convocaron a apoyaron en la formulacion a diferentes organizaciones de mujeres del departamento. </v>
      </c>
      <c r="AE16" s="128">
        <f>'2017'!N16</f>
        <v>0.05</v>
      </c>
      <c r="AF16" s="127">
        <f>'2017'!O16</f>
        <v>0.04</v>
      </c>
      <c r="AG16" s="129">
        <f>'2017'!P16</f>
        <v>0.79999999999999993</v>
      </c>
      <c r="AH16" s="130" t="str">
        <f>'2017'!Q16</f>
        <v>7000000
82000000</v>
      </c>
      <c r="AI16" s="130" t="str">
        <f>'2017'!R16</f>
        <v>0
6570000</v>
      </c>
      <c r="AJ16" s="129">
        <f>'2017'!S16</f>
        <v>0</v>
      </c>
      <c r="AK16" s="131" t="str">
        <f>'2017'!T16</f>
        <v>Secretaria de agricultura y de familia viene adelantando la estructuracion del programa de capacitacion, cronograma y metodología a desarrollar en los municipios de Circasia, Quimbaya, Filandia y Salento; estudios, diganostico de los proyectos productivos, asi como sus necesidades prioritarias</v>
      </c>
      <c r="AL16" s="128">
        <f>'2018'!N16</f>
        <v>70</v>
      </c>
      <c r="AM16" s="127">
        <f>'2018'!O16</f>
        <v>70</v>
      </c>
      <c r="AN16" s="129">
        <f>'2018'!P16</f>
        <v>1</v>
      </c>
      <c r="AO16" s="130">
        <f>'2018'!Q16</f>
        <v>7000000</v>
      </c>
      <c r="AP16" s="130">
        <f>'2018'!R16</f>
        <v>5950000</v>
      </c>
      <c r="AQ16" s="129">
        <f>'2018'!S16</f>
        <v>0.85</v>
      </c>
      <c r="AR16" s="131" t="str">
        <f>'2018'!AB16</f>
        <v>Por medio de la secretaría de agricultura, Se han realizado capacitaciones dirigidas a 139 mujeres rurales campesinas y personas en condición de vulnerabilidad y con enfoque diferencial en temas de formación para el trabajo y desarrollo humano en temas como  son: asociactividad, emprendimientos, educación financiera del hogar, entre otras</v>
      </c>
      <c r="AS16" s="128">
        <f>'2019'!N16</f>
        <v>12</v>
      </c>
      <c r="AT16" s="127">
        <f>'2019'!O16</f>
        <v>12</v>
      </c>
      <c r="AU16" s="129">
        <f>'2019'!P16</f>
        <v>0.7</v>
      </c>
      <c r="AV16" s="130">
        <f>'2019'!Q16</f>
        <v>11000000</v>
      </c>
      <c r="AW16" s="130">
        <f>'2019'!R16</f>
        <v>0</v>
      </c>
      <c r="AX16" s="129">
        <f>'2019'!S16</f>
        <v>0</v>
      </c>
      <c r="AY16" s="131" t="str">
        <f>'2019'!AB16</f>
        <v xml:space="preserve">Se consolidó la red departamental de mujeres cafeteras, contando con 13 asociaciones municipales pertenecientes. De esta forma, se han realizado 4 encuentros de representantes legales de cada municipio con quienes se han desarrollado procesos de asistencia técnica en elaboración y puesta en marcha de planes de negocios, precios y costos, comercialización y adopción de manuales de gestión de calidad y funcionamiento. 
La red departamental de mujeres cafeteras para la presente vigencia, hizo parte de la feria agroexpo, a través de la cual participaron de subastas y ruedas de negocio. Este ejercicio hace parte del apoyo para el mejoramiento de las condiciones de acceso a la estructuración de proyectos, instrumentos crediticios y no crediticios e incorporación de las redes regionales y nacionales de emprendimiento. </v>
      </c>
    </row>
    <row r="17" spans="1:51" ht="60" customHeight="1" x14ac:dyDescent="0.25">
      <c r="A17" s="270"/>
      <c r="B17" s="273"/>
      <c r="C17" s="266"/>
      <c r="D17" s="14">
        <v>14</v>
      </c>
      <c r="E17" s="13" t="s">
        <v>75</v>
      </c>
      <c r="F17" s="13" t="s">
        <v>76</v>
      </c>
      <c r="G17" s="13" t="s">
        <v>77</v>
      </c>
      <c r="H17" s="13" t="s">
        <v>78</v>
      </c>
      <c r="I17" s="33" t="s">
        <v>68</v>
      </c>
      <c r="J17" s="44" t="s">
        <v>211</v>
      </c>
      <c r="K17" s="14" t="s">
        <v>218</v>
      </c>
      <c r="L17" s="14">
        <v>32</v>
      </c>
      <c r="M17" s="33" t="s">
        <v>232</v>
      </c>
      <c r="N17" s="44" t="s">
        <v>77</v>
      </c>
      <c r="O17" s="49">
        <f t="shared" si="0"/>
        <v>24.18</v>
      </c>
      <c r="P17" s="80" t="e">
        <f t="shared" si="1"/>
        <v>#VALUE!</v>
      </c>
      <c r="Q17" s="48">
        <f>'2015'!O17</f>
        <v>0.1</v>
      </c>
      <c r="R17" s="49">
        <f>'2015'!P17</f>
        <v>0.1</v>
      </c>
      <c r="S17" s="50">
        <f>'2015'!Q17</f>
        <v>1</v>
      </c>
      <c r="T17" s="51">
        <f>'2015'!R17</f>
        <v>174500000</v>
      </c>
      <c r="U17" s="51">
        <f>'2015'!S17</f>
        <v>47689970</v>
      </c>
      <c r="V17" s="50">
        <f>'2015'!T17</f>
        <v>0.27329495702005729</v>
      </c>
      <c r="W17" s="52" t="str">
        <f>'2015'!U17</f>
        <v>Se realizo un total de 35 visitas en los municipios de Calarcá (12 predios), Pijao (9 Predios), Génova (9 Predios) y Circasia (5 predios), en las cuales se pudo verificar que la mayoría de esto predios después de un año los beneficiarios y en ellas las mujeres continúan con sus huertas caseras,  para el sostenimiento alimentario de sus familias, el 100% de los predios visitados no comercializan sus excedentes, en cambio sí usan el intercambio de estos productos por otros con sus vecinos.</v>
      </c>
      <c r="X17" s="128">
        <f>'2016'!N17</f>
        <v>0.08</v>
      </c>
      <c r="Y17" s="127">
        <f>'2016'!O17</f>
        <v>0</v>
      </c>
      <c r="Z17" s="129">
        <f>'2016'!P17</f>
        <v>0</v>
      </c>
      <c r="AA17" s="130">
        <f>'2016'!Q17</f>
        <v>0</v>
      </c>
      <c r="AB17" s="130">
        <f>'2016'!R17</f>
        <v>0</v>
      </c>
      <c r="AC17" s="129">
        <f>'2016'!S17</f>
        <v>0</v>
      </c>
      <c r="AD17" s="131" t="str">
        <f>'2016'!T17</f>
        <v>No se apoyaron  mujeres  victimas en cofinanciamiento maximo para sus proyectos</v>
      </c>
      <c r="AE17" s="128">
        <f>'2017'!N17</f>
        <v>0.08</v>
      </c>
      <c r="AF17" s="127">
        <f>'2017'!O17</f>
        <v>0.08</v>
      </c>
      <c r="AG17" s="129">
        <f>'2017'!P17</f>
        <v>1</v>
      </c>
      <c r="AH17" s="130">
        <f>'2017'!Q17</f>
        <v>186900000</v>
      </c>
      <c r="AI17" s="130">
        <f>'2017'!R17</f>
        <v>59710000</v>
      </c>
      <c r="AJ17" s="129">
        <f>'2017'!S17</f>
        <v>0.3194756554307116</v>
      </c>
      <c r="AK17" s="131" t="str">
        <f>'2017'!T17</f>
        <v xml:space="preserve">Secretaria de agricultura ha apoyado a 3 organizaciones de mujeres con esta condicion, con el acompañamiento tecnico, compra de insumos y registros invima. </v>
      </c>
      <c r="AL17" s="128">
        <f>'2018'!N17</f>
        <v>30</v>
      </c>
      <c r="AM17" s="127">
        <f>'2018'!O17</f>
        <v>15</v>
      </c>
      <c r="AN17" s="129">
        <f>'2018'!P17</f>
        <v>0.5</v>
      </c>
      <c r="AO17" s="130">
        <f>'2018'!Q17</f>
        <v>140000000</v>
      </c>
      <c r="AP17" s="130">
        <f>'2018'!R17</f>
        <v>66320000</v>
      </c>
      <c r="AQ17" s="129">
        <f>'2018'!S17</f>
        <v>0.4737142857142857</v>
      </c>
      <c r="AR17" s="131" t="str">
        <f>'2018'!AB17</f>
        <v xml:space="preserve">El programa de agricultura familiar campesina se diseño en el año 2016 y se viene implementando a traves de la siembra de parcelas de agricultuta familiar en todos los municipios del Departamento del Quindio. A la fecha se han implementado 361 huertas y durante el año 2018 se han realizado segundas siembras en 225 de estas. </v>
      </c>
      <c r="AS17" s="128">
        <f>'2019'!N17</f>
        <v>9</v>
      </c>
      <c r="AT17" s="127">
        <f>'2019'!O17</f>
        <v>9</v>
      </c>
      <c r="AU17" s="129">
        <f>'2019'!P17</f>
        <v>0.6</v>
      </c>
      <c r="AV17" s="130">
        <f>'2019'!Q17</f>
        <v>250412588</v>
      </c>
      <c r="AW17" s="130">
        <f>'2019'!R17</f>
        <v>25400000</v>
      </c>
      <c r="AX17" s="129">
        <f>'2019'!S17</f>
        <v>0</v>
      </c>
      <c r="AY17" s="131" t="str">
        <f>'2019'!AB17</f>
        <v xml:space="preserve">Se consolidó la red departamental de mujeres cafeteras, contando con 13 asociaciones municipales pertenecientes. De esta forma, se han realizado 4 encuentros de representantes legales de cada municipio con quienes se han desarrollado procesos de asistencia técnica en elaboración y puesta en marcha de planes de negocios, precios y costos, comercialización y adopción de manuales de gestión de calidad y funcionamiento. 
La red departamental de mujeres cafeteras para la presente vigencia, hizo parte de la feria agroexpo, a través de la cual participaron de subastas y ruedas de negocio. Este ejercicio hace parte del apoyo para el mejoramiento de las condiciones de acceso a la estructuración de proyectos, instrumentos crediticios y no crediticios e incorporación de las redes regionales y nacionales de emprendimiento. </v>
      </c>
    </row>
    <row r="18" spans="1:51" ht="60" customHeight="1" x14ac:dyDescent="0.25">
      <c r="A18" s="270"/>
      <c r="B18" s="273"/>
      <c r="C18" s="266" t="s">
        <v>79</v>
      </c>
      <c r="D18" s="14">
        <v>15</v>
      </c>
      <c r="E18" s="13" t="s">
        <v>80</v>
      </c>
      <c r="F18" s="13" t="s">
        <v>81</v>
      </c>
      <c r="G18" s="13" t="s">
        <v>82</v>
      </c>
      <c r="H18" s="13" t="s">
        <v>83</v>
      </c>
      <c r="I18" s="33" t="s">
        <v>84</v>
      </c>
      <c r="J18" s="270" t="s">
        <v>233</v>
      </c>
      <c r="K18" s="273" t="s">
        <v>234</v>
      </c>
      <c r="L18" s="275">
        <v>197</v>
      </c>
      <c r="M18" s="276" t="s">
        <v>217</v>
      </c>
      <c r="N18" s="74">
        <v>1</v>
      </c>
      <c r="O18" s="49">
        <f t="shared" si="0"/>
        <v>1.33</v>
      </c>
      <c r="P18" s="80">
        <f t="shared" si="1"/>
        <v>1.33</v>
      </c>
      <c r="Q18" s="48">
        <f>'2015'!O18</f>
        <v>0</v>
      </c>
      <c r="R18" s="49">
        <f>'2015'!P18</f>
        <v>0</v>
      </c>
      <c r="S18" s="50">
        <f>'2015'!Q18</f>
        <v>0</v>
      </c>
      <c r="T18" s="51">
        <f>'2015'!R18</f>
        <v>0</v>
      </c>
      <c r="U18" s="51">
        <f>'2015'!S18</f>
        <v>0</v>
      </c>
      <c r="V18" s="50">
        <f>'2015'!T18</f>
        <v>0</v>
      </c>
      <c r="W18" s="52" t="str">
        <f>'2015'!U18</f>
        <v>ND</v>
      </c>
      <c r="X18" s="128">
        <f>'2016'!N18</f>
        <v>0.1</v>
      </c>
      <c r="Y18" s="127">
        <f>'2016'!O18</f>
        <v>0.05</v>
      </c>
      <c r="Z18" s="129">
        <f>'2016'!P18</f>
        <v>0.5</v>
      </c>
      <c r="AA18" s="130">
        <f>'2016'!Q18</f>
        <v>0</v>
      </c>
      <c r="AB18" s="130">
        <f>'2016'!R18</f>
        <v>0</v>
      </c>
      <c r="AC18" s="129">
        <f>'2016'!S18</f>
        <v>0</v>
      </c>
      <c r="AD18" s="131" t="str">
        <f>'2016'!T18</f>
        <v xml:space="preserve">Este programa esta en cabeza del SENA: 1. Mujeres capacitadas en  formacion complementaria en tics , diferentes poblaciones 2,059 Mujeres.    2. Muejeres capacitadas en formacion tecnica 35 Muejres .    3. Mujeres capacitadas en formacion tecnologica 6 Mujeres. </v>
      </c>
      <c r="AE18" s="128">
        <f>'2017'!N18</f>
        <v>0.1</v>
      </c>
      <c r="AF18" s="127">
        <f>'2017'!O18</f>
        <v>0.08</v>
      </c>
      <c r="AG18" s="129">
        <f>'2017'!P18</f>
        <v>0.79999999999999993</v>
      </c>
      <c r="AH18" s="130">
        <f>'2017'!Q18</f>
        <v>82000000</v>
      </c>
      <c r="AI18" s="130">
        <f>'2017'!R18</f>
        <v>6570000</v>
      </c>
      <c r="AJ18" s="129">
        <f>'2017'!S18</f>
        <v>8.0121951219512197E-2</v>
      </c>
      <c r="AK18" s="131" t="str">
        <f>'2017'!T18</f>
        <v>en la secretaria de familia, en el area de equidad de genero y mujer, por medio del proyecto "formacion, fortalecimiento  y asistencia tecnica para la generacion de ingresos de mujeres del departamento", se ha desarrollado el plan de capacitación de empleo para mujeres en condición de riesgo.</v>
      </c>
      <c r="AL18" s="128">
        <f>'2018'!N18</f>
        <v>1</v>
      </c>
      <c r="AM18" s="127">
        <f>'2018'!O18</f>
        <v>0.2</v>
      </c>
      <c r="AN18" s="129">
        <f>'2018'!P18</f>
        <v>0.2</v>
      </c>
      <c r="AO18" s="130">
        <f>'2018'!Q18</f>
        <v>69300000</v>
      </c>
      <c r="AP18" s="130">
        <f>'2018'!R18</f>
        <v>59520000</v>
      </c>
      <c r="AQ18" s="129">
        <f>'2018'!S18</f>
        <v>0.8588744588744589</v>
      </c>
      <c r="AR18" s="131" t="str">
        <f>'2018'!AB18</f>
        <v>A la fecha el ministerio de trabajo no ha reportado información. Frente a este punto se cuenta con la evidencia del envío de solicitud de información que de manera reiterada se ha realizado, al igual que a la Cámara de Comercio</v>
      </c>
      <c r="AS18" s="128">
        <f>'2019'!N18</f>
        <v>1</v>
      </c>
      <c r="AT18" s="127">
        <f>'2019'!O18</f>
        <v>1</v>
      </c>
      <c r="AU18" s="129">
        <f>'2019'!P18</f>
        <v>0.7</v>
      </c>
      <c r="AV18" s="130">
        <f>'2019'!Q18</f>
        <v>50000000</v>
      </c>
      <c r="AW18" s="130">
        <f>'2019'!R18</f>
        <v>12762000</v>
      </c>
      <c r="AX18" s="129">
        <f>'2019'!S18</f>
        <v>0</v>
      </c>
      <c r="AY18" s="131" t="str">
        <f>'2019'!AB18</f>
        <v xml:space="preserve">La Secretaría de Agricultura reporta que se realizo capacitacion  a 362  (mujeres y poblacion vulnerable) sobre el tema: Valores asociativos y trabajo en Equipo, el papel de la mujer en el desarrollo del campo, marcas y comercializacion, alianzas productivas y asociatividad  para el desarrollo de el campo, (Armenia), Inteligencia emocional, comercializacion, formacion para el trabajo y base para la expansion del liderazgo, (Cordoba), asociatividad como estrategia Asociativa, (Montenegro), Comercializacion, (Circasia),  Manejo de residuos sólidos y su aprovechamiento, Espiritu emprendedor y asociatividad en el trabajo (Calarca).
</v>
      </c>
    </row>
    <row r="19" spans="1:51" ht="60" customHeight="1" x14ac:dyDescent="0.25">
      <c r="A19" s="270"/>
      <c r="B19" s="273"/>
      <c r="C19" s="266"/>
      <c r="D19" s="14">
        <v>16</v>
      </c>
      <c r="E19" s="13" t="s">
        <v>85</v>
      </c>
      <c r="F19" s="13" t="s">
        <v>86</v>
      </c>
      <c r="G19" s="13" t="s">
        <v>291</v>
      </c>
      <c r="H19" s="13" t="s">
        <v>87</v>
      </c>
      <c r="I19" s="89" t="s">
        <v>88</v>
      </c>
      <c r="J19" s="270"/>
      <c r="K19" s="273"/>
      <c r="L19" s="275"/>
      <c r="M19" s="276"/>
      <c r="N19" s="44">
        <v>2</v>
      </c>
      <c r="O19" s="49">
        <f t="shared" si="0"/>
        <v>2.0007000000000001</v>
      </c>
      <c r="P19" s="80">
        <f t="shared" si="1"/>
        <v>1.0003500000000001</v>
      </c>
      <c r="Q19" s="48" t="str">
        <f>'2015'!O19</f>
        <v>Proposicion de la implementacion del programa equipares del ministerio del trabajo desde el consejo departamental de mujeres "Lina María Ramirez Alarcón"</v>
      </c>
      <c r="R19" s="49">
        <f>'2015'!P19</f>
        <v>0</v>
      </c>
      <c r="S19" s="50">
        <f>'2015'!Q19</f>
        <v>0</v>
      </c>
      <c r="T19" s="51">
        <f>'2015'!R19</f>
        <v>0</v>
      </c>
      <c r="U19" s="51">
        <f>'2015'!S19</f>
        <v>0</v>
      </c>
      <c r="V19" s="50">
        <f>'2015'!T19</f>
        <v>0</v>
      </c>
      <c r="W19" s="52" t="str">
        <f>'2015'!U19</f>
        <v>No ha sido posible la socializacion con el Ministerio de Trabajo territorial Quindio.</v>
      </c>
      <c r="X19" s="128">
        <f>'2016'!N19</f>
        <v>2</v>
      </c>
      <c r="Y19" s="127">
        <f>'2016'!O19</f>
        <v>1</v>
      </c>
      <c r="Z19" s="129">
        <f>'2016'!P19</f>
        <v>0.5</v>
      </c>
      <c r="AA19" s="130">
        <f>'2016'!Q19</f>
        <v>0</v>
      </c>
      <c r="AB19" s="130">
        <f>'2016'!R19</f>
        <v>0</v>
      </c>
      <c r="AC19" s="129">
        <f>'2016'!S19</f>
        <v>0</v>
      </c>
      <c r="AD19" s="131" t="str">
        <f>'2016'!T19</f>
        <v>se establecieron los dialogos con el ministerio de trabajo para el  Diseñado  estrategias de seguimiento a la incorporación de las mujeres en el ámbito laboral en condiciones de igualdad de oportunidades y de salarios apoyado en el Programa de Equidad Laboral con Enfoque Diferencial de Género del Ministerio del Trabajo.</v>
      </c>
      <c r="AE19" s="128">
        <f>'2017'!N19</f>
        <v>2E-3</v>
      </c>
      <c r="AF19" s="127">
        <f>'2017'!O19</f>
        <v>6.9999999999999999E-4</v>
      </c>
      <c r="AG19" s="129">
        <f>'2017'!P19</f>
        <v>0.35</v>
      </c>
      <c r="AH19" s="130">
        <f>'2017'!Q19</f>
        <v>0</v>
      </c>
      <c r="AI19" s="130">
        <f>'2017'!R19</f>
        <v>0</v>
      </c>
      <c r="AJ19" s="129">
        <f>'2017'!S19</f>
        <v>0</v>
      </c>
      <c r="AK19" s="131" t="str">
        <f>'2017'!T19</f>
        <v>En secretaria de familia el area de equidad de genero y mujer, por medio del proyecto "formacion, fortalecimiento  y asistencia tecnica para la generacion de ingresos de mujeres del departamento", se esta realizando el diseño de un plan estrategico para el seguimiento laboral en las mujeres del departamento.</v>
      </c>
      <c r="AL19" s="128">
        <f>'2018'!N19</f>
        <v>0</v>
      </c>
      <c r="AM19" s="127">
        <f>'2018'!O19</f>
        <v>0</v>
      </c>
      <c r="AN19" s="129">
        <f>'2018'!P19</f>
        <v>0</v>
      </c>
      <c r="AO19" s="130">
        <f>'2018'!Q19</f>
        <v>0</v>
      </c>
      <c r="AP19" s="130">
        <f>'2018'!R19</f>
        <v>0</v>
      </c>
      <c r="AQ19" s="129">
        <f>'2018'!S19</f>
        <v>0</v>
      </c>
      <c r="AR19" s="131">
        <f>'2018'!AB19</f>
        <v>0</v>
      </c>
      <c r="AS19" s="128">
        <f>'2019'!N19</f>
        <v>1</v>
      </c>
      <c r="AT19" s="127">
        <f>'2019'!O19</f>
        <v>1</v>
      </c>
      <c r="AU19" s="129">
        <f>'2019'!P19</f>
        <v>0</v>
      </c>
      <c r="AV19" s="130">
        <f>'2019'!Q19</f>
        <v>0</v>
      </c>
      <c r="AW19" s="130">
        <f>'2019'!R19</f>
        <v>0</v>
      </c>
      <c r="AX19" s="129">
        <f>'2019'!S19</f>
        <v>0</v>
      </c>
      <c r="AY19" s="131" t="str">
        <f>'2019'!AB19</f>
        <v xml:space="preserve">
La Secretaría de Familia, en articulación con la Secretaría de Turismo Industria y Comercio lograron el agendamiento del Ministerio del Trabajo para efectuar una asistencia técnica al Departamento en la socialización al sector privado productivo del programa Equidad Laboral con Enfoque Diferencial. Esta jornada de difusión se realizará en el mes de agosto, sin embargo para el primer semestre se realizaron mesas de articulación con Fenalco, comfenalco, cámara de comercio, entre otros, para la organización logística de la actividad. </v>
      </c>
    </row>
    <row r="20" spans="1:51" ht="60" customHeight="1" x14ac:dyDescent="0.25">
      <c r="A20" s="270"/>
      <c r="B20" s="273"/>
      <c r="C20" s="266"/>
      <c r="D20" s="14">
        <v>17</v>
      </c>
      <c r="E20" s="13" t="s">
        <v>89</v>
      </c>
      <c r="F20" s="13" t="s">
        <v>90</v>
      </c>
      <c r="G20" s="13" t="s">
        <v>91</v>
      </c>
      <c r="H20" s="13" t="s">
        <v>87</v>
      </c>
      <c r="I20" s="89" t="s">
        <v>92</v>
      </c>
      <c r="J20" s="270"/>
      <c r="K20" s="273"/>
      <c r="L20" s="275"/>
      <c r="M20" s="276"/>
      <c r="N20" s="44">
        <v>1</v>
      </c>
      <c r="O20" s="49">
        <f t="shared" si="0"/>
        <v>1.5003</v>
      </c>
      <c r="P20" s="80">
        <f t="shared" si="1"/>
        <v>1.5003</v>
      </c>
      <c r="Q20" s="48">
        <f>'2015'!O20</f>
        <v>0</v>
      </c>
      <c r="R20" s="49">
        <f>'2015'!P20</f>
        <v>0</v>
      </c>
      <c r="S20" s="50">
        <f>'2015'!Q20</f>
        <v>0</v>
      </c>
      <c r="T20" s="51">
        <f>'2015'!R20</f>
        <v>0</v>
      </c>
      <c r="U20" s="51">
        <f>'2015'!S20</f>
        <v>0</v>
      </c>
      <c r="V20" s="50">
        <f>'2015'!T20</f>
        <v>0</v>
      </c>
      <c r="W20" s="52" t="str">
        <f>'2015'!U20</f>
        <v>ND</v>
      </c>
      <c r="X20" s="128">
        <f>'2016'!N20</f>
        <v>1</v>
      </c>
      <c r="Y20" s="127">
        <f>'2016'!O20</f>
        <v>0.5</v>
      </c>
      <c r="Z20" s="129">
        <f>'2016'!P20</f>
        <v>0.5</v>
      </c>
      <c r="AA20" s="130">
        <f>'2016'!Q20</f>
        <v>0</v>
      </c>
      <c r="AB20" s="130">
        <f>'2016'!R20</f>
        <v>0</v>
      </c>
      <c r="AC20" s="129">
        <f>'2016'!S20</f>
        <v>0</v>
      </c>
      <c r="AD20" s="131" t="str">
        <f>'2016'!T20</f>
        <v>se establecio dialogos con el ministerio de trabajo para promover  estrategias de acompañamiento en empresas privadas y públicas, que cierren las brechas de género en cuanto al acceso al pleno empleo y condiciones de igualdad salarial.</v>
      </c>
      <c r="AE20" s="128">
        <f>'2017'!N20</f>
        <v>1E-3</v>
      </c>
      <c r="AF20" s="127">
        <f>'2017'!O20</f>
        <v>2.9999999999999997E-4</v>
      </c>
      <c r="AG20" s="129">
        <f>'2017'!P20</f>
        <v>0.3</v>
      </c>
      <c r="AH20" s="130">
        <f>'2017'!Q20</f>
        <v>0</v>
      </c>
      <c r="AI20" s="130">
        <f>'2017'!R20</f>
        <v>0</v>
      </c>
      <c r="AJ20" s="129">
        <f>'2017'!S20</f>
        <v>0</v>
      </c>
      <c r="AK20" s="131" t="str">
        <f>'2017'!T20</f>
        <v>En secretaria de familia el area de equidad de genero y mujer, por medio del proyecto "formacion, fortalecimiento  y asistencia tecnica para la generacion de ingresos de mujeres del departamento", se esta realizando el diseño de un plan estrategico para el seguimiento laboral en las mujeres del departamento.</v>
      </c>
      <c r="AL20" s="128">
        <f>'2018'!N20</f>
        <v>0</v>
      </c>
      <c r="AM20" s="127">
        <f>'2018'!O20</f>
        <v>0</v>
      </c>
      <c r="AN20" s="129">
        <f>'2018'!P20</f>
        <v>0</v>
      </c>
      <c r="AO20" s="130">
        <f>'2018'!Q20</f>
        <v>0</v>
      </c>
      <c r="AP20" s="130">
        <f>'2018'!R20</f>
        <v>0</v>
      </c>
      <c r="AQ20" s="129">
        <f>'2018'!S20</f>
        <v>0</v>
      </c>
      <c r="AR20" s="131">
        <f>'2018'!AB20</f>
        <v>0</v>
      </c>
      <c r="AS20" s="128">
        <f>'2019'!N20</f>
        <v>1</v>
      </c>
      <c r="AT20" s="127">
        <f>'2019'!O20</f>
        <v>1</v>
      </c>
      <c r="AU20" s="129">
        <f>'2019'!P20</f>
        <v>0</v>
      </c>
      <c r="AV20" s="130">
        <f>'2019'!Q20</f>
        <v>0</v>
      </c>
      <c r="AW20" s="130">
        <f>'2019'!R20</f>
        <v>0</v>
      </c>
      <c r="AX20" s="129">
        <f>'2019'!S20</f>
        <v>0</v>
      </c>
      <c r="AY20" s="131" t="str">
        <f>'2019'!AB20</f>
        <v xml:space="preserve">La Dirección de industria y comercio de la gobernación del Quindío viene acompañando 24 unidades de emprendimiento de las cuales 14 corresponden a jóvenes y mujeres dentro del enfoque diferencial. El acompañamiento consiste e asistir en aspectos como modelos de negocio, mercadeo y costos, herramientas digitales, planeación estratégica y participaciones en ferias y eventos. </v>
      </c>
    </row>
    <row r="21" spans="1:51" ht="60" customHeight="1" x14ac:dyDescent="0.25">
      <c r="A21" s="270"/>
      <c r="B21" s="273"/>
      <c r="C21" s="266"/>
      <c r="D21" s="14">
        <v>18</v>
      </c>
      <c r="E21" s="13" t="s">
        <v>93</v>
      </c>
      <c r="F21" s="13" t="s">
        <v>94</v>
      </c>
      <c r="G21" s="13" t="s">
        <v>95</v>
      </c>
      <c r="H21" s="14" t="s">
        <v>96</v>
      </c>
      <c r="I21" s="89" t="s">
        <v>97</v>
      </c>
      <c r="J21" s="44" t="s">
        <v>96</v>
      </c>
      <c r="K21" s="14" t="s">
        <v>96</v>
      </c>
      <c r="L21" s="14" t="s">
        <v>96</v>
      </c>
      <c r="M21" s="55" t="s">
        <v>96</v>
      </c>
      <c r="N21" s="74">
        <v>0.9</v>
      </c>
      <c r="O21" s="49">
        <f t="shared" si="0"/>
        <v>139.68</v>
      </c>
      <c r="P21" s="80">
        <f t="shared" si="1"/>
        <v>155.20000000000002</v>
      </c>
      <c r="Q21" s="48">
        <f>'2015'!O21</f>
        <v>0.5</v>
      </c>
      <c r="R21" s="49">
        <f>'2015'!P21</f>
        <v>0.5</v>
      </c>
      <c r="S21" s="50">
        <f>'2015'!Q21</f>
        <v>1</v>
      </c>
      <c r="T21" s="51">
        <f>'2015'!R21</f>
        <v>23650000</v>
      </c>
      <c r="U21" s="51">
        <f>'2015'!S21</f>
        <v>16666666</v>
      </c>
      <c r="V21" s="50">
        <f>'2015'!T21</f>
        <v>0.70472160676532769</v>
      </c>
      <c r="W21" s="52" t="str">
        <f>'2015'!U21</f>
        <v>Desde la secretaria de turismo se hanGenerado capacidades laborales en las familias del programa RED UNIDOS.</v>
      </c>
      <c r="X21" s="128">
        <f>'2016'!N21</f>
        <v>0.09</v>
      </c>
      <c r="Y21" s="127">
        <f>'2016'!O21</f>
        <v>0.09</v>
      </c>
      <c r="Z21" s="129">
        <f>'2016'!P21</f>
        <v>1</v>
      </c>
      <c r="AA21" s="130">
        <f>'2016'!Q21</f>
        <v>0</v>
      </c>
      <c r="AB21" s="130">
        <f>'2016'!R21</f>
        <v>0</v>
      </c>
      <c r="AC21" s="129">
        <f>'2016'!S21</f>
        <v>0</v>
      </c>
      <c r="AD21" s="131" t="str">
        <f>'2016'!T21</f>
        <v xml:space="preserve">Se ha Incentivado las capacidades laborales de las mujeres cabeza de familia viculadas  al programa RED UNIDOS a traves de los diferentes instituciones y dependencias de la gobernacion. </v>
      </c>
      <c r="AE21" s="128">
        <f>'2017'!N21</f>
        <v>0.09</v>
      </c>
      <c r="AF21" s="127">
        <f>'2017'!O21</f>
        <v>0.09</v>
      </c>
      <c r="AG21" s="129">
        <f>'2017'!P21</f>
        <v>1</v>
      </c>
      <c r="AH21" s="130" t="str">
        <f>'2017'!Q21</f>
        <v>PENDIENTE</v>
      </c>
      <c r="AI21" s="130" t="str">
        <f>'2017'!R21</f>
        <v>PENDIENTE</v>
      </c>
      <c r="AJ21" s="129">
        <f>'2017'!S21</f>
        <v>0</v>
      </c>
      <c r="AK21" s="131" t="str">
        <f>'2017'!T21</f>
        <v>En RED UNIDOS 1785 mediante la estrategia unidos la cual busca busca incentivar la capacidad de ellos  a traves del acompañamiento familiar, comunitario y gestion de oferta social a las personas en condiciones de pobreza extrema en funcion de dimensiones y logros que delimitan su intervencion, ha logrado en el departamento se focalizar 7420 hogares y se atendieron con acompañamiento familiar ycomunitario 4542 hogares, de los cuales 798 hogares pertenecen al sector rural, 3387 al sector urbano, 357 a los programas de vivienda gratuita  y 1122 a hogares victimas del conflicto armado.</v>
      </c>
      <c r="AL21" s="128">
        <f>'2018'!N21</f>
        <v>600</v>
      </c>
      <c r="AM21" s="127">
        <f>'2018'!O21</f>
        <v>139</v>
      </c>
      <c r="AN21" s="129">
        <f>'2018'!P21</f>
        <v>0.23166666666666666</v>
      </c>
      <c r="AO21" s="130">
        <f>'2018'!Q21</f>
        <v>28000000</v>
      </c>
      <c r="AP21" s="130">
        <f>'2018'!R21</f>
        <v>26620000</v>
      </c>
      <c r="AQ21" s="129">
        <f>'2018'!S21</f>
        <v>0.95071428571428573</v>
      </c>
      <c r="AR21" s="131" t="str">
        <f>'2018'!AB21</f>
        <v xml:space="preserve">A la fecha se han sembrado 4,32 Ha de productos de la canasta básica familiar a partir de la implementacion de las parcelas de agricultura familiar distribuidas en todos los municipios del Departamento. En el marco del proyecto de Alianzas Productivas se esta en la etapa de compra de material vegetal para la siembra de productos de la canasta basica familiar. </v>
      </c>
      <c r="AS21" s="128">
        <f>'2019'!N21</f>
        <v>0</v>
      </c>
      <c r="AT21" s="127">
        <f>'2019'!O21</f>
        <v>0</v>
      </c>
      <c r="AU21" s="129">
        <f>'2019'!P21</f>
        <v>0</v>
      </c>
      <c r="AV21" s="130">
        <f>'2019'!Q21</f>
        <v>0</v>
      </c>
      <c r="AW21" s="130">
        <f>'2019'!R21</f>
        <v>0</v>
      </c>
      <c r="AX21" s="129">
        <f>'2019'!S21</f>
        <v>0</v>
      </c>
      <c r="AY21" s="131" t="str">
        <f>'2019'!AB21</f>
        <v xml:space="preserve">
La Secretaría de Familia, en articulación con la Secretaría de Turismo Industria y Comercio lograron el agendamiento del Ministerio del Trabajo para efectuar una asistencia técnica al Departamento en la socialización al sector privado productivo del programa Equidad Laboral con Enfoque Diferencial. Esta jornada de difusión se realizará en el mes de agosto, sin embargo para el primer semestre se realizaron mesas de articulación con Fenalco, comfenalco, cámara de comercio, entre otros, para la organización logística de la actividad. </v>
      </c>
    </row>
    <row r="22" spans="1:51" ht="60" customHeight="1" x14ac:dyDescent="0.25">
      <c r="A22" s="270"/>
      <c r="B22" s="273"/>
      <c r="C22" s="266"/>
      <c r="D22" s="14">
        <v>19</v>
      </c>
      <c r="E22" s="13" t="s">
        <v>98</v>
      </c>
      <c r="F22" s="13" t="s">
        <v>99</v>
      </c>
      <c r="G22" s="13" t="s">
        <v>100</v>
      </c>
      <c r="H22" s="13" t="s">
        <v>101</v>
      </c>
      <c r="I22" s="89" t="s">
        <v>102</v>
      </c>
      <c r="J22" s="44" t="s">
        <v>233</v>
      </c>
      <c r="K22" s="14" t="s">
        <v>234</v>
      </c>
      <c r="L22" s="17">
        <v>192</v>
      </c>
      <c r="M22" s="54" t="s">
        <v>235</v>
      </c>
      <c r="N22" s="44" t="s">
        <v>100</v>
      </c>
      <c r="O22" s="49">
        <f t="shared" si="0"/>
        <v>2.25</v>
      </c>
      <c r="P22" s="80" t="e">
        <f t="shared" si="1"/>
        <v>#VALUE!</v>
      </c>
      <c r="Q22" s="48" t="str">
        <f>'2015'!O22</f>
        <v>Implementacion del plan de acompañamiento al ciudadano migrante (el que sale y el que retorna)</v>
      </c>
      <c r="R22" s="49">
        <f>'2015'!P22</f>
        <v>0.8</v>
      </c>
      <c r="S22" s="50">
        <f>'2015'!Q22</f>
        <v>0.8</v>
      </c>
      <c r="T22" s="51">
        <f>'2015'!R22</f>
        <v>5363333</v>
      </c>
      <c r="U22" s="51">
        <f>'2015'!S22</f>
        <v>5209430.07</v>
      </c>
      <c r="V22" s="50">
        <f>'2015'!T22</f>
        <v>0.97130461039804916</v>
      </c>
      <c r="W22" s="52" t="str">
        <f>'2015'!U22</f>
        <v>El plan de acompañamiento al ciudadano migrante y  la eleccion de de una representante para la red de quindianos en el exterior el plan de acompañamiento al ciudadano avanza en la incorporacion del enfoque de género y diferencial al plan de acompañamiento integral con el apoyo al 28,65% de mjujeres, acercandose al mínimo  de  ley de cuotas que intenta aplicarse en la mayoria de los planes, programas y proyectos.</v>
      </c>
      <c r="X22" s="128">
        <f>'2016'!N22</f>
        <v>0.1</v>
      </c>
      <c r="Y22" s="127">
        <f>'2016'!O22</f>
        <v>0.1</v>
      </c>
      <c r="Z22" s="129">
        <f>'2016'!P22</f>
        <v>1</v>
      </c>
      <c r="AA22" s="130">
        <f>'2016'!Q22</f>
        <v>30756666</v>
      </c>
      <c r="AB22" s="130">
        <f>'2016'!R22</f>
        <v>30756666</v>
      </c>
      <c r="AC22" s="129">
        <f>'2016'!S22</f>
        <v>1</v>
      </c>
      <c r="AD22" s="131" t="str">
        <f>'2016'!T22</f>
        <v xml:space="preserve">se Implemento   un  programa  departamental para la atención y acompañamiento a la población migrante,   y de repatriación .  </v>
      </c>
      <c r="AE22" s="128">
        <f>'2017'!N22</f>
        <v>0.1</v>
      </c>
      <c r="AF22" s="127">
        <f>'2017'!O22</f>
        <v>0.1</v>
      </c>
      <c r="AG22" s="129">
        <f>'2017'!P22</f>
        <v>1</v>
      </c>
      <c r="AH22" s="130">
        <f>'2017'!Q22</f>
        <v>82000000</v>
      </c>
      <c r="AI22" s="130">
        <f>'2017'!R22</f>
        <v>6570000</v>
      </c>
      <c r="AJ22" s="129">
        <f>'2017'!S22</f>
        <v>8.0121951219512197E-2</v>
      </c>
      <c r="AK22" s="131" t="str">
        <f>'2017'!T22</f>
        <v xml:space="preserve">Se realizó revisión y ajuste del plan de acompañamiento al ciudadano migrante (entre sale y el que retorna),  mediante el cual se pretende dar solución a las principales problemáticas de los ciudadanos migrantes que retornan al departamento y así dar garantía a sus derechos. De igual manera se revisó y ajusto la ordenanza 039.
Se encuentras vigente el proceso para repatriar a los Quindianos que fallecen en el exterior, este procesos se realiza por demanda y con requisitos para las familias de escasos recursos.
</v>
      </c>
      <c r="AL22" s="128">
        <f>'2018'!N22</f>
        <v>1</v>
      </c>
      <c r="AM22" s="127">
        <f>'2018'!O22</f>
        <v>0.25</v>
      </c>
      <c r="AN22" s="129">
        <f>'2018'!P22</f>
        <v>0.25</v>
      </c>
      <c r="AO22" s="130">
        <f>'2018'!Q22</f>
        <v>80000000</v>
      </c>
      <c r="AP22" s="130">
        <f>'2018'!R22</f>
        <v>20280000</v>
      </c>
      <c r="AQ22" s="129">
        <f>'2018'!S22</f>
        <v>0.2535</v>
      </c>
      <c r="AR22" s="131" t="str">
        <f>'2018'!AB22</f>
        <v>Se ha venido atendiendo a los ciudadanos migrantes retornados al Departamento provenientes de diferentes partes del mundo, así mismo se le ha dado atención prioritaria a los ciudadanos venezolanos quienes han llegado al Departamento por la crisis en el país vecino. De igual forma se viene adelantando el proceso para la repatriación de Quindianos fallecidos en el exterior.</v>
      </c>
      <c r="AS22" s="128">
        <f>'2019'!N22</f>
        <v>1</v>
      </c>
      <c r="AT22" s="127">
        <f>'2019'!O22</f>
        <v>1</v>
      </c>
      <c r="AU22" s="129">
        <f>'2019'!P22</f>
        <v>0.7</v>
      </c>
      <c r="AV22" s="130">
        <f>'2019'!Q22</f>
        <v>44500000</v>
      </c>
      <c r="AW22" s="130">
        <f>'2019'!R22</f>
        <v>5596000</v>
      </c>
      <c r="AX22" s="129">
        <f>'2019'!S22</f>
        <v>0</v>
      </c>
      <c r="AY22" s="131" t="str">
        <f>'2019'!AB22</f>
        <v>La Secretaría de Agricultura reporta que se realizo capacitacion  a 362  (mujeres y poblacion vulnerable) sobre el tema: Valores asociativos y trabajo en Equipo, el papel de la mujer en el desarrollo del campo, marcas y comercializacion, alianzas productivas y asociatividad  para el desarrollo de el campo, (Armenia), Inteligencia emocional, comercializacion, formacion para el trabajo y base para la expansion del liderazgo, (Cordoba), asociatividad como estrategia Asociativa, (Montenegro), Comercializacion, (Circasia),  Manejo de residuos sólidos y su aprovechamiento, Espiritu emprendedor y asociatividad en el trabajo (Calarca).</v>
      </c>
    </row>
    <row r="23" spans="1:51" ht="60" customHeight="1" x14ac:dyDescent="0.25">
      <c r="A23" s="270"/>
      <c r="B23" s="273"/>
      <c r="C23" s="266"/>
      <c r="D23" s="14">
        <v>20</v>
      </c>
      <c r="E23" s="13" t="s">
        <v>103</v>
      </c>
      <c r="F23" s="13" t="s">
        <v>104</v>
      </c>
      <c r="G23" s="13" t="s">
        <v>105</v>
      </c>
      <c r="H23" s="13" t="s">
        <v>106</v>
      </c>
      <c r="I23" s="33" t="s">
        <v>107</v>
      </c>
      <c r="J23" s="44" t="s">
        <v>96</v>
      </c>
      <c r="K23" s="14" t="s">
        <v>96</v>
      </c>
      <c r="L23" s="14" t="s">
        <v>96</v>
      </c>
      <c r="M23" s="55" t="s">
        <v>96</v>
      </c>
      <c r="N23" s="44" t="s">
        <v>105</v>
      </c>
      <c r="O23" s="49">
        <f t="shared" si="0"/>
        <v>0</v>
      </c>
      <c r="P23" s="80" t="e">
        <f t="shared" si="1"/>
        <v>#VALUE!</v>
      </c>
      <c r="Q23" s="48">
        <f>'2015'!O23</f>
        <v>0</v>
      </c>
      <c r="R23" s="49">
        <f>'2015'!P23</f>
        <v>0</v>
      </c>
      <c r="S23" s="50">
        <f>'2015'!Q23</f>
        <v>0</v>
      </c>
      <c r="T23" s="51">
        <f>'2015'!R23</f>
        <v>0</v>
      </c>
      <c r="U23" s="51">
        <f>'2015'!S23</f>
        <v>0</v>
      </c>
      <c r="V23" s="50">
        <f>'2015'!T23</f>
        <v>0</v>
      </c>
      <c r="W23" s="52" t="str">
        <f>'2015'!U23</f>
        <v>ND</v>
      </c>
      <c r="X23" s="128">
        <f>'2016'!N23</f>
        <v>0.1</v>
      </c>
      <c r="Y23" s="127">
        <f>'2016'!O23</f>
        <v>0</v>
      </c>
      <c r="Z23" s="129">
        <f>'2016'!P23</f>
        <v>0</v>
      </c>
      <c r="AA23" s="130">
        <f>'2016'!Q23</f>
        <v>0</v>
      </c>
      <c r="AB23" s="130">
        <f>'2016'!R23</f>
        <v>0</v>
      </c>
      <c r="AC23" s="129">
        <f>'2016'!S23</f>
        <v>0</v>
      </c>
      <c r="AD23" s="131" t="str">
        <f>'2016'!T23</f>
        <v xml:space="preserve">No reporta informacion </v>
      </c>
      <c r="AE23" s="128">
        <f>'2017'!N23</f>
        <v>0.1</v>
      </c>
      <c r="AF23" s="127">
        <f>'2017'!O23</f>
        <v>0</v>
      </c>
      <c r="AG23" s="129">
        <f>'2017'!P23</f>
        <v>0</v>
      </c>
      <c r="AH23" s="130" t="str">
        <f>'2017'!Q23</f>
        <v>PENDIENTE</v>
      </c>
      <c r="AI23" s="130" t="str">
        <f>'2017'!R23</f>
        <v>PENDIENTE</v>
      </c>
      <c r="AJ23" s="129">
        <f>'2017'!S23</f>
        <v>0</v>
      </c>
      <c r="AK23" s="131">
        <f>'2017'!T23</f>
        <v>0</v>
      </c>
      <c r="AL23" s="128">
        <f>'2018'!N23</f>
        <v>1</v>
      </c>
      <c r="AM23" s="127">
        <f>'2018'!O23</f>
        <v>0</v>
      </c>
      <c r="AN23" s="129">
        <f>'2018'!P23</f>
        <v>0</v>
      </c>
      <c r="AO23" s="130" t="str">
        <f>'2018'!Q23</f>
        <v>-</v>
      </c>
      <c r="AP23" s="130" t="str">
        <f>'2018'!R23</f>
        <v>-</v>
      </c>
      <c r="AQ23" s="129" t="e">
        <f>'2018'!S23</f>
        <v>#VALUE!</v>
      </c>
      <c r="AR23" s="131" t="str">
        <f>'2018'!AB23</f>
        <v xml:space="preserve">Se realizó envío de solicitud de información a la cámara de comercio de Armenia, entidad encargada de consolidar la información sobre las empresas que cuentan con esta exención. Aún no se cuenta con el reporte de esta entidad, sin embargo se cuenta con evidencia de solicitudes de información que de manera reiterada se han realizado. </v>
      </c>
      <c r="AS23" s="128">
        <f>'2019'!N23</f>
        <v>0</v>
      </c>
      <c r="AT23" s="127">
        <f>'2019'!O23</f>
        <v>0</v>
      </c>
      <c r="AU23" s="129">
        <f>'2019'!P23</f>
        <v>0</v>
      </c>
      <c r="AV23" s="130">
        <f>'2019'!Q23</f>
        <v>0</v>
      </c>
      <c r="AW23" s="130">
        <f>'2019'!R23</f>
        <v>0</v>
      </c>
      <c r="AX23" s="129">
        <f>'2019'!S23</f>
        <v>0</v>
      </c>
      <c r="AY23" s="131" t="str">
        <f>'2019'!AB23</f>
        <v>La Secretaría de Agricultura reporta que se realizo capacitacion  a 362  (mujeres y poblacion vulnerable) sobre el tema: Valores asociativos y trabajo en Equipo, el papel de la mujer en el desarrollo del campo, marcas y comercializacion, alianzas productivas y asociatividad  para el desarrollo de el campo, (Armenia), Inteligencia emocional, comercializacion, formacion para el trabajo y base para la expansion del liderazgo, (Cordoba), asociatividad como estrategia Asociativa, (Montenegro), Comercializacion, (Circasia),  Manejo de residuos sólidos y su aprovechamiento, Espiritu emprendedor y asociatividad en el trabajo (Calarca).</v>
      </c>
    </row>
    <row r="24" spans="1:51" ht="60" customHeight="1" x14ac:dyDescent="0.25">
      <c r="A24" s="270"/>
      <c r="B24" s="292" t="s">
        <v>108</v>
      </c>
      <c r="C24" s="266" t="s">
        <v>109</v>
      </c>
      <c r="D24" s="14">
        <v>21</v>
      </c>
      <c r="E24" s="5" t="s">
        <v>110</v>
      </c>
      <c r="F24" s="13" t="s">
        <v>111</v>
      </c>
      <c r="G24" s="13" t="s">
        <v>112</v>
      </c>
      <c r="H24" s="13" t="s">
        <v>113</v>
      </c>
      <c r="I24" s="33" t="s">
        <v>114</v>
      </c>
      <c r="J24" s="44" t="s">
        <v>236</v>
      </c>
      <c r="K24" s="14" t="s">
        <v>237</v>
      </c>
      <c r="L24" s="14">
        <v>65</v>
      </c>
      <c r="M24" s="33" t="s">
        <v>238</v>
      </c>
      <c r="N24" s="74">
        <v>0.5</v>
      </c>
      <c r="O24" s="49">
        <f t="shared" si="0"/>
        <v>3708.09</v>
      </c>
      <c r="P24" s="80">
        <f t="shared" si="1"/>
        <v>7416.18</v>
      </c>
      <c r="Q24" s="48">
        <f>'2015'!O24</f>
        <v>0</v>
      </c>
      <c r="R24" s="49">
        <f>'2015'!P24</f>
        <v>0</v>
      </c>
      <c r="S24" s="50">
        <f>'2015'!Q24</f>
        <v>0</v>
      </c>
      <c r="T24" s="51">
        <f>'2015'!R24</f>
        <v>0</v>
      </c>
      <c r="U24" s="51">
        <f>'2015'!S24</f>
        <v>0</v>
      </c>
      <c r="V24" s="50">
        <f>'2015'!T24</f>
        <v>0</v>
      </c>
      <c r="W24" s="52" t="str">
        <f>'2015'!U24</f>
        <v>ND</v>
      </c>
      <c r="X24" s="128">
        <f>'2016'!N24</f>
        <v>0.05</v>
      </c>
      <c r="Y24" s="127">
        <f>'2016'!O24</f>
        <v>0.05</v>
      </c>
      <c r="Z24" s="129">
        <f>'2016'!P24</f>
        <v>1</v>
      </c>
      <c r="AA24" s="130">
        <f>'2016'!Q24</f>
        <v>40000000</v>
      </c>
      <c r="AB24" s="130">
        <f>'2016'!R24</f>
        <v>0</v>
      </c>
      <c r="AC24" s="129">
        <f>'2016'!S24</f>
        <v>0</v>
      </c>
      <c r="AD24" s="131" t="str">
        <f>'2016'!T24</f>
        <v xml:space="preserve">se viene trabajando en los comites de convivencia escolar </v>
      </c>
      <c r="AE24" s="128">
        <f>'2017'!N24</f>
        <v>0.05</v>
      </c>
      <c r="AF24" s="127">
        <f>'2017'!O24</f>
        <v>0.04</v>
      </c>
      <c r="AG24" s="129">
        <f>'2017'!P24</f>
        <v>0.79999999999999993</v>
      </c>
      <c r="AH24" s="130" t="str">
        <f>'2017'!Q24</f>
        <v>PENDIENTE</v>
      </c>
      <c r="AI24" s="130" t="str">
        <f>'2017'!R24</f>
        <v>PENDIENTE</v>
      </c>
      <c r="AJ24" s="129">
        <f>'2017'!S24</f>
        <v>0</v>
      </c>
      <c r="AK24" s="131" t="str">
        <f>'2017'!T24</f>
        <v>En el seguimiento a la meta 65 Tenemos que para el IV trimestre del año 2017 se han atendido en promedio 38.243 niños, niñas y adolescentes en las instituciones educativas del departamento.
Resultados promedios:
Trimestre I: 39.219 Estudiantes
Trimestre II: 39.648 Estudiantes
Trimestre III: 39.040 Estudiantes
Trimestre IV: 38.243 Estudiantes
Es necesario de aclarar que para el I trimestre del Año 2018, el Ministerio de Educación Nacional entregará el Consolidado de Matricula de la vigencia 2017.</v>
      </c>
      <c r="AL24" s="128">
        <f>'2018'!N24</f>
        <v>4500</v>
      </c>
      <c r="AM24" s="127">
        <f>'2018'!O24</f>
        <v>3707</v>
      </c>
      <c r="AN24" s="129">
        <f>'2018'!P24</f>
        <v>0.82377777777777783</v>
      </c>
      <c r="AO24" s="130">
        <f>'2018'!Q24</f>
        <v>7200000</v>
      </c>
      <c r="AP24" s="130">
        <f>'2018'!R24</f>
        <v>0</v>
      </c>
      <c r="AQ24" s="129">
        <f>'2018'!S24</f>
        <v>0</v>
      </c>
      <c r="AR24" s="131" t="str">
        <f>'2018'!AB24</f>
        <v xml:space="preserve">Durante el primer semestre del año 2018, se han atendido  en jornada nocturna o sabatina  3.707 personas de la población adulta, distribuidas en los 11 municipios del Departamento.
</v>
      </c>
      <c r="AS24" s="128">
        <f>'2019'!N24</f>
        <v>1</v>
      </c>
      <c r="AT24" s="127">
        <f>'2019'!O24</f>
        <v>1</v>
      </c>
      <c r="AU24" s="129">
        <f>'2019'!P24</f>
        <v>0.8</v>
      </c>
      <c r="AV24" s="130">
        <f>'2019'!Q24</f>
        <v>2210457012</v>
      </c>
      <c r="AW24" s="130">
        <f>'2019'!R24</f>
        <v>199742308</v>
      </c>
      <c r="AX24" s="129">
        <f>'2019'!S24</f>
        <v>0</v>
      </c>
      <c r="AY24" s="131" t="str">
        <f>'2019'!AB24</f>
        <v xml:space="preserve">.
La Secretaría de Familia a través de un proceso de acompañamiento a orientadores escolares y comités de convivencia escolar, validó en conjunto con la Universidad del quindío, un instrumento para la actualización de manuales de convivencia, de conformidad con la Ley 1620. En este sentido, se busca incorporar estrategias educativas no paramétricas que promuevan la igualdad y el respeto por la diferencia. Se vienen desarrollando procesos formativos a adolescentes en los 12 municipios del Departamento, a través del acompañamiento a personeros escolares y orientadores, mediante estrategias de seguimiento a la implementación de planes de convivencia escolar , instalación de espacios libres de discriminación y talleres en derechos sexuales y reproductivos.
</v>
      </c>
    </row>
    <row r="25" spans="1:51" ht="60" customHeight="1" x14ac:dyDescent="0.25">
      <c r="A25" s="270"/>
      <c r="B25" s="292"/>
      <c r="C25" s="266"/>
      <c r="D25" s="14">
        <v>22</v>
      </c>
      <c r="E25" s="13" t="s">
        <v>115</v>
      </c>
      <c r="F25" s="13" t="s">
        <v>116</v>
      </c>
      <c r="G25" s="13" t="s">
        <v>117</v>
      </c>
      <c r="H25" s="13" t="s">
        <v>118</v>
      </c>
      <c r="I25" s="33" t="s">
        <v>119</v>
      </c>
      <c r="J25" s="59" t="s">
        <v>236</v>
      </c>
      <c r="K25" s="20" t="s">
        <v>239</v>
      </c>
      <c r="L25" s="14">
        <v>85</v>
      </c>
      <c r="M25" s="33" t="s">
        <v>240</v>
      </c>
      <c r="N25" s="74">
        <v>1</v>
      </c>
      <c r="O25" s="49">
        <f t="shared" si="0"/>
        <v>55.15</v>
      </c>
      <c r="P25" s="80">
        <f t="shared" si="1"/>
        <v>55.15</v>
      </c>
      <c r="Q25" s="48">
        <f>'2015'!O25</f>
        <v>0</v>
      </c>
      <c r="R25" s="49">
        <f>'2015'!P25</f>
        <v>0</v>
      </c>
      <c r="S25" s="50">
        <f>'2015'!Q25</f>
        <v>0</v>
      </c>
      <c r="T25" s="51">
        <f>'2015'!R25</f>
        <v>0</v>
      </c>
      <c r="U25" s="51">
        <f>'2015'!S25</f>
        <v>0</v>
      </c>
      <c r="V25" s="50">
        <f>'2015'!T25</f>
        <v>0</v>
      </c>
      <c r="W25" s="52" t="str">
        <f>'2015'!U25</f>
        <v>ND</v>
      </c>
      <c r="X25" s="128">
        <f>'2016'!N25</f>
        <v>0.1</v>
      </c>
      <c r="Y25" s="127">
        <f>'2016'!O25</f>
        <v>0.1</v>
      </c>
      <c r="Z25" s="129">
        <f>'2016'!P25</f>
        <v>1</v>
      </c>
      <c r="AA25" s="130">
        <f>'2016'!Q25</f>
        <v>40000000</v>
      </c>
      <c r="AB25" s="130">
        <f>'2016'!R25</f>
        <v>0</v>
      </c>
      <c r="AC25" s="129">
        <f>'2016'!S25</f>
        <v>0</v>
      </c>
      <c r="AD25" s="131" t="str">
        <f>'2016'!T25</f>
        <v xml:space="preserve">se viene trabajando en los comites de convivencia escolar </v>
      </c>
      <c r="AE25" s="128">
        <f>'2017'!N25</f>
        <v>0.1</v>
      </c>
      <c r="AF25" s="127">
        <f>'2017'!O25</f>
        <v>0.05</v>
      </c>
      <c r="AG25" s="129">
        <f>'2017'!P25</f>
        <v>0.5</v>
      </c>
      <c r="AH25" s="130" t="str">
        <f>'2017'!Q25</f>
        <v>PENDIENTE</v>
      </c>
      <c r="AI25" s="130" t="str">
        <f>'2017'!R25</f>
        <v>PENDIENTE</v>
      </c>
      <c r="AJ25" s="129">
        <f>'2017'!S25</f>
        <v>0</v>
      </c>
      <c r="AK25" s="131" t="str">
        <f>'2017'!T25</f>
        <v xml:space="preserve">Desde la secretaria de educacion, a la fecha se encuentra relacionadas 26 I.E. que implementaron la Estrategia "Escuela de Padres" 
Manejo de autoridad, pautas de crianza, formación de familias, comunicación asertiva, redes de apoyo. De igual forma, a partir del cronograma formulado al inicio del año, desde el acompañamiento de la Secretaría,  mes a mes se han realizado los encuentros con los cuatro nodos que conforman las y  los orientadores escolares, con miras a apoyar la implementación de la estrategia escuela de padres, en ellos se han trabajado temas como: Identificación de fortalezas y debilidades en el mejoramiento de ambientes escolares, Alianzas familia colegio, Inclusión y manejo de las TIC, Prevención del consumo de SPA,  los cuales  son replicados en los talleres que los orientadores desarrollan en sus instituciones, en desarrollo de las escuelas de padres. 
</v>
      </c>
      <c r="AL25" s="128">
        <f>'2018'!N25</f>
        <v>26</v>
      </c>
      <c r="AM25" s="127">
        <f>'2018'!O25</f>
        <v>54</v>
      </c>
      <c r="AN25" s="129">
        <f>'2018'!P25</f>
        <v>2.0769230769230771</v>
      </c>
      <c r="AO25" s="130">
        <f>'2018'!Q25</f>
        <v>16050000</v>
      </c>
      <c r="AP25" s="130">
        <f>'2018'!R25</f>
        <v>0</v>
      </c>
      <c r="AQ25" s="129">
        <f>'2018'!S25</f>
        <v>0</v>
      </c>
      <c r="AR25" s="131" t="str">
        <f>'2018'!AB25</f>
        <v>La secretaria de educacion, en el Primer semestre del Año  2018, se ha implementado la estrategia "ESCUELA DE PADRES", en las 54 Instituciones Educativas Oficiales de la ETC Quindío. a través de  asistencia técnica a los orientadores escolares desde la dirección de calidad educativa y la intervención del grupo de profesionales del proyecto de conviviencia y paz de la ETC Quindío, mediante el desarrollo de procesos de formación en temas concretos como prevención de embarazo en adolescentes, alianza familia-escuela, manejo de autoridad, crianza positiva, comunicación en familia, relaciones igualitarias en pareja, entre otros teniendo en cuenta las necesidades de cada I.E. y de su comunidad educativa.</v>
      </c>
      <c r="AS25" s="128">
        <f>'2019'!N25</f>
        <v>1</v>
      </c>
      <c r="AT25" s="127">
        <f>'2019'!O25</f>
        <v>1</v>
      </c>
      <c r="AU25" s="129">
        <f>'2019'!P25</f>
        <v>0.8</v>
      </c>
      <c r="AV25" s="130">
        <f>'2019'!Q25</f>
        <v>0</v>
      </c>
      <c r="AW25" s="130">
        <f>'2019'!R25</f>
        <v>0</v>
      </c>
      <c r="AX25" s="129">
        <f>'2019'!S25</f>
        <v>0</v>
      </c>
      <c r="AY25" s="131" t="str">
        <f>'2019'!AB25</f>
        <v>Para el primer semestre del 2019 se cuenta con el reporte de la Secretaría de Educación que en el mes de abril informó sobre la implementación del programa que permite garantizar el acceso y la permanencia de niños, niñas y jóvenes de las 54 instituciones educativas oficiales de los 11 municipios no certificados del departamento, con la prestación del servicio de seguridad y servicio de aseo en sus instalaciones. La cobertura educativa es de 40,759 estudiantes. Fuente SIMAT</v>
      </c>
    </row>
    <row r="26" spans="1:51" ht="60" customHeight="1" x14ac:dyDescent="0.25">
      <c r="A26" s="270"/>
      <c r="B26" s="292"/>
      <c r="C26" s="266"/>
      <c r="D26" s="14">
        <v>23</v>
      </c>
      <c r="E26" s="13" t="s">
        <v>120</v>
      </c>
      <c r="F26" s="13" t="s">
        <v>121</v>
      </c>
      <c r="G26" s="13" t="s">
        <v>122</v>
      </c>
      <c r="H26" s="13" t="s">
        <v>118</v>
      </c>
      <c r="I26" s="33" t="s">
        <v>123</v>
      </c>
      <c r="J26" s="44" t="s">
        <v>96</v>
      </c>
      <c r="K26" s="14" t="s">
        <v>96</v>
      </c>
      <c r="L26" s="14" t="s">
        <v>96</v>
      </c>
      <c r="M26" s="60" t="s">
        <v>241</v>
      </c>
      <c r="N26" s="74">
        <v>1</v>
      </c>
      <c r="O26" s="49">
        <f t="shared" si="0"/>
        <v>1.1000000000000001</v>
      </c>
      <c r="P26" s="80">
        <f t="shared" si="1"/>
        <v>1.1000000000000001</v>
      </c>
      <c r="Q26" s="48">
        <f>'2015'!O26</f>
        <v>0</v>
      </c>
      <c r="R26" s="49">
        <f>'2015'!P26</f>
        <v>0</v>
      </c>
      <c r="S26" s="50">
        <f>'2015'!Q26</f>
        <v>0</v>
      </c>
      <c r="T26" s="51">
        <f>'2015'!R26</f>
        <v>0</v>
      </c>
      <c r="U26" s="51">
        <f>'2015'!S26</f>
        <v>0</v>
      </c>
      <c r="V26" s="50">
        <f>'2015'!T26</f>
        <v>0</v>
      </c>
      <c r="W26" s="52" t="str">
        <f>'2015'!U26</f>
        <v>ND</v>
      </c>
      <c r="X26" s="128">
        <f>'2016'!N26</f>
        <v>0.1</v>
      </c>
      <c r="Y26" s="127">
        <f>'2016'!O26</f>
        <v>0</v>
      </c>
      <c r="Z26" s="129">
        <f>'2016'!P26</f>
        <v>0</v>
      </c>
      <c r="AA26" s="130">
        <f>'2016'!Q26</f>
        <v>0</v>
      </c>
      <c r="AB26" s="130">
        <f>'2016'!R26</f>
        <v>0</v>
      </c>
      <c r="AC26" s="129">
        <f>'2016'!S26</f>
        <v>0</v>
      </c>
      <c r="AD26" s="131" t="str">
        <f>'2016'!T26</f>
        <v xml:space="preserve">No reporta informacion </v>
      </c>
      <c r="AE26" s="128">
        <f>'2017'!N26</f>
        <v>0.1</v>
      </c>
      <c r="AF26" s="127">
        <f>'2017'!O26</f>
        <v>0.1</v>
      </c>
      <c r="AG26" s="129">
        <f>'2017'!P26</f>
        <v>1</v>
      </c>
      <c r="AH26" s="130">
        <f>'2017'!Q26</f>
        <v>3000000000</v>
      </c>
      <c r="AI26" s="130">
        <f>'2017'!R26</f>
        <v>3000000000</v>
      </c>
      <c r="AJ26" s="129">
        <f>'2017'!S26</f>
        <v>1</v>
      </c>
      <c r="AK26" s="131" t="str">
        <f>'2017'!T26</f>
        <v>El departamento de prosperidad social a traves del programa jovenes en accion de prosperidad social para el 30 de junio de 2017 tienen como beneficiadas 949 mujeres de las cuales 122 pertenecen a la poblacion en situacion de desplazamiento; en total en el programa se ha logrado intervenir 2447 jovenes con el incentivo para su formacion tecnico, tecnologico y profesional en el sena y en la universidad del Quindio. en los ultimos cinco años ha ejecutado 15,000,000,000 de pesos colombianos, los cuales equivalen aproximadamente a 3,000,0000,000 anuales.</v>
      </c>
      <c r="AL26" s="128">
        <f>'2018'!N26</f>
        <v>1</v>
      </c>
      <c r="AM26" s="127">
        <f>'2018'!O26</f>
        <v>0</v>
      </c>
      <c r="AN26" s="129">
        <f>'2018'!P26</f>
        <v>0</v>
      </c>
      <c r="AO26" s="130" t="str">
        <f>'2018'!Q26</f>
        <v>-</v>
      </c>
      <c r="AP26" s="130" t="str">
        <f>'2018'!R26</f>
        <v>-</v>
      </c>
      <c r="AQ26" s="129" t="e">
        <f>'2018'!S26</f>
        <v>#VALUE!</v>
      </c>
      <c r="AR26" s="131" t="str">
        <f>'2018'!AB26</f>
        <v>La Universidad del Quindío cuenta con un enlace de diversidad y género, a través del cual se han realizado diferentes actividades de sensibilización y enritamiento de personas con requerimientos en asuntos de género (activación de rutas de salud, vulneración de derechos, entre otros). De igual forma, se realiza enlace con el consejo departamental de mujeres para el acompañamiento técnico en los asuntos respectivos</v>
      </c>
      <c r="AS26" s="128">
        <f>'2019'!N26</f>
        <v>1</v>
      </c>
      <c r="AT26" s="127">
        <f>'2019'!O26</f>
        <v>1</v>
      </c>
      <c r="AU26" s="129">
        <f>'2019'!P26</f>
        <v>0.6</v>
      </c>
      <c r="AV26" s="130">
        <f>'2019'!Q26</f>
        <v>0</v>
      </c>
      <c r="AW26" s="130">
        <f>'2019'!R26</f>
        <v>0</v>
      </c>
      <c r="AX26" s="129">
        <f>'2019'!S26</f>
        <v>0</v>
      </c>
      <c r="AY26" s="131" t="str">
        <f>'2019'!AB26</f>
        <v xml:space="preserve"> De igual forma, se informó que se continúa con el acompañamiento en el diseño e implementación d la estrategia Escuela de Padres en las 54 instituciones educativas del departamento a través de la intervención profesional mediante el proyecto de convivencia y paz, así como en asistencia técnica a orientadores escolares.  A través de los diferentes ciclos de la educación adulta ofrecidos por la secretaría de educación departamental, durante la vigencia se han atendido 3182 personas de la población adulta del departamento. Fuente SIMAT. </v>
      </c>
    </row>
    <row r="27" spans="1:51" ht="60" customHeight="1" x14ac:dyDescent="0.25">
      <c r="A27" s="270"/>
      <c r="B27" s="292"/>
      <c r="C27" s="266" t="s">
        <v>124</v>
      </c>
      <c r="D27" s="14">
        <v>24</v>
      </c>
      <c r="E27" s="13" t="s">
        <v>125</v>
      </c>
      <c r="F27" s="13" t="s">
        <v>126</v>
      </c>
      <c r="G27" s="13" t="s">
        <v>127</v>
      </c>
      <c r="H27" s="13" t="s">
        <v>128</v>
      </c>
      <c r="I27" s="33" t="s">
        <v>129</v>
      </c>
      <c r="J27" s="44" t="s">
        <v>242</v>
      </c>
      <c r="K27" s="14" t="s">
        <v>243</v>
      </c>
      <c r="L27" s="14">
        <v>68</v>
      </c>
      <c r="M27" s="33" t="s">
        <v>244</v>
      </c>
      <c r="N27" s="44">
        <v>2</v>
      </c>
      <c r="O27" s="49">
        <f t="shared" si="0"/>
        <v>3709.002</v>
      </c>
      <c r="P27" s="80">
        <f t="shared" si="1"/>
        <v>1854.501</v>
      </c>
      <c r="Q27" s="48">
        <f>'2015'!O27</f>
        <v>0</v>
      </c>
      <c r="R27" s="49">
        <f>'2015'!P27</f>
        <v>0</v>
      </c>
      <c r="S27" s="50">
        <f>'2015'!Q27</f>
        <v>0</v>
      </c>
      <c r="T27" s="51">
        <f>'2015'!R27</f>
        <v>0</v>
      </c>
      <c r="U27" s="51">
        <f>'2015'!S27</f>
        <v>0</v>
      </c>
      <c r="V27" s="50">
        <f>'2015'!T27</f>
        <v>0</v>
      </c>
      <c r="W27" s="52" t="str">
        <f>'2015'!U27</f>
        <v>Aunque no hay un avance con respecto a la estrategia de acceso y permanencia al sistema educativo de mujeres adolescentes en embarazo y madres cabeza de familia, es un tema que se ha tratado en los comites de infancia y adolescencia buscando un camino adecuado que garantice la educacion de las mujeres.</v>
      </c>
      <c r="X27" s="128">
        <f>'2016'!N27</f>
        <v>2</v>
      </c>
      <c r="Y27" s="127">
        <f>'2016'!O27</f>
        <v>1</v>
      </c>
      <c r="Z27" s="129">
        <f>'2016'!P27</f>
        <v>0.5</v>
      </c>
      <c r="AA27" s="130">
        <f>'2016'!Q27</f>
        <v>10000000</v>
      </c>
      <c r="AB27" s="130">
        <f>'2016'!R27</f>
        <v>10000000</v>
      </c>
      <c r="AC27" s="129">
        <f>'2016'!S27</f>
        <v>1</v>
      </c>
      <c r="AD27" s="131" t="str">
        <f>'2016'!T27</f>
        <v xml:space="preserve">Se Atendieron  cuatro mil cuatrociena cincuenta y tresos (4.456)  personas de la población adulta del departamento (jóvenes y adultos, madres cabeza de hogar)  </v>
      </c>
      <c r="AE27" s="128">
        <f>'2017'!N27</f>
        <v>2E-3</v>
      </c>
      <c r="AF27" s="127">
        <f>'2017'!O27</f>
        <v>2E-3</v>
      </c>
      <c r="AG27" s="129">
        <f>'2017'!P27</f>
        <v>1</v>
      </c>
      <c r="AH27" s="130">
        <f>'2017'!Q27</f>
        <v>10000000</v>
      </c>
      <c r="AI27" s="130">
        <f>'2017'!R27</f>
        <v>0</v>
      </c>
      <c r="AJ27" s="129">
        <f>'2017'!S27</f>
        <v>0</v>
      </c>
      <c r="AK27" s="131" t="str">
        <f>'2017'!T27</f>
        <v>Secretaria de educacion  atendieron 3980 personas de la población adulta del departamento (jóvenes y adultos, madres cabeza de hogar),  con docentes de planta por sistema de horas extras.</v>
      </c>
      <c r="AL27" s="128">
        <f>'2018'!N27</f>
        <v>4500</v>
      </c>
      <c r="AM27" s="127">
        <f>'2018'!O27</f>
        <v>3707</v>
      </c>
      <c r="AN27" s="129">
        <f>'2018'!P27</f>
        <v>0.82377777777777783</v>
      </c>
      <c r="AO27" s="130">
        <f>'2018'!Q27</f>
        <v>7200000</v>
      </c>
      <c r="AP27" s="130">
        <f>'2018'!R27</f>
        <v>0</v>
      </c>
      <c r="AQ27" s="129">
        <f>'2018'!S27</f>
        <v>0</v>
      </c>
      <c r="AR27" s="131" t="str">
        <f>'2018'!AB27</f>
        <v>Durante el primer semestre del año 2018, se han atendido  en jornada nocturna o sabatina  3.707 personas de la población adulta, distribuidas en los 11 municipios del Departamento.</v>
      </c>
      <c r="AS27" s="128">
        <f>'2019'!N27</f>
        <v>1</v>
      </c>
      <c r="AT27" s="127">
        <f>'2019'!O27</f>
        <v>1</v>
      </c>
      <c r="AU27" s="129">
        <f>'2019'!P27</f>
        <v>0.56000000000000005</v>
      </c>
      <c r="AV27" s="130">
        <f>'2019'!Q27</f>
        <v>25000000</v>
      </c>
      <c r="AW27" s="130">
        <f>'2019'!R27</f>
        <v>2935000</v>
      </c>
      <c r="AX27" s="129">
        <f>'2019'!S27</f>
        <v>0</v>
      </c>
      <c r="AY27" s="131" t="str">
        <f>'2019'!AB27</f>
        <v>La Secretaría de Familia a través de un proceso de acompañamiento a orientadores escolares y comités de convivencia escolar, validó en conjunto con la Universidad del quindío, un instrumento para la actualización de manuales de convivencia, de conformidad con la Ley 1620. En este sentido, se busca incorporar estrategias educativas no paramétricas que promuevan la igualdad y el respeto por la diferencia. Se vienen desarrollando procesos formativos a adolescentes en los 12 municipios del Departamento, a través del acompañamiento a personeros escolares y orientadores, mediante estrategias de seguimiento a la implementación de planes de convivencia escolar , instalación de espacios libres de discriminación y talleres en derechos sexuales y reproductivos.</v>
      </c>
    </row>
    <row r="28" spans="1:51" ht="60" customHeight="1" x14ac:dyDescent="0.25">
      <c r="A28" s="270"/>
      <c r="B28" s="292"/>
      <c r="C28" s="266"/>
      <c r="D28" s="14">
        <v>25</v>
      </c>
      <c r="E28" s="5" t="s">
        <v>130</v>
      </c>
      <c r="F28" s="13" t="s">
        <v>131</v>
      </c>
      <c r="G28" s="13" t="s">
        <v>132</v>
      </c>
      <c r="H28" s="13" t="s">
        <v>133</v>
      </c>
      <c r="I28" s="33" t="s">
        <v>134</v>
      </c>
      <c r="J28" s="44" t="s">
        <v>245</v>
      </c>
      <c r="K28" s="14" t="s">
        <v>246</v>
      </c>
      <c r="L28" s="14">
        <v>107</v>
      </c>
      <c r="M28" s="33" t="s">
        <v>247</v>
      </c>
      <c r="N28" s="74">
        <v>0.8</v>
      </c>
      <c r="O28" s="49">
        <f t="shared" si="0"/>
        <v>1.29</v>
      </c>
      <c r="P28" s="80">
        <f t="shared" si="1"/>
        <v>1.6125</v>
      </c>
      <c r="Q28" s="48">
        <f>'2015'!O28</f>
        <v>0</v>
      </c>
      <c r="R28" s="49">
        <f>'2015'!P28</f>
        <v>0</v>
      </c>
      <c r="S28" s="50">
        <f>'2015'!Q28</f>
        <v>0</v>
      </c>
      <c r="T28" s="51">
        <f>'2015'!R28</f>
        <v>0</v>
      </c>
      <c r="U28" s="51">
        <f>'2015'!S28</f>
        <v>0</v>
      </c>
      <c r="V28" s="50">
        <f>'2015'!T28</f>
        <v>0</v>
      </c>
      <c r="W28" s="52" t="str">
        <f>'2015'!U28</f>
        <v>ND</v>
      </c>
      <c r="X28" s="128">
        <f>'2016'!N28</f>
        <v>0.08</v>
      </c>
      <c r="Y28" s="127">
        <f>'2016'!O28</f>
        <v>0.08</v>
      </c>
      <c r="Z28" s="129">
        <f>'2016'!P28</f>
        <v>1</v>
      </c>
      <c r="AA28" s="130">
        <f>'2016'!Q28</f>
        <v>9880000</v>
      </c>
      <c r="AB28" s="130">
        <f>'2016'!R28</f>
        <v>9880000</v>
      </c>
      <c r="AC28" s="129">
        <f>'2016'!S28</f>
        <v>1</v>
      </c>
      <c r="AD28" s="131" t="str">
        <f>'2016'!T28</f>
        <v xml:space="preserve">se Implementó el programa de acceso y permanencia de la educación técnica, tecnológica y superior en el Departamento del Quindío     </v>
      </c>
      <c r="AE28" s="128">
        <f>'2017'!N28</f>
        <v>0.08</v>
      </c>
      <c r="AF28" s="127">
        <f>'2017'!O28</f>
        <v>0.08</v>
      </c>
      <c r="AG28" s="129">
        <f>'2017'!P28</f>
        <v>1</v>
      </c>
      <c r="AH28" s="130">
        <f>'2017'!Q28</f>
        <v>53800000</v>
      </c>
      <c r="AI28" s="130">
        <f>'2017'!R28</f>
        <v>53800000</v>
      </c>
      <c r="AJ28" s="129">
        <f>'2017'!S28</f>
        <v>1</v>
      </c>
      <c r="AK28" s="131" t="str">
        <f>'2017'!T28</f>
        <v>La secretaria de educación, mediante el Decreto departamental No. 00981 del 11/11/2016 que reglamenta la Ordenanza de 2014 se implementó el programa de fortalecimiento de acceso a la educación superior, técnica y tecnológica con el fin de beneficiar al mejor estudiantes en pruebas saber de las instituciones educativas oficiales del departamento adscritas a la Secretaría de Educación Departamental. Para la ejecucion del recurso asignado para el cumplimiento de esta meta se registró el  proyecto de inversión denominado Implementación de un Fondo de Apoyo Departamental para el Acceso y la Permanencia de la Educacion Técnica, Tecnológica y Superior en el Departamento del Quindio. Mediante la resolución No. 01165 del 30/06/2017 se reconoció estímulo económico con cargo al proyecto anteriormente mencionado a diferentes estudiantes entre ellos mujeres (17 mujeres).
igualmente el SENA permanentemente esta abriendo los programas tecnicos y tecnologicos en el departamento del Quindio, con el fin de garantizar el acceso a la permanencia educativa de la poblacion.</v>
      </c>
      <c r="AL28" s="128">
        <f>'2018'!N28</f>
        <v>1</v>
      </c>
      <c r="AM28" s="127">
        <f>'2018'!O28</f>
        <v>0.13</v>
      </c>
      <c r="AN28" s="129">
        <f>'2018'!P28</f>
        <v>0.13</v>
      </c>
      <c r="AO28" s="130">
        <f>'2018'!Q28</f>
        <v>45000000</v>
      </c>
      <c r="AP28" s="130">
        <f>'2018'!R28</f>
        <v>5800000</v>
      </c>
      <c r="AQ28" s="129">
        <f>'2018'!S28</f>
        <v>0.12888888888888889</v>
      </c>
      <c r="AR28" s="131">
        <f>'2018'!AB28</f>
        <v>0</v>
      </c>
      <c r="AS28" s="128">
        <f>'2019'!N28</f>
        <v>1</v>
      </c>
      <c r="AT28" s="127">
        <f>'2019'!O28</f>
        <v>1</v>
      </c>
      <c r="AU28" s="129">
        <f>'2019'!P28</f>
        <v>0.8</v>
      </c>
      <c r="AV28" s="130">
        <f>'2019'!Q28</f>
        <v>144717884</v>
      </c>
      <c r="AW28" s="130">
        <f>'2019'!R28</f>
        <v>100000000</v>
      </c>
      <c r="AX28" s="129">
        <f>'2019'!S28</f>
        <v>0</v>
      </c>
      <c r="AY28" s="131" t="str">
        <f>'2019'!AB28</f>
        <v>De igual forma, se viene implementando el convenio J-140 de cooperación académica entre el Departamento y la Universidad del Quindío, a través del cual se han logrado procesos de prácticas profesionales, intercambio docente y procesos académicos para la investigación y divulgación sobre asuntos de género y enfoque diferencial.</v>
      </c>
    </row>
    <row r="29" spans="1:51" ht="60" customHeight="1" x14ac:dyDescent="0.25">
      <c r="A29" s="270"/>
      <c r="B29" s="292"/>
      <c r="C29" s="266" t="s">
        <v>135</v>
      </c>
      <c r="D29" s="14">
        <v>26</v>
      </c>
      <c r="E29" s="13" t="s">
        <v>136</v>
      </c>
      <c r="F29" s="13" t="s">
        <v>137</v>
      </c>
      <c r="G29" s="13" t="s">
        <v>138</v>
      </c>
      <c r="H29" s="13" t="s">
        <v>139</v>
      </c>
      <c r="I29" s="33" t="s">
        <v>140</v>
      </c>
      <c r="J29" s="44" t="s">
        <v>96</v>
      </c>
      <c r="K29" s="14" t="s">
        <v>96</v>
      </c>
      <c r="L29" s="14" t="s">
        <v>96</v>
      </c>
      <c r="M29" s="60" t="s">
        <v>241</v>
      </c>
      <c r="N29" s="44">
        <v>5</v>
      </c>
      <c r="O29" s="49">
        <f t="shared" si="0"/>
        <v>3</v>
      </c>
      <c r="P29" s="80">
        <f t="shared" si="1"/>
        <v>0.6</v>
      </c>
      <c r="Q29" s="48">
        <f>'2015'!O29</f>
        <v>0</v>
      </c>
      <c r="R29" s="49">
        <f>'2015'!P29</f>
        <v>0</v>
      </c>
      <c r="S29" s="50">
        <f>'2015'!Q29</f>
        <v>0</v>
      </c>
      <c r="T29" s="51">
        <f>'2015'!R29</f>
        <v>0</v>
      </c>
      <c r="U29" s="51">
        <f>'2015'!S29</f>
        <v>0</v>
      </c>
      <c r="V29" s="50">
        <f>'2015'!T29</f>
        <v>0</v>
      </c>
      <c r="W29" s="52" t="str">
        <f>'2015'!U29</f>
        <v>ND</v>
      </c>
      <c r="X29" s="128">
        <f>'2016'!N29</f>
        <v>1</v>
      </c>
      <c r="Y29" s="127">
        <f>'2016'!O29</f>
        <v>1</v>
      </c>
      <c r="Z29" s="129">
        <f>'2016'!P29</f>
        <v>1</v>
      </c>
      <c r="AA29" s="130">
        <f>'2016'!Q29</f>
        <v>0</v>
      </c>
      <c r="AB29" s="130">
        <f>'2016'!R29</f>
        <v>0</v>
      </c>
      <c r="AC29" s="129">
        <f>'2016'!S29</f>
        <v>0</v>
      </c>
      <c r="AD29" s="131" t="str">
        <f>'2016'!T29</f>
        <v xml:space="preserve">Se tiene un convenio marco entre la Universidad del Quindio y el departamento del Quindiopara  la cooperación en todas las lineas propuestas. </v>
      </c>
      <c r="AE29" s="128">
        <f>'2017'!N29</f>
        <v>1</v>
      </c>
      <c r="AF29" s="127">
        <f>'2017'!O29</f>
        <v>1</v>
      </c>
      <c r="AG29" s="129">
        <f>'2017'!P29</f>
        <v>1</v>
      </c>
      <c r="AH29" s="130" t="str">
        <f>'2017'!Q29</f>
        <v>PENDIENTE</v>
      </c>
      <c r="AI29" s="130" t="str">
        <f>'2017'!R29</f>
        <v>PENDIENTE</v>
      </c>
      <c r="AJ29" s="129">
        <f>'2017'!S29</f>
        <v>0</v>
      </c>
      <c r="AK29" s="131" t="str">
        <f>'2017'!T29</f>
        <v>se realizo convenio marco con el sena a nivel nacional, el cual cubre todos los departamento y se realizo otro convenio con la universidad del quindio  interinstitucional a nivel departamental en el año 2015, donde se establecen los criterios entre el programa jovenes en accion y el estudiantado universitario.</v>
      </c>
      <c r="AL29" s="128">
        <f>'2018'!N29</f>
        <v>1</v>
      </c>
      <c r="AM29" s="127">
        <f>'2018'!O29</f>
        <v>0</v>
      </c>
      <c r="AN29" s="129">
        <f>'2018'!P29</f>
        <v>0</v>
      </c>
      <c r="AO29" s="130">
        <f>'2018'!Q29</f>
        <v>1</v>
      </c>
      <c r="AP29" s="130" t="e">
        <f>'2018'!R29</f>
        <v>#VALUE!</v>
      </c>
      <c r="AQ29" s="129" t="e">
        <f>'2018'!S29</f>
        <v>#VALUE!</v>
      </c>
      <c r="AR29" s="131" t="str">
        <f>'2018'!AB29</f>
        <v xml:space="preserve">El Departamento del Quindío cuenta con un convenio marco para el desarrollo de procesos de cooperación académica. A la fecha la oficina de equidad de género cuenta con una pasante del programa de economía, con la cual se viene realizando seguimiento a la implementación de la política pública de equidad de género. </v>
      </c>
      <c r="AS29" s="128">
        <f>'2019'!N29</f>
        <v>1</v>
      </c>
      <c r="AT29" s="127">
        <f>'2019'!O29</f>
        <v>1</v>
      </c>
      <c r="AU29" s="129">
        <f>'2019'!P29</f>
        <v>0.8</v>
      </c>
      <c r="AV29" s="130">
        <f>'2019'!Q29</f>
        <v>0</v>
      </c>
      <c r="AW29" s="130">
        <f>'2019'!R29</f>
        <v>0</v>
      </c>
      <c r="AX29" s="129">
        <f>'2019'!S29</f>
        <v>0</v>
      </c>
      <c r="AY29" s="131" t="str">
        <f>'2019'!AB29</f>
        <v xml:space="preserve">
A través de diferentes gestiones realizadas por la oficina de género y diversidad de la Secretaría de Familia, se conformó una unidad de diversidad en la Escuela de Administración y Mercadotecnia, a través de la cual se publicó una línea especial de crédito y becas para personas sexualmente diversas que deseen ingresar a la institución de educación superior. De igual forma, en articulación con la Universidad Alexander Von Humboldt se realizó un diplomado en derechos humanos y diversidad, con líderes comunitarios y personas LGBTI. </v>
      </c>
    </row>
    <row r="30" spans="1:51" ht="60" customHeight="1" x14ac:dyDescent="0.25">
      <c r="A30" s="270"/>
      <c r="B30" s="292"/>
      <c r="C30" s="266"/>
      <c r="D30" s="14">
        <v>27</v>
      </c>
      <c r="E30" s="28" t="s">
        <v>141</v>
      </c>
      <c r="F30" s="28" t="s">
        <v>142</v>
      </c>
      <c r="G30" s="28" t="s">
        <v>143</v>
      </c>
      <c r="H30" s="28" t="s">
        <v>144</v>
      </c>
      <c r="I30" s="62" t="s">
        <v>145</v>
      </c>
      <c r="J30" s="61" t="s">
        <v>215</v>
      </c>
      <c r="K30" s="28" t="s">
        <v>216</v>
      </c>
      <c r="L30" s="14">
        <v>197</v>
      </c>
      <c r="M30" s="62" t="s">
        <v>217</v>
      </c>
      <c r="N30" s="74">
        <v>1</v>
      </c>
      <c r="O30" s="49">
        <f t="shared" si="0"/>
        <v>1.4</v>
      </c>
      <c r="P30" s="80">
        <f t="shared" si="1"/>
        <v>1.4</v>
      </c>
      <c r="Q30" s="48">
        <f>'2015'!O30</f>
        <v>0.05</v>
      </c>
      <c r="R30" s="49">
        <f>'2015'!P30</f>
        <v>0.05</v>
      </c>
      <c r="S30" s="50">
        <f>'2015'!Q30</f>
        <v>1</v>
      </c>
      <c r="T30" s="51">
        <f>'2015'!R30</f>
        <v>10000000</v>
      </c>
      <c r="U30" s="51">
        <f>'2015'!S30</f>
        <v>10000000</v>
      </c>
      <c r="V30" s="50">
        <f>'2015'!T30</f>
        <v>1</v>
      </c>
      <c r="W30" s="52" t="str">
        <f>'2015'!U30</f>
        <v xml:space="preserve">A pesar de no tener una meta de cumplimiento para la vigencia 2015 se viene realizando desde la jefatura de la mujer la divulgacion de la ley 1257 de 2008 y el decreto 4798 que reglamenta algunos articulos de la ley mencionada en instituciones educativas del departamento del Quindio dirigida a docentes, padres de familia y estudiantes. </v>
      </c>
      <c r="X30" s="128">
        <f>'2016'!N30</f>
        <v>0.1</v>
      </c>
      <c r="Y30" s="127">
        <f>'2016'!O30</f>
        <v>0.05</v>
      </c>
      <c r="Z30" s="129">
        <f>'2016'!P30</f>
        <v>0.5</v>
      </c>
      <c r="AA30" s="130">
        <f>'2016'!Q30</f>
        <v>0</v>
      </c>
      <c r="AB30" s="130">
        <f>'2016'!R30</f>
        <v>0</v>
      </c>
      <c r="AC30" s="129">
        <f>'2016'!S30</f>
        <v>0</v>
      </c>
      <c r="AD30" s="131" t="str">
        <f>'2016'!T30</f>
        <v>Se viene realizando en compañía de la defensoria del Pueblo el seguimiento a la ley 1257.</v>
      </c>
      <c r="AE30" s="128">
        <f>'2017'!N30</f>
        <v>0.1</v>
      </c>
      <c r="AF30" s="127">
        <f>'2017'!O30</f>
        <v>0.1</v>
      </c>
      <c r="AG30" s="129">
        <f>'2017'!P30</f>
        <v>1</v>
      </c>
      <c r="AH30" s="130">
        <f>'2017'!Q30</f>
        <v>82000000</v>
      </c>
      <c r="AI30" s="130">
        <f>'2017'!R30</f>
        <v>6570000</v>
      </c>
      <c r="AJ30" s="129">
        <f>'2017'!S30</f>
        <v>8.0121951219512197E-2</v>
      </c>
      <c r="AK30" s="131" t="str">
        <f>'2017'!T30</f>
        <v>A traves de secretaria de familia y de educacion se ha realizado el seguimiento a casos de afectacion a la convivencia escolar, se realiza a traves de las actas y documentos de comité de convivencia escolar y consejo academico al interior de la Institucion educativa y se hace seguimiento a traves de la oficina de inspeccion y vigilancia de la secretaria de educacion departamental.</v>
      </c>
      <c r="AL30" s="128">
        <f>'2018'!N30</f>
        <v>1</v>
      </c>
      <c r="AM30" s="127">
        <f>'2018'!O30</f>
        <v>0.2</v>
      </c>
      <c r="AN30" s="129">
        <f>'2018'!P30</f>
        <v>0.2</v>
      </c>
      <c r="AO30" s="130">
        <f>'2018'!Q30</f>
        <v>69300000</v>
      </c>
      <c r="AP30" s="130">
        <f>'2018'!R30</f>
        <v>59520000</v>
      </c>
      <c r="AQ30" s="129">
        <f>'2018'!S30</f>
        <v>0.8588744588744589</v>
      </c>
      <c r="AR30" s="131" t="str">
        <f>'2018'!AB30</f>
        <v>Se han asistido técnicamente a los 12 municipios del departamento en cuanto a la conformación y consolidación de espacios de participación como lo son los consejos comunitarios de mujeres, a través de visitas y realización de talleres de socialización de política pública de género y rutas de atención. De igual forma se realizó una feria de mujeres emprendedoras y empresarias, dándole cumplimiento al componente de fortalecimiento productivo de la política pública de equidad de género. Se conformó el comité regional de mecanismos de género. Se realizó un comité institucional para el seguimiento a la política pública de equidad de género. Se realizó el reporte del primer semestre de la vigencia 2018 de seguimiento al plan indicativo de la política pública de equidad de género
Se han beneficiado directa e indirectamente  536 mujeres</v>
      </c>
      <c r="AS30" s="128">
        <f>'2019'!N30</f>
        <v>1</v>
      </c>
      <c r="AT30" s="127">
        <f>'2019'!O30</f>
        <v>1</v>
      </c>
      <c r="AU30" s="129">
        <f>'2019'!P30</f>
        <v>0.65</v>
      </c>
      <c r="AV30" s="130">
        <f>'2019'!Q30</f>
        <v>50000000</v>
      </c>
      <c r="AW30" s="130">
        <f>'2019'!R30</f>
        <v>12762000</v>
      </c>
      <c r="AX30" s="129">
        <f>'2019'!S30</f>
        <v>0</v>
      </c>
      <c r="AY30" s="131" t="str">
        <f>'2019'!AB30</f>
        <v xml:space="preserve">El programa de acceso y permanencia a la educación superior se encuentra implementado a través del otorgamiento de beneficio económico a estudiantes para cursar estudios universitarios. Se aprobaron beneficios a 51 estudiantes de los cuales 32 iniciaron estudios y se realizó el giro de los recursos a las universidades donde cursan los estudios superiores. </v>
      </c>
    </row>
    <row r="31" spans="1:51" ht="60" customHeight="1" x14ac:dyDescent="0.25">
      <c r="A31" s="270"/>
      <c r="B31" s="275" t="s">
        <v>146</v>
      </c>
      <c r="C31" s="273" t="s">
        <v>147</v>
      </c>
      <c r="D31" s="14">
        <v>28</v>
      </c>
      <c r="E31" s="28" t="s">
        <v>148</v>
      </c>
      <c r="F31" s="28" t="s">
        <v>149</v>
      </c>
      <c r="G31" s="28" t="s">
        <v>150</v>
      </c>
      <c r="H31" s="28" t="s">
        <v>151</v>
      </c>
      <c r="I31" s="62" t="s">
        <v>152</v>
      </c>
      <c r="J31" s="61" t="s">
        <v>248</v>
      </c>
      <c r="K31" s="41" t="s">
        <v>249</v>
      </c>
      <c r="L31" s="14">
        <v>157</v>
      </c>
      <c r="M31" s="63" t="s">
        <v>250</v>
      </c>
      <c r="N31" s="74">
        <v>0.9</v>
      </c>
      <c r="O31" s="49">
        <f t="shared" si="0"/>
        <v>1.7799999999999998</v>
      </c>
      <c r="P31" s="80">
        <f t="shared" si="1"/>
        <v>1.9777777777777774</v>
      </c>
      <c r="Q31" s="48">
        <f>'2015'!O31</f>
        <v>0.7</v>
      </c>
      <c r="R31" s="49">
        <f>'2015'!P31</f>
        <v>0.6</v>
      </c>
      <c r="S31" s="50">
        <f>'2015'!Q31</f>
        <v>0.85714285714285721</v>
      </c>
      <c r="T31" s="51">
        <f>'2015'!R31</f>
        <v>18444390908.93</v>
      </c>
      <c r="U31" s="51">
        <f>'2015'!S31</f>
        <v>9148596406</v>
      </c>
      <c r="V31" s="50">
        <f>'2015'!T31</f>
        <v>0.49600967856144457</v>
      </c>
      <c r="W31" s="52" t="str">
        <f>'2015'!U31</f>
        <v>Desde la Secretaria de Salud Departamental  se ha brindado apoyo en la Afiliación del Régimen Subsidiado a los 12 Municipios del Departamento, Garantizando el 100 % de la Afiliación al Sistema de Seguridad Social en Salud según lo estipulado en la Matriz Fijada por el Ministerio de  Salud y Protección Social.  Se ha garantizado la Interventoría de  los Contratos de Aseguramiento a los 12 Municipios del Departamento del Quindío, en lo referente a la afiliación y los demás proceso del  régimen subsidiado; para llevar a cabo esta interventoría se ha contado con  el apoyo de Funcionarios de Planta y Personal contratista</v>
      </c>
      <c r="X31" s="128">
        <f>'2016'!N31</f>
        <v>0.09</v>
      </c>
      <c r="Y31" s="127">
        <f>'2016'!O31</f>
        <v>0.09</v>
      </c>
      <c r="Z31" s="129">
        <f>'2016'!P31</f>
        <v>1</v>
      </c>
      <c r="AA31" s="130">
        <f>'2016'!Q31</f>
        <v>0</v>
      </c>
      <c r="AB31" s="130">
        <f>'2016'!R31</f>
        <v>0</v>
      </c>
      <c r="AC31" s="129">
        <f>'2016'!S31</f>
        <v>0</v>
      </c>
      <c r="AD31" s="131" t="str">
        <f>'2016'!T31</f>
        <v>Desde la Secretaria de Salud Departamental  se ha brindado apoyo en la Afiliación del Régimen Subsidiado a los 12 Municipios del Departamento, Garantizando el 100 % de la Afiliación al Sistema de Seguridad Social en Salud según lo estipulado en la Matriz Fijada por el Ministerio de  Salud y Protección Social.  Se ha garantizado la Interventoría de  los Contratos de Aseguramiento a los 12 Municipios del Departamento del Quindío, en lo referente a la afiliación y los demás proceso del  régimen subsidiado; para llevar a cabo esta interventoría se ha contado con  el apoyo de Funcionarios de Planta y Personal contratista</v>
      </c>
      <c r="AE31" s="128">
        <f>'2017'!N31</f>
        <v>0.09</v>
      </c>
      <c r="AF31" s="127">
        <f>'2017'!O31</f>
        <v>0.09</v>
      </c>
      <c r="AG31" s="129">
        <f>'2017'!P31</f>
        <v>1</v>
      </c>
      <c r="AH31" s="130">
        <f>'2017'!Q31</f>
        <v>61607604</v>
      </c>
      <c r="AI31" s="130">
        <f>'2017'!R31</f>
        <v>15840000</v>
      </c>
      <c r="AJ31" s="129">
        <f>'2017'!S31</f>
        <v>0.25711111894564181</v>
      </c>
      <c r="AK31" s="131" t="str">
        <f>'2017'!T31</f>
        <v>La secretaria de salud reporta la afiliacion al sistema de seguridad social Mujer con discapacidad a Junio 30 de 2017: 6,953 afiliados.</v>
      </c>
      <c r="AL31" s="128">
        <f>'2018'!N31</f>
        <v>5</v>
      </c>
      <c r="AM31" s="127">
        <f>'2018'!O31</f>
        <v>1</v>
      </c>
      <c r="AN31" s="129">
        <f>'2018'!P31</f>
        <v>0.2</v>
      </c>
      <c r="AO31" s="130">
        <f>'2018'!Q31</f>
        <v>86385271</v>
      </c>
      <c r="AP31" s="130">
        <f>'2018'!R31</f>
        <v>34860000</v>
      </c>
      <c r="AQ31" s="129">
        <f>'2018'!S31</f>
        <v>0.40354101569004741</v>
      </c>
      <c r="AR31" s="131" t="str">
        <f>'2018'!AB31</f>
        <v xml:space="preserve">1. El Departamento del Quindío a través de la Secretaría de Salud Departamental ha realizado la transferencia de los recursos de Esfuerzo Propio para cofinanciar los procesos del Régimen Subsidiado en Salud en los 12 Municipios, de conformidad con las directrices del Ministerio de Salud y Protección Social. En el primer semestre se ha ejecutado el valor de   $7,932,183,405,00. </v>
      </c>
      <c r="AS31" s="128">
        <f>'2019'!N31</f>
        <v>1</v>
      </c>
      <c r="AT31" s="127">
        <f>'2019'!O31</f>
        <v>0</v>
      </c>
      <c r="AU31" s="129">
        <f>'2019'!P31</f>
        <v>0</v>
      </c>
      <c r="AV31" s="130">
        <f>'2019'!Q31</f>
        <v>0</v>
      </c>
      <c r="AW31" s="130">
        <f>'2019'!R31</f>
        <v>0</v>
      </c>
      <c r="AX31" s="129">
        <f>'2019'!S31</f>
        <v>0</v>
      </c>
      <c r="AY31" s="131" t="str">
        <f>'2019'!AB31</f>
        <v>la secretaría de salud reporta la realización de capacitaciones sobre Deberes y derechos en Salud a la población indígena 
Socialización de las guías alimentarias población indígena.  157 Mujeres beneficiadas.  
Sensibilización Violencia contra la mujer, Deberes y derechos en salud  con enfoque diferencial en el autocuidado
107 mujeres atendidas.</v>
      </c>
    </row>
    <row r="32" spans="1:51" ht="60" customHeight="1" x14ac:dyDescent="0.25">
      <c r="A32" s="270"/>
      <c r="B32" s="275"/>
      <c r="C32" s="273"/>
      <c r="D32" s="273">
        <v>29</v>
      </c>
      <c r="E32" s="273" t="s">
        <v>153</v>
      </c>
      <c r="F32" s="273" t="s">
        <v>154</v>
      </c>
      <c r="G32" s="273" t="s">
        <v>155</v>
      </c>
      <c r="H32" s="273" t="s">
        <v>151</v>
      </c>
      <c r="I32" s="274" t="s">
        <v>152</v>
      </c>
      <c r="J32" s="44" t="s">
        <v>251</v>
      </c>
      <c r="K32" s="9" t="s">
        <v>252</v>
      </c>
      <c r="L32" s="14">
        <v>129</v>
      </c>
      <c r="M32" s="33" t="s">
        <v>253</v>
      </c>
      <c r="N32" s="269">
        <v>0.9</v>
      </c>
      <c r="O32" s="312">
        <f t="shared" si="0"/>
        <v>5.78</v>
      </c>
      <c r="P32" s="315">
        <f t="shared" si="1"/>
        <v>6.4222222222222225</v>
      </c>
      <c r="Q32" s="318">
        <f>'2015'!O32:O35</f>
        <v>0.7</v>
      </c>
      <c r="R32" s="312">
        <f>'2015'!P32:P35</f>
        <v>0.6</v>
      </c>
      <c r="S32" s="321">
        <f>'2015'!Q32:Q35</f>
        <v>0.85714285714285721</v>
      </c>
      <c r="T32" s="324">
        <f>'2015'!R32:R35</f>
        <v>18444390908.93</v>
      </c>
      <c r="U32" s="324">
        <f>'2015'!S32:S35</f>
        <v>9148596406</v>
      </c>
      <c r="V32" s="321">
        <f>'2015'!T32:T35</f>
        <v>0.49600967856144457</v>
      </c>
      <c r="W32" s="327" t="str">
        <f>'2015'!U32:U35</f>
        <v>Vinculación de 3600 mujeres gestantes al programa de control prenatal antes de la semana doce de edad gestacional.</v>
      </c>
      <c r="X32" s="318">
        <f>'2016'!N32:N35</f>
        <v>0.09</v>
      </c>
      <c r="Y32" s="312">
        <f>'2016'!O32:O35</f>
        <v>0.09</v>
      </c>
      <c r="Z32" s="321">
        <f>'2016'!P32:P35</f>
        <v>1</v>
      </c>
      <c r="AA32" s="324">
        <f>'2016'!Q32:Q35</f>
        <v>12650000</v>
      </c>
      <c r="AB32" s="324">
        <f>'2016'!R32:R35</f>
        <v>12650000</v>
      </c>
      <c r="AC32" s="321">
        <f>'2016'!S32:S35</f>
        <v>1</v>
      </c>
      <c r="AD32" s="330" t="str">
        <f>'2016'!T32:T35</f>
        <v>Se vincularon de  tres mil novecientas venti cuatro mujeres gestantes, al programa de control prenatal  antes de la semana doce de edad gestacional.</v>
      </c>
      <c r="AE32" s="318">
        <f>'2017'!N32:N35</f>
        <v>0.09</v>
      </c>
      <c r="AF32" s="312">
        <f>'2017'!O32:O35</f>
        <v>0.09</v>
      </c>
      <c r="AG32" s="321">
        <f>'2017'!P32:P35</f>
        <v>1</v>
      </c>
      <c r="AH32" s="324">
        <f>'2017'!Q32:Q35</f>
        <v>58710000</v>
      </c>
      <c r="AI32" s="324">
        <f>'2017'!R32:R35</f>
        <v>10140000</v>
      </c>
      <c r="AJ32" s="321">
        <f>'2017'!S32:S35</f>
        <v>0.17271333673990802</v>
      </c>
      <c r="AK32" s="330" t="str">
        <f>'2017'!T32:T35</f>
        <v>En secretaria de salud se programó capacitación a personal auxiliar de vigilancia de planes locales de salud y Secretaría de Salud de Calarcá para el mejoramiento de la calidad de la notificacion de casos y para realizar priorizacion a poblaciones indigenas por cada municipio.
A través del Plan de Intervenciones Colectivas se realiza búsqueda Activa Comunitaria de casos sospechosos de desnutrición con el fin de activar la ruta de atención de la desnutrición tras su confirmación.
Se define ruta de atencion para la notificacion de casos de desnutricion, con traslado de casos y verificacion de la atencion con ICBF, Familias en accion y los operadores con modalidad de atencion a la primera infancia.                            
Se realizó la  actualizacion del proceso de notificacion de la vigilancia nutricional (desnutricion aguda)  a IPS publicas y privasda, EAPB en normatividad vigente.</v>
      </c>
      <c r="AL32" s="318">
        <f>'2018'!N32:N35</f>
        <v>6</v>
      </c>
      <c r="AM32" s="312">
        <f>'2018'!O32:O35</f>
        <v>5</v>
      </c>
      <c r="AN32" s="321">
        <f>'2018'!P32:P35</f>
        <v>0.83333333333333337</v>
      </c>
      <c r="AO32" s="324">
        <f>'2018'!Q32:Q35</f>
        <v>53000000</v>
      </c>
      <c r="AP32" s="324">
        <f>'2018'!R32:R35</f>
        <v>31680000</v>
      </c>
      <c r="AQ32" s="321">
        <f>'2018'!S32:S35</f>
        <v>0.59773584905660382</v>
      </c>
      <c r="AR32" s="330" t="str">
        <f>'2018'!AB32:AB35</f>
        <v xml:space="preserve"> En el fortalecimiento de atención Integral a poblaciones etnias del departamento se valoraron 72 niños indígenas menores de cinco años, de ellos 2 presentan desnutrición aguda y se realizó verificación de la activación de la ruta de desnutrición con Asmet Salud; además 13 de estos menores presentan desnutrición global (menores de 2 años) y 42 desnutrición crónica. Se activó con las alcaldías de 5 municipios (Quimbaya, Córdoba, Calarcá, Pijao y Buenavista) la ruta de atención social</v>
      </c>
      <c r="AS32" s="318">
        <f>'2019'!N32:N35</f>
        <v>0</v>
      </c>
      <c r="AT32" s="312">
        <f>'2019'!O32:O35</f>
        <v>0</v>
      </c>
      <c r="AU32" s="321">
        <f>'2019'!P32:P35</f>
        <v>0</v>
      </c>
      <c r="AV32" s="324">
        <f>'2019'!Q32:Q35</f>
        <v>55960000</v>
      </c>
      <c r="AW32" s="324">
        <f>'2019'!R32:R35</f>
        <v>55960000</v>
      </c>
      <c r="AX32" s="321">
        <f>'2019'!S32:S35</f>
        <v>0</v>
      </c>
      <c r="AY32" s="330" t="str">
        <f>'2019'!AB32:AB35</f>
        <v xml:space="preserve"> De igual forma, en articulación con la Alcaldía de Armenia, la Secretaría de Familia convocó a una mesa intersectorial para revisar diferentes problemáticas en aspectos de salud pública que se vienen presentando en sitios de homosocialización y espacios para la prestación de servicios sexuales. En este sentido, se realizó una jornada de salud y afiliación a trabajadoras/es sexuales en diferentes puntos de Armenia, y con el apoyo de la Universidad del Quindío se logró un suministro de medicamentos y vitaminas para personas viviendo con VIH. 
La secretaría de salud reporta que se realiza seguimiento a  planes  de mejoramiento según autoapreciación 2018 para la implementación de la estrategia  IAMI (Instituciones Amigas de la Mujer y la Infancia lineamientos vigentes 2016). Presentación de  resultados del seguimiento de la atención nutricional de la gestante relacionado con el bajo peso al nacer vigencia 2018  y estado actual de  estrategia IAMI. </v>
      </c>
    </row>
    <row r="33" spans="1:51" ht="60" customHeight="1" x14ac:dyDescent="0.25">
      <c r="A33" s="270"/>
      <c r="B33" s="275"/>
      <c r="C33" s="273"/>
      <c r="D33" s="273"/>
      <c r="E33" s="273"/>
      <c r="F33" s="273"/>
      <c r="G33" s="273"/>
      <c r="H33" s="273"/>
      <c r="I33" s="274"/>
      <c r="J33" s="44" t="s">
        <v>254</v>
      </c>
      <c r="K33" s="9" t="s">
        <v>255</v>
      </c>
      <c r="L33" s="14">
        <v>134</v>
      </c>
      <c r="M33" s="33" t="s">
        <v>256</v>
      </c>
      <c r="N33" s="270"/>
      <c r="O33" s="313"/>
      <c r="P33" s="316"/>
      <c r="Q33" s="319"/>
      <c r="R33" s="313"/>
      <c r="S33" s="322"/>
      <c r="T33" s="325"/>
      <c r="U33" s="325"/>
      <c r="V33" s="322"/>
      <c r="W33" s="328"/>
      <c r="X33" s="319"/>
      <c r="Y33" s="313"/>
      <c r="Z33" s="322"/>
      <c r="AA33" s="325"/>
      <c r="AB33" s="325"/>
      <c r="AC33" s="322"/>
      <c r="AD33" s="331"/>
      <c r="AE33" s="319"/>
      <c r="AF33" s="313"/>
      <c r="AG33" s="322"/>
      <c r="AH33" s="325"/>
      <c r="AI33" s="325"/>
      <c r="AJ33" s="322"/>
      <c r="AK33" s="331"/>
      <c r="AL33" s="319"/>
      <c r="AM33" s="313"/>
      <c r="AN33" s="322"/>
      <c r="AO33" s="325"/>
      <c r="AP33" s="325"/>
      <c r="AQ33" s="322"/>
      <c r="AR33" s="331"/>
      <c r="AS33" s="319"/>
      <c r="AT33" s="313"/>
      <c r="AU33" s="322"/>
      <c r="AV33" s="325"/>
      <c r="AW33" s="325"/>
      <c r="AX33" s="322"/>
      <c r="AY33" s="331"/>
    </row>
    <row r="34" spans="1:51" ht="60" customHeight="1" x14ac:dyDescent="0.25">
      <c r="A34" s="270"/>
      <c r="B34" s="275"/>
      <c r="C34" s="273"/>
      <c r="D34" s="273"/>
      <c r="E34" s="273"/>
      <c r="F34" s="273"/>
      <c r="G34" s="273"/>
      <c r="H34" s="273"/>
      <c r="I34" s="274"/>
      <c r="J34" s="44" t="s">
        <v>254</v>
      </c>
      <c r="K34" s="9" t="s">
        <v>255</v>
      </c>
      <c r="L34" s="14">
        <v>133</v>
      </c>
      <c r="M34" s="33" t="s">
        <v>257</v>
      </c>
      <c r="N34" s="270"/>
      <c r="O34" s="313"/>
      <c r="P34" s="316"/>
      <c r="Q34" s="319"/>
      <c r="R34" s="313"/>
      <c r="S34" s="322"/>
      <c r="T34" s="325"/>
      <c r="U34" s="325"/>
      <c r="V34" s="322"/>
      <c r="W34" s="328"/>
      <c r="X34" s="319"/>
      <c r="Y34" s="313"/>
      <c r="Z34" s="322"/>
      <c r="AA34" s="325"/>
      <c r="AB34" s="325"/>
      <c r="AC34" s="322"/>
      <c r="AD34" s="331"/>
      <c r="AE34" s="319"/>
      <c r="AF34" s="313"/>
      <c r="AG34" s="322"/>
      <c r="AH34" s="325"/>
      <c r="AI34" s="325"/>
      <c r="AJ34" s="322"/>
      <c r="AK34" s="331"/>
      <c r="AL34" s="319"/>
      <c r="AM34" s="313"/>
      <c r="AN34" s="322"/>
      <c r="AO34" s="325"/>
      <c r="AP34" s="325"/>
      <c r="AQ34" s="322"/>
      <c r="AR34" s="331"/>
      <c r="AS34" s="319"/>
      <c r="AT34" s="313"/>
      <c r="AU34" s="322"/>
      <c r="AV34" s="325"/>
      <c r="AW34" s="325"/>
      <c r="AX34" s="322"/>
      <c r="AY34" s="331"/>
    </row>
    <row r="35" spans="1:51" ht="60" customHeight="1" x14ac:dyDescent="0.25">
      <c r="A35" s="270"/>
      <c r="B35" s="275"/>
      <c r="C35" s="273"/>
      <c r="D35" s="273"/>
      <c r="E35" s="273"/>
      <c r="F35" s="273"/>
      <c r="G35" s="273"/>
      <c r="H35" s="273"/>
      <c r="I35" s="274"/>
      <c r="J35" s="7" t="s">
        <v>254</v>
      </c>
      <c r="K35" s="9" t="s">
        <v>249</v>
      </c>
      <c r="L35" s="14">
        <v>154</v>
      </c>
      <c r="M35" s="33" t="s">
        <v>258</v>
      </c>
      <c r="N35" s="270"/>
      <c r="O35" s="314"/>
      <c r="P35" s="317"/>
      <c r="Q35" s="320"/>
      <c r="R35" s="314"/>
      <c r="S35" s="323"/>
      <c r="T35" s="326"/>
      <c r="U35" s="326"/>
      <c r="V35" s="323"/>
      <c r="W35" s="329"/>
      <c r="X35" s="320"/>
      <c r="Y35" s="314"/>
      <c r="Z35" s="323"/>
      <c r="AA35" s="326"/>
      <c r="AB35" s="326"/>
      <c r="AC35" s="323"/>
      <c r="AD35" s="332"/>
      <c r="AE35" s="320"/>
      <c r="AF35" s="314"/>
      <c r="AG35" s="323"/>
      <c r="AH35" s="326"/>
      <c r="AI35" s="326"/>
      <c r="AJ35" s="323"/>
      <c r="AK35" s="332"/>
      <c r="AL35" s="320"/>
      <c r="AM35" s="314"/>
      <c r="AN35" s="323"/>
      <c r="AO35" s="326"/>
      <c r="AP35" s="326"/>
      <c r="AQ35" s="323"/>
      <c r="AR35" s="332"/>
      <c r="AS35" s="320"/>
      <c r="AT35" s="314"/>
      <c r="AU35" s="323"/>
      <c r="AV35" s="326"/>
      <c r="AW35" s="326"/>
      <c r="AX35" s="323"/>
      <c r="AY35" s="332"/>
    </row>
    <row r="36" spans="1:51" ht="60" customHeight="1" x14ac:dyDescent="0.25">
      <c r="A36" s="270"/>
      <c r="B36" s="275"/>
      <c r="C36" s="266" t="s">
        <v>156</v>
      </c>
      <c r="D36" s="273">
        <v>30</v>
      </c>
      <c r="E36" s="273" t="s">
        <v>157</v>
      </c>
      <c r="F36" s="273" t="s">
        <v>158</v>
      </c>
      <c r="G36" s="273" t="s">
        <v>159</v>
      </c>
      <c r="H36" s="273" t="s">
        <v>151</v>
      </c>
      <c r="I36" s="274" t="s">
        <v>272</v>
      </c>
      <c r="J36" s="270" t="s">
        <v>254</v>
      </c>
      <c r="K36" s="273" t="s">
        <v>259</v>
      </c>
      <c r="L36" s="273">
        <v>143</v>
      </c>
      <c r="M36" s="274" t="s">
        <v>260</v>
      </c>
      <c r="N36" s="269">
        <v>0.9</v>
      </c>
      <c r="O36" s="312">
        <f t="shared" si="0"/>
        <v>1.68</v>
      </c>
      <c r="P36" s="315">
        <f t="shared" si="1"/>
        <v>1.8666666666666665</v>
      </c>
      <c r="Q36" s="318">
        <f>'2015'!O36:O41</f>
        <v>0.5</v>
      </c>
      <c r="R36" s="312">
        <f>'2015'!P36:P41</f>
        <v>0.5</v>
      </c>
      <c r="S36" s="321">
        <f>'2015'!Q36:Q41</f>
        <v>1</v>
      </c>
      <c r="T36" s="324">
        <f>'2015'!R36:R41</f>
        <v>233605063.59999999</v>
      </c>
      <c r="U36" s="324">
        <f>'2015'!S36:S41</f>
        <v>233605063.59999999</v>
      </c>
      <c r="V36" s="321">
        <f>'2015'!T36:T41</f>
        <v>1</v>
      </c>
      <c r="W36" s="327" t="str">
        <f>'2015'!U36:U41</f>
        <v>Existen una serie de campañas direccionadas a la promocion de acciones conjuntas que fortalezcan la prevencion de las enfermedades mas comunes en las mujeres como lo son el cancer de mama y el cancer de cuello uterino, para lo cual se han diseñado acciones para la promocion del auto examen y la aplicacion de la vacuna del virus del papiloma humano (VPH), nos solo para niñas y adolescentes, sino para las mujeres adultas. adicional a ello desde el comite departamental de VIH sida se promueven acciones de capacitacion para el uso del preservativo masculino y femenino, jornadas de actualizacion para las IPS respecto al tema de los protocolos que se deben realizar para dicho tema. La secretaria de salud de manera articulada con las ips especialmente, trabaja y promueve campañas en campañas de sensibilización, prevención, entre otros, ya que se reconoce que estas entidades son en últimas las que tiene el contacto directo con la población. Adicional a ello desde la secretaria familia se desarrolla a través del programa "Mi Sexualidad Firme, Una Decisión de Vida" se está terminando una  investigación acerca de "Embarazo en adolescente: conocimientos, actitudes y prácticas en niños y niñas de 10 a 14 años de los municipios de Montenegro, Calcará, la Tebaida y Armenia del Departamento del Quindío" la cual se presentó en el Consejo de Política Social Departamental . Igualmente, de acuerdo al CONPES 147 se está haciendo acompañamiento a los municipios priorizados por alertas tempranas, además de la mesa departamental en la que se presentó la situación de dichos municipios en el Comité de seguimiento a la ley 1098. Se están conformando semilleros en los que se forman jóvenes multiplicadores de los derechos humanos, sexuales y reproductivos en sus instituciones educativas en los municipios de Montenegro y Calcará durante esta vigencia.</v>
      </c>
      <c r="X36" s="318">
        <f>'2016'!N36:N41</f>
        <v>0.09</v>
      </c>
      <c r="Y36" s="312">
        <f>'2016'!O36:O41</f>
        <v>0.09</v>
      </c>
      <c r="Z36" s="321">
        <f>'2016'!P36:P41</f>
        <v>1</v>
      </c>
      <c r="AA36" s="324">
        <f>'2016'!Q36:Q41</f>
        <v>12650000</v>
      </c>
      <c r="AB36" s="324">
        <f>'2016'!R36:R41</f>
        <v>12650000</v>
      </c>
      <c r="AC36" s="321">
        <f>'2016'!S36:S41</f>
        <v>1</v>
      </c>
      <c r="AD36" s="330" t="str">
        <f>'2016'!T36:T41</f>
        <v>Fortalecimiento de las acciones de seguimiento  a los casos de conducta suicida, violencia intrafamiliar, violencia de pareja y maltrato infantil y trastornos mentales  así mismo las intoxicaciones relacionadas por uso, abuso y adicción a sustancias psicoactivas incluyendo drogas inyectables, estas  actividades han permitido que las EPS e IPS que prestan los servicios en Salud Mental 1. Se llevó a cabo Mesa de trabajo con la sociedad civil, médicos especialista en psiquiatría general, psiquiatría infantil y la sociedad civil y la EPS, para la implementación de  los protocolos atención del espectro autista, así como la socialización de las guías de atención en depresión, consumo de alcohol, esquizofrenia, normatividad vigente y coberturas en salud mental, se cuenta con la participación de la fundación tándem que busca trabajar por los niños con diagnóstico del espectro autista.</v>
      </c>
      <c r="AE36" s="318">
        <f>'2017'!N36:N41</f>
        <v>0.09</v>
      </c>
      <c r="AF36" s="312">
        <f>'2017'!O36:O41</f>
        <v>0.09</v>
      </c>
      <c r="AG36" s="321">
        <f>'2017'!P36:P41</f>
        <v>1</v>
      </c>
      <c r="AH36" s="324">
        <f>'2017'!Q36:Q41</f>
        <v>20000000</v>
      </c>
      <c r="AI36" s="324">
        <f>'2017'!R36:R41</f>
        <v>19045950</v>
      </c>
      <c r="AJ36" s="321">
        <f>'2017'!S36:S41</f>
        <v>0.95229750000000002</v>
      </c>
      <c r="AK36" s="330" t="str">
        <f>'2017'!T36:T41</f>
        <v xml:space="preserve">Secretaria de salud reporta esquemas de vacunacion: Para el 2017 se esta trabajando con la meta era 95% en todos los biologicos ofertados por el PAI,  y se introduce la discriminacion de niño, niña e indigenas. </v>
      </c>
      <c r="AL36" s="318">
        <f>'2018'!N36:N41</f>
        <v>1</v>
      </c>
      <c r="AM36" s="312">
        <f>'2018'!O36:O41</f>
        <v>1</v>
      </c>
      <c r="AN36" s="321">
        <f>'2018'!P36:P41</f>
        <v>1</v>
      </c>
      <c r="AO36" s="324">
        <f>'2018'!Q36:Q41</f>
        <v>35000000</v>
      </c>
      <c r="AP36" s="324">
        <f>'2018'!R36:R41</f>
        <v>25509300</v>
      </c>
      <c r="AQ36" s="321">
        <f>'2018'!S36:S41</f>
        <v>0.72883714285714285</v>
      </c>
      <c r="AR36" s="330" t="str">
        <f>'2018'!AB36:AB41</f>
        <v xml:space="preserve">En el proceso de ejecución del Plan Decenal de Lactancia Materna se realiza la asistencia técnica para la implementación de la normatividad vigente y el acompañamiento a cuatro IPS del departamento (ESE Hospital Sagrado Corazón de Jesús del Municipio de Quimbaya. ESE Hospital San Vicente de Paul del Municipio de Circasia. ESE Hospital San Juan de Dios Municipio de Armenia. ESE Hospital Roberto Quintero Villa del Municipio de Montenegro) en la autoevaluación de instituciones amigas de la mujer y la infancia (IAMI) </v>
      </c>
      <c r="AS36" s="318">
        <f>'2019'!N36:N41</f>
        <v>0</v>
      </c>
      <c r="AT36" s="312">
        <f>'2019'!O36:O41</f>
        <v>0</v>
      </c>
      <c r="AU36" s="321">
        <f>'2019'!P36:P41</f>
        <v>0</v>
      </c>
      <c r="AV36" s="324">
        <f>'2019'!Q36:Q41</f>
        <v>0</v>
      </c>
      <c r="AW36" s="324">
        <f>'2019'!R36:R41</f>
        <v>0</v>
      </c>
      <c r="AX36" s="321">
        <f>'2019'!S36:S41</f>
        <v>0</v>
      </c>
      <c r="AY36" s="330" t="str">
        <f>'2019'!AB36:AB41</f>
        <v xml:space="preserve">Para esta acción que ha sido armonizada con la meta 133 del plan de desarrollo, la Secretaría de Salud Departamental no ha reportado información. Sin embargo, como es de tener en cuenta, las acciones adelantadas con este despacho que impactan directamente en cuanto a los objetivos de la acción concreta, logra identificarse lo siguiente:
Se socializaron las 18 prácticas de la Estrategia AIEPI en su componente comunitario, el cual propone que las FAMILIAS incorporen PRÁCTICAS SALUDABLES para el desarrollo seguro de sus hijos protegiendo su crecimiento sano, previniendo para que no se enfermen, dando CUIDADOS ADECUADOS en el hogar cuando están enfermos, DETECTANDO OPORTUNAMENTE SIGNOS que manifiestan que requieren TRATAMIENTO INMEDIATO para BUSCAR AYUDA. 
La secretaría de salud reporta que se realiza seguimiento a  planes  de mejoramiento según autoapreciación 2018 para la implementación de la estrategia  IAMI (Instituciones Amigas de la Mujer y la Infancia lineamientos vigentes 2016). Presentación de  resultados del seguimiento de la atención nutricional de la gestante relacionado con el bajo peso al nacer vigencia 2018  y estado actual de  estrategia IAMI. 
</v>
      </c>
    </row>
    <row r="37" spans="1:51" ht="60" customHeight="1" x14ac:dyDescent="0.25">
      <c r="A37" s="270"/>
      <c r="B37" s="275"/>
      <c r="C37" s="266"/>
      <c r="D37" s="273"/>
      <c r="E37" s="273"/>
      <c r="F37" s="273"/>
      <c r="G37" s="273"/>
      <c r="H37" s="273"/>
      <c r="I37" s="274"/>
      <c r="J37" s="270"/>
      <c r="K37" s="273"/>
      <c r="L37" s="273"/>
      <c r="M37" s="274"/>
      <c r="N37" s="270"/>
      <c r="O37" s="313"/>
      <c r="P37" s="316"/>
      <c r="Q37" s="319"/>
      <c r="R37" s="313"/>
      <c r="S37" s="322"/>
      <c r="T37" s="325"/>
      <c r="U37" s="325"/>
      <c r="V37" s="322"/>
      <c r="W37" s="328"/>
      <c r="X37" s="319"/>
      <c r="Y37" s="313"/>
      <c r="Z37" s="322"/>
      <c r="AA37" s="325"/>
      <c r="AB37" s="325"/>
      <c r="AC37" s="322"/>
      <c r="AD37" s="331"/>
      <c r="AE37" s="319"/>
      <c r="AF37" s="313"/>
      <c r="AG37" s="322"/>
      <c r="AH37" s="325"/>
      <c r="AI37" s="325"/>
      <c r="AJ37" s="322"/>
      <c r="AK37" s="331"/>
      <c r="AL37" s="319"/>
      <c r="AM37" s="313"/>
      <c r="AN37" s="322"/>
      <c r="AO37" s="325"/>
      <c r="AP37" s="325"/>
      <c r="AQ37" s="322"/>
      <c r="AR37" s="331"/>
      <c r="AS37" s="319"/>
      <c r="AT37" s="313"/>
      <c r="AU37" s="322"/>
      <c r="AV37" s="325"/>
      <c r="AW37" s="325"/>
      <c r="AX37" s="322"/>
      <c r="AY37" s="331"/>
    </row>
    <row r="38" spans="1:51" ht="60" customHeight="1" x14ac:dyDescent="0.25">
      <c r="A38" s="270"/>
      <c r="B38" s="275"/>
      <c r="C38" s="266"/>
      <c r="D38" s="273"/>
      <c r="E38" s="273"/>
      <c r="F38" s="273"/>
      <c r="G38" s="273"/>
      <c r="H38" s="273"/>
      <c r="I38" s="62" t="s">
        <v>273</v>
      </c>
      <c r="J38" s="61" t="s">
        <v>251</v>
      </c>
      <c r="K38" s="41" t="s">
        <v>252</v>
      </c>
      <c r="L38" s="28">
        <v>128</v>
      </c>
      <c r="M38" s="62" t="s">
        <v>261</v>
      </c>
      <c r="N38" s="270"/>
      <c r="O38" s="313"/>
      <c r="P38" s="316"/>
      <c r="Q38" s="319"/>
      <c r="R38" s="313"/>
      <c r="S38" s="322"/>
      <c r="T38" s="325"/>
      <c r="U38" s="325"/>
      <c r="V38" s="322"/>
      <c r="W38" s="328"/>
      <c r="X38" s="319"/>
      <c r="Y38" s="313"/>
      <c r="Z38" s="322"/>
      <c r="AA38" s="325"/>
      <c r="AB38" s="325"/>
      <c r="AC38" s="322"/>
      <c r="AD38" s="331"/>
      <c r="AE38" s="319"/>
      <c r="AF38" s="313"/>
      <c r="AG38" s="322"/>
      <c r="AH38" s="325"/>
      <c r="AI38" s="325"/>
      <c r="AJ38" s="322"/>
      <c r="AK38" s="331"/>
      <c r="AL38" s="319"/>
      <c r="AM38" s="313"/>
      <c r="AN38" s="322"/>
      <c r="AO38" s="325"/>
      <c r="AP38" s="325"/>
      <c r="AQ38" s="322"/>
      <c r="AR38" s="331"/>
      <c r="AS38" s="319"/>
      <c r="AT38" s="313"/>
      <c r="AU38" s="322"/>
      <c r="AV38" s="325"/>
      <c r="AW38" s="325"/>
      <c r="AX38" s="322"/>
      <c r="AY38" s="331"/>
    </row>
    <row r="39" spans="1:51" ht="60" customHeight="1" x14ac:dyDescent="0.25">
      <c r="A39" s="270"/>
      <c r="B39" s="275"/>
      <c r="C39" s="266"/>
      <c r="D39" s="273"/>
      <c r="E39" s="273"/>
      <c r="F39" s="273"/>
      <c r="G39" s="273"/>
      <c r="H39" s="273"/>
      <c r="I39" s="33" t="s">
        <v>274</v>
      </c>
      <c r="J39" s="7" t="s">
        <v>254</v>
      </c>
      <c r="K39" s="14" t="s">
        <v>262</v>
      </c>
      <c r="L39" s="17">
        <v>134</v>
      </c>
      <c r="M39" s="64" t="s">
        <v>256</v>
      </c>
      <c r="N39" s="270"/>
      <c r="O39" s="313"/>
      <c r="P39" s="316"/>
      <c r="Q39" s="319"/>
      <c r="R39" s="313"/>
      <c r="S39" s="322"/>
      <c r="T39" s="325"/>
      <c r="U39" s="325"/>
      <c r="V39" s="322"/>
      <c r="W39" s="328"/>
      <c r="X39" s="319"/>
      <c r="Y39" s="313"/>
      <c r="Z39" s="322"/>
      <c r="AA39" s="325"/>
      <c r="AB39" s="325"/>
      <c r="AC39" s="322"/>
      <c r="AD39" s="331"/>
      <c r="AE39" s="319"/>
      <c r="AF39" s="313"/>
      <c r="AG39" s="322"/>
      <c r="AH39" s="325"/>
      <c r="AI39" s="325"/>
      <c r="AJ39" s="322"/>
      <c r="AK39" s="331"/>
      <c r="AL39" s="319"/>
      <c r="AM39" s="313"/>
      <c r="AN39" s="322"/>
      <c r="AO39" s="325"/>
      <c r="AP39" s="325"/>
      <c r="AQ39" s="322"/>
      <c r="AR39" s="331"/>
      <c r="AS39" s="319"/>
      <c r="AT39" s="313"/>
      <c r="AU39" s="322"/>
      <c r="AV39" s="325"/>
      <c r="AW39" s="325"/>
      <c r="AX39" s="322"/>
      <c r="AY39" s="331"/>
    </row>
    <row r="40" spans="1:51" ht="60" customHeight="1" x14ac:dyDescent="0.25">
      <c r="A40" s="270"/>
      <c r="B40" s="275"/>
      <c r="C40" s="266"/>
      <c r="D40" s="273"/>
      <c r="E40" s="273"/>
      <c r="F40" s="273"/>
      <c r="G40" s="273"/>
      <c r="H40" s="273"/>
      <c r="I40" s="33" t="s">
        <v>275</v>
      </c>
      <c r="J40" s="7" t="s">
        <v>254</v>
      </c>
      <c r="K40" s="14" t="s">
        <v>262</v>
      </c>
      <c r="L40" s="14">
        <v>137</v>
      </c>
      <c r="M40" s="33" t="s">
        <v>263</v>
      </c>
      <c r="N40" s="270"/>
      <c r="O40" s="313"/>
      <c r="P40" s="316"/>
      <c r="Q40" s="319"/>
      <c r="R40" s="313"/>
      <c r="S40" s="322"/>
      <c r="T40" s="325"/>
      <c r="U40" s="325"/>
      <c r="V40" s="322"/>
      <c r="W40" s="328"/>
      <c r="X40" s="319"/>
      <c r="Y40" s="313"/>
      <c r="Z40" s="322"/>
      <c r="AA40" s="325"/>
      <c r="AB40" s="325"/>
      <c r="AC40" s="322"/>
      <c r="AD40" s="331"/>
      <c r="AE40" s="319"/>
      <c r="AF40" s="313"/>
      <c r="AG40" s="322"/>
      <c r="AH40" s="325"/>
      <c r="AI40" s="325"/>
      <c r="AJ40" s="322"/>
      <c r="AK40" s="331"/>
      <c r="AL40" s="319"/>
      <c r="AM40" s="313"/>
      <c r="AN40" s="322"/>
      <c r="AO40" s="325"/>
      <c r="AP40" s="325"/>
      <c r="AQ40" s="322"/>
      <c r="AR40" s="331"/>
      <c r="AS40" s="319"/>
      <c r="AT40" s="313"/>
      <c r="AU40" s="322"/>
      <c r="AV40" s="325"/>
      <c r="AW40" s="325"/>
      <c r="AX40" s="322"/>
      <c r="AY40" s="331"/>
    </row>
    <row r="41" spans="1:51" ht="60" customHeight="1" x14ac:dyDescent="0.25">
      <c r="A41" s="270"/>
      <c r="B41" s="275"/>
      <c r="C41" s="266"/>
      <c r="D41" s="273"/>
      <c r="E41" s="273"/>
      <c r="F41" s="273"/>
      <c r="G41" s="273"/>
      <c r="H41" s="273"/>
      <c r="I41" s="33" t="s">
        <v>276</v>
      </c>
      <c r="J41" s="44" t="s">
        <v>254</v>
      </c>
      <c r="K41" s="14" t="s">
        <v>259</v>
      </c>
      <c r="L41" s="14">
        <v>142</v>
      </c>
      <c r="M41" s="55" t="s">
        <v>264</v>
      </c>
      <c r="N41" s="270"/>
      <c r="O41" s="314"/>
      <c r="P41" s="317"/>
      <c r="Q41" s="320"/>
      <c r="R41" s="314"/>
      <c r="S41" s="323"/>
      <c r="T41" s="326"/>
      <c r="U41" s="326"/>
      <c r="V41" s="323"/>
      <c r="W41" s="329"/>
      <c r="X41" s="320"/>
      <c r="Y41" s="314"/>
      <c r="Z41" s="323"/>
      <c r="AA41" s="326"/>
      <c r="AB41" s="326"/>
      <c r="AC41" s="323"/>
      <c r="AD41" s="332"/>
      <c r="AE41" s="320"/>
      <c r="AF41" s="314"/>
      <c r="AG41" s="323"/>
      <c r="AH41" s="326"/>
      <c r="AI41" s="326"/>
      <c r="AJ41" s="323"/>
      <c r="AK41" s="332"/>
      <c r="AL41" s="320"/>
      <c r="AM41" s="314"/>
      <c r="AN41" s="323"/>
      <c r="AO41" s="326"/>
      <c r="AP41" s="326"/>
      <c r="AQ41" s="323"/>
      <c r="AR41" s="332"/>
      <c r="AS41" s="320"/>
      <c r="AT41" s="314"/>
      <c r="AU41" s="323"/>
      <c r="AV41" s="326"/>
      <c r="AW41" s="326"/>
      <c r="AX41" s="323"/>
      <c r="AY41" s="332"/>
    </row>
    <row r="42" spans="1:51" ht="60" customHeight="1" x14ac:dyDescent="0.25">
      <c r="A42" s="270"/>
      <c r="B42" s="275"/>
      <c r="C42" s="266"/>
      <c r="D42" s="14">
        <v>31</v>
      </c>
      <c r="E42" s="13" t="s">
        <v>160</v>
      </c>
      <c r="F42" s="13" t="s">
        <v>161</v>
      </c>
      <c r="G42" s="13" t="s">
        <v>162</v>
      </c>
      <c r="H42" s="13" t="s">
        <v>118</v>
      </c>
      <c r="I42" s="33" t="s">
        <v>163</v>
      </c>
      <c r="J42" s="44" t="s">
        <v>254</v>
      </c>
      <c r="K42" s="14" t="s">
        <v>255</v>
      </c>
      <c r="L42" s="17">
        <v>133</v>
      </c>
      <c r="M42" s="64" t="s">
        <v>257</v>
      </c>
      <c r="N42" s="74">
        <v>1</v>
      </c>
      <c r="O42" s="49">
        <f t="shared" si="0"/>
        <v>12.9</v>
      </c>
      <c r="P42" s="80">
        <f t="shared" si="1"/>
        <v>12.9</v>
      </c>
      <c r="Q42" s="44">
        <f>'2015'!O42</f>
        <v>0.7</v>
      </c>
      <c r="R42" s="97">
        <f>'2015'!P42</f>
        <v>0.7</v>
      </c>
      <c r="S42" s="38">
        <f>'2015'!Q42</f>
        <v>1</v>
      </c>
      <c r="T42" s="39">
        <f>'2015'!R42</f>
        <v>75646965.310000002</v>
      </c>
      <c r="U42" s="39">
        <f>'2015'!S42</f>
        <v>40525000</v>
      </c>
      <c r="V42" s="38">
        <f>'2015'!T42</f>
        <v>0.53571217079137579</v>
      </c>
      <c r="W42" s="33" t="str">
        <f>'2015'!U42</f>
        <v>Se continua con el fortalecimiento en la implementación  del programa de atención primaria en salud mental, logrando reactivar los equipos, capacitándoles y renovando los compromisos por parte de los gerentes, es así que se fortalecen municipios como Buenavista, Génova, Pijao, Córdoba, Calarcá y Armenia.  Así mismo En coordinación con el Hospital Mental de Filandia se certificaron 60 profesionales  y técnicos de las diferentes instituciones del departamento en el entrenamiento para la atención de la farmacodependencia estrategia TREANET, entre las que se cuentan el Hospital San Juan de Dios, Fundación familiar Faro,  Fenarcorso, Hogares Claret, Para Volver a ser, Red Salud, Clínica el Prado, Hospital Mental, Universidad del Quindío, Universidad Gran Colombia, Hospital la Misericordia.Se realiza asesoría asistencia técnica y seguimiento a los planes de acción en el marco de la ejecución del plan de reducción de sustancias psicoactivas y se lleva a cabo el comité interinstitucional de reducción del consumo de sustancias psicoactivas.</v>
      </c>
      <c r="X42" s="44">
        <f>'2016'!N42</f>
        <v>0.1</v>
      </c>
      <c r="Y42" s="14">
        <f>'2016'!O42</f>
        <v>0.1</v>
      </c>
      <c r="Z42" s="38">
        <f>'2016'!P42</f>
        <v>1</v>
      </c>
      <c r="AA42" s="39">
        <f>'2016'!Q42</f>
        <v>0</v>
      </c>
      <c r="AB42" s="39">
        <f>'2016'!R42</f>
        <v>0</v>
      </c>
      <c r="AC42" s="38">
        <f>'2016'!S42</f>
        <v>0</v>
      </c>
      <c r="AD42" s="33" t="str">
        <f>'2016'!T42</f>
        <v>Implementación del Plan de acción intersectorial.</v>
      </c>
      <c r="AE42" s="44">
        <f>'2017'!N42</f>
        <v>0.1</v>
      </c>
      <c r="AF42" s="14">
        <f>'2017'!O42</f>
        <v>0.1</v>
      </c>
      <c r="AG42" s="38">
        <f>'2017'!P42</f>
        <v>1</v>
      </c>
      <c r="AH42" s="39">
        <f>'2017'!Q42</f>
        <v>25750000</v>
      </c>
      <c r="AI42" s="39">
        <f>'2017'!R42</f>
        <v>25750000</v>
      </c>
      <c r="AJ42" s="38">
        <f>'2017'!S42</f>
        <v>1</v>
      </c>
      <c r="AK42" s="33" t="str">
        <f>'2017'!T42</f>
        <v xml:space="preserve">• Se realizaron 13 capacitaciones a  las IPS y EPS, a colegios y lideres comunitarios de los 12 municipios del departamento del Quindío, con la estrategia proyecto de vida, con base a planificación familiar, se requiere cooperación por parte del sector educativo para implementar y hacer funcional los servicios amigables en todo el departamento del Quindío, para  disminuir el embarazo en mujeres adolescentes.
• Se realiza visitas de asesoría y asistencia técnica a las IPS de los municipios de filandia, tebaida, armenia, Buenavista, frente al desarrollo y fortalecimiento de los servicios de salud amigables para adolescentes y jóvenes.
</v>
      </c>
      <c r="AL42" s="44">
        <f>'2018'!N42</f>
        <v>12</v>
      </c>
      <c r="AM42" s="14">
        <f>'2018'!O42</f>
        <v>12</v>
      </c>
      <c r="AN42" s="38">
        <f>'2018'!P42</f>
        <v>1</v>
      </c>
      <c r="AO42" s="39">
        <f>'2018'!Q42</f>
        <v>24140000</v>
      </c>
      <c r="AP42" s="39">
        <f>'2018'!R42</f>
        <v>20000000</v>
      </c>
      <c r="AQ42" s="38">
        <f>'2018'!S42</f>
        <v>0.82850041425020715</v>
      </c>
      <c r="AR42" s="33" t="str">
        <f>'2018'!AB42</f>
        <v>En los 12 municipios, se están realizando procesos orientados al desarrollo de la política Nacional, la cual está establecida para realizar acciones en las estrategias de abordaje integral de la mujer antes, durante y después del evento obstétrico, Salud Sexual y Reproductiva (SSR) de adolescentes y jóvenes, Abordaje integral de las violencias de género y violencias sexuales incluyendo colectivos LGTBI y Acceso universal a prevención y atención integral en ITS-VIH/SIDA con enfoque de vulnerabilidad.</v>
      </c>
      <c r="AS42" s="44">
        <f>'2019'!N42</f>
        <v>0</v>
      </c>
      <c r="AT42" s="14">
        <f>'2019'!O42</f>
        <v>0</v>
      </c>
      <c r="AU42" s="38">
        <f>'2019'!P42</f>
        <v>0</v>
      </c>
      <c r="AV42" s="39">
        <f>'2019'!Q42</f>
        <v>0</v>
      </c>
      <c r="AW42" s="39">
        <f>'2019'!R42</f>
        <v>0</v>
      </c>
      <c r="AX42" s="38">
        <f>'2019'!S42</f>
        <v>0</v>
      </c>
      <c r="AY42" s="33" t="str">
        <f>'2019'!AB42</f>
        <v>El área de maternidad de la Secretaría de Salud reporta que se vincularon 2.647 gestantes al programa  de control prenatal antes de la semana 12de Gestación ,Atención del parto institucional humanizado en 99%, Embarazo en Adolescente 14,8%,por debajo de la media nacional, Mortalidad Materna causa directa y temprana0 % y mortalidad perinatal 13,8%,estaba en 14,5% año 2015,se ha gestionado con las EPS , I.P.S intervenciones inter e intra  sectoriales, dado que es un problema complejo de salud pública,  la prevalencia de sífilis gestacional y sífilis congénita diagnosticada antes de la semana 17 ,prevalece 2,9% a 30 de junio 2019. El Subcomité de Maternidad Segura realizó tres (3) capacitaciones , afianzando protocolos y Guías emanadas del Ministerio de Salud y Protección Social a todos los Actores del Sistema, impactando positivamente en la atención de nuestra población objeto.</v>
      </c>
    </row>
    <row r="43" spans="1:51" ht="60" customHeight="1" x14ac:dyDescent="0.25">
      <c r="A43" s="270"/>
      <c r="B43" s="275"/>
      <c r="C43" s="266" t="s">
        <v>164</v>
      </c>
      <c r="D43" s="14">
        <v>32</v>
      </c>
      <c r="E43" s="14" t="s">
        <v>165</v>
      </c>
      <c r="F43" s="14" t="s">
        <v>166</v>
      </c>
      <c r="G43" s="14" t="s">
        <v>167</v>
      </c>
      <c r="H43" s="14" t="s">
        <v>168</v>
      </c>
      <c r="I43" s="55" t="s">
        <v>169</v>
      </c>
      <c r="J43" s="44" t="s">
        <v>254</v>
      </c>
      <c r="K43" s="14" t="s">
        <v>255</v>
      </c>
      <c r="L43" s="14">
        <v>134</v>
      </c>
      <c r="M43" s="55" t="s">
        <v>256</v>
      </c>
      <c r="N43" s="74">
        <v>0.9</v>
      </c>
      <c r="O43" s="49">
        <f t="shared" si="0"/>
        <v>13.379999999999999</v>
      </c>
      <c r="P43" s="80">
        <f t="shared" si="1"/>
        <v>14.866666666666665</v>
      </c>
      <c r="Q43" s="95">
        <f>'2015'!O43</f>
        <v>0.9</v>
      </c>
      <c r="R43" s="97">
        <f>'2015'!P43</f>
        <v>0.8</v>
      </c>
      <c r="S43" s="38">
        <f>'2015'!Q43</f>
        <v>0.88888888888888895</v>
      </c>
      <c r="T43" s="39">
        <f>'2015'!R43</f>
        <v>202500689.22999999</v>
      </c>
      <c r="U43" s="39">
        <f>'2015'!S43</f>
        <v>84171531</v>
      </c>
      <c r="V43" s="38">
        <f>'2015'!T43</f>
        <v>0.41566046673746426</v>
      </c>
      <c r="W43" s="33" t="str">
        <f>'2015'!U43</f>
        <v>Desde la institucionalidad se vienen desarrollando acciones para la promocion y prevencion de la salud sexual y reproductiva y derechos sexuales y reproductivos, el programa genreaciones con bienestar del ICBF, el PEI de las instituciones educativas con la educación para la sexualidad como eje trasnversal obligatorio, las campañas de la secretaria de salud, contribuyen al fortalecimiento de las estrategias, sin embargo cabe anotar que desde la pp de equidad de genero para la mujer se espera articular las acciones para que las acciones realmente tengan un efecto positivo y poderoso dentro de la poblacion Quindiana.</v>
      </c>
      <c r="X43" s="123">
        <f>'2016'!N43</f>
        <v>0.09</v>
      </c>
      <c r="Y43" s="124">
        <f>'2016'!O43</f>
        <v>0.09</v>
      </c>
      <c r="Z43" s="132">
        <f>'2016'!P43</f>
        <v>1</v>
      </c>
      <c r="AA43" s="39">
        <f>'2016'!Q43</f>
        <v>14667000</v>
      </c>
      <c r="AB43" s="39">
        <f>'2016'!R43</f>
        <v>14667000</v>
      </c>
      <c r="AC43" s="132">
        <f>'2016'!S43</f>
        <v>1</v>
      </c>
      <c r="AD43" s="33" t="str">
        <f>'2016'!T43</f>
        <v xml:space="preserve">Se Canalizaron  acciones de promoción de la salud en el desarrollo de la política nacional de sexualidad, derechos sexuales y reproductivos   </v>
      </c>
      <c r="AE43" s="123">
        <f>'2017'!N43</f>
        <v>0.09</v>
      </c>
      <c r="AF43" s="124">
        <f>'2017'!O43</f>
        <v>0.09</v>
      </c>
      <c r="AG43" s="132">
        <f>'2017'!P43</f>
        <v>1</v>
      </c>
      <c r="AH43" s="39">
        <f>'2017'!Q43</f>
        <v>54000000</v>
      </c>
      <c r="AI43" s="39">
        <f>'2017'!R43</f>
        <v>31680000</v>
      </c>
      <c r="AJ43" s="132">
        <f>'2017'!S43</f>
        <v>0.58666666666666667</v>
      </c>
      <c r="AK43" s="33" t="str">
        <f>'2017'!T43</f>
        <v>Secretaria de salud en el subprograma de maternidad segura durante el primer semestre del 2017 se realizaron asitencias técnicas  sobre la herramienta web materna, censo materno, guias y protocolos de atencion control prenatal, consulta preconcepcional, charlas educatvas sobre derechos sexuales, reproductivos, proyecto de vida con base a planificacion familiar a colegios y comunidades y lideres comunitarios.
Se ha participado en la implementación y adopción de la ley organica de la salud, y se crea el subcomite de maternidad segura.
Se han vinculado 2.450 mujeres embarazadas, se cuantificaron 28 embarazadas menores de 14 años y se han realizados  2 capacitaciones, para la captación  temprana de las embarazadas, antes de las 12 semanas de gestación en  IPS y EPS del departamento. 
Se implementa la ruta de interrupción voluntaria del embarazo de acuerdo a la sentencia  c-355 de 2006</v>
      </c>
      <c r="AL43" s="123">
        <f>'2018'!N43</f>
        <v>1</v>
      </c>
      <c r="AM43" s="124">
        <f>'2018'!O43</f>
        <v>0.4</v>
      </c>
      <c r="AN43" s="132">
        <f>'2018'!P43</f>
        <v>0.4</v>
      </c>
      <c r="AO43" s="39">
        <f>'2018'!Q43</f>
        <v>56400000</v>
      </c>
      <c r="AP43" s="39">
        <f>'2018'!R43</f>
        <v>56400000</v>
      </c>
      <c r="AQ43" s="132">
        <f>'2018'!S43</f>
        <v>1</v>
      </c>
      <c r="AR43" s="33" t="str">
        <f>'2018'!AB43</f>
        <v>La Secretaría de Familia a través de la dirección de poblaciones, oficina encargada de formular la politica publica de diversidad sexual e identidad de genero, ha diseñado una ruta de atención en salud para poblacion sexualmente diversa.</v>
      </c>
      <c r="AS43" s="123">
        <f>'2019'!N43</f>
        <v>12</v>
      </c>
      <c r="AT43" s="124">
        <f>'2019'!O43</f>
        <v>12</v>
      </c>
      <c r="AU43" s="132">
        <f>'2019'!P43</f>
        <v>0.7</v>
      </c>
      <c r="AV43" s="39">
        <f>'2019'!Q43</f>
        <v>60000000</v>
      </c>
      <c r="AW43" s="39">
        <f>'2019'!R43</f>
        <v>9412000</v>
      </c>
      <c r="AX43" s="132">
        <f>'2019'!S43</f>
        <v>0</v>
      </c>
      <c r="AY43" s="33" t="str">
        <f>'2019'!AB43</f>
        <v xml:space="preserve">La Secretaría de Salud reporta que se realizan procesos de formación y capacitación a docentes, orientadores y padres de familia de las instituciones educativas de los municipios del Quindío; en temas relacionados a: atención primaria en salud mental, consumo de sustancias psicoactivas, primera ayuda psicológica, intervención en crisis, rutas de atención en salud mental, y coberturas en salud, SPA y violencia. De igual manera desde el Programa de Convivencia Social y Salud Mental del Departamento se realiza acompañamiento en la implementación de  la estrategia ANGEL GUARDIAN  perteneciente al Batallón de la Octava Brigada de la Ciudad de Armenia , se han desarrollado jornadas de formación y capacitación en Primeros Auxilios Emocionales, Intervención en Crisis, Escucha activa y herramientas de intervención en casos específicos de: ansiedad, agresividad, maltrato infantil, depresión y conducta suicida. La Capacitación esta dirigida a los soldados pertenecientes a la estrategia; denominados “ángeles Guardianes”.
</v>
      </c>
    </row>
    <row r="44" spans="1:51" ht="60" customHeight="1" x14ac:dyDescent="0.25">
      <c r="A44" s="270"/>
      <c r="B44" s="275"/>
      <c r="C44" s="266"/>
      <c r="D44" s="14">
        <v>33</v>
      </c>
      <c r="E44" s="13" t="s">
        <v>170</v>
      </c>
      <c r="F44" s="13" t="s">
        <v>171</v>
      </c>
      <c r="G44" s="13" t="s">
        <v>172</v>
      </c>
      <c r="H44" s="13" t="s">
        <v>173</v>
      </c>
      <c r="I44" s="33" t="s">
        <v>174</v>
      </c>
      <c r="J44" s="7" t="s">
        <v>265</v>
      </c>
      <c r="K44" s="9" t="s">
        <v>266</v>
      </c>
      <c r="L44" s="17">
        <v>185</v>
      </c>
      <c r="M44" s="64" t="s">
        <v>267</v>
      </c>
      <c r="N44" s="44">
        <v>1</v>
      </c>
      <c r="O44" s="49">
        <f t="shared" si="0"/>
        <v>2.1799999999999997</v>
      </c>
      <c r="P44" s="80">
        <f t="shared" si="1"/>
        <v>2.1799999999999997</v>
      </c>
      <c r="Q44" s="95" t="str">
        <f>'2015'!O44</f>
        <v>Estrategia interinstitucional e intersectorial implementada y activa.</v>
      </c>
      <c r="R44" s="97">
        <f>'2015'!P44</f>
        <v>0.8</v>
      </c>
      <c r="S44" s="38">
        <f>'2015'!Q44</f>
        <v>0.8</v>
      </c>
      <c r="T44" s="39">
        <f>'2015'!R44</f>
        <v>71399999</v>
      </c>
      <c r="U44" s="39">
        <f>'2015'!S44</f>
        <v>23859999</v>
      </c>
      <c r="V44" s="38">
        <f>'2015'!T44</f>
        <v>0.33417366014248823</v>
      </c>
      <c r="W44" s="33" t="str">
        <f>'2015'!U44</f>
        <v>A través del programa "Mi Sexualidad Firme, Una Decisión de Vida" se terminao el proceso de investigación acerca de "Embarazo en adolescente: conocimientos, actitudes y prácticas en niños y niñas de 10 a 14 años de los municipios de Montenegro, Calarcá, la Tebaida y Armenia del Departamento del Quindío" el cual está próximo a presentarse en el Consejo de Política Social Departamental . Igualmente, de acuerdo al CONPES 147 se está haciendo acompañamiento a los municipios priorizados por alertas tempranas, además de la mesa departamental en la que se presentó la situación de dichos municipios en el Comité de seguimiento a la ley 1098. Se conformaron semilleros en los que se forman jóvenes multiplicadores de los derechos humanos, sexuales y reproductivos en sus intituciones educativas en los municipios de Montenegro, Calarcá y Armenia.  Se realizo la Feria de la Sexualidad en el municiìo de Armenia, como estrategia de promoción de los derechos sexuales y reproductivos en alianza con el proyecto de educación sexual implementado en la Institución Educativa Teresita Montes de la ciudad capital</v>
      </c>
      <c r="X44" s="123">
        <f>'2016'!N44</f>
        <v>0.1</v>
      </c>
      <c r="Y44" s="124">
        <f>'2016'!O44</f>
        <v>0.1</v>
      </c>
      <c r="Z44" s="132">
        <f>'2016'!P44</f>
        <v>1</v>
      </c>
      <c r="AA44" s="39">
        <f>'2016'!Q44</f>
        <v>4673224</v>
      </c>
      <c r="AB44" s="39">
        <f>'2016'!R44</f>
        <v>4673224</v>
      </c>
      <c r="AC44" s="132">
        <f>'2016'!S44</f>
        <v>1</v>
      </c>
      <c r="AD44" s="33" t="str">
        <f>'2016'!T44</f>
        <v>**Sensibilización y asistencia /técnica a todos las ips de primer nivel de 12 los muncipios del departamento  en pro de la implementación de los Servicios de Salud Amigables para Adolescentes y Jóvenes            **Articulación con la Dependencia de Asistencia Técnica del ICBF con la Gestora Territorial de Prevención de Embarazo en la Adolescencia ENPEA- con quien se realiza capacitaciones en Derechos Sexuales y Reproductivos en dos municipios del Departamento: PIJAO Y SALENTO, en el Marco del Primer Encuentro de Líderes Comunicadores organizado por la Fundación Smurfit Kappa Cartón de Colombia</v>
      </c>
      <c r="AE44" s="123">
        <f>'2017'!N44</f>
        <v>0.1</v>
      </c>
      <c r="AF44" s="124">
        <f>'2017'!O44</f>
        <v>0.08</v>
      </c>
      <c r="AG44" s="132">
        <f>'2017'!P44</f>
        <v>0.79999999999999993</v>
      </c>
      <c r="AH44" s="39">
        <f>'2017'!Q44</f>
        <v>16500000</v>
      </c>
      <c r="AI44" s="39">
        <f>'2017'!R44</f>
        <v>0</v>
      </c>
      <c r="AJ44" s="132">
        <f>'2017'!S44</f>
        <v>0</v>
      </c>
      <c r="AK44" s="33" t="str">
        <f>'2017'!T44</f>
        <v>En secretaria de familia se esta implementando la estrategia "chevere que espere", a traves de la secretaria de familia.
Se realizaron jornadas de prevención en proyecto de vida, embarazos en adolescentes y consumo de SPA en diferentes Instituciones Educativas en marco de la Semana Tebaida Sí Para Ti. Se realizó Jornada Educativa en el Instituto Montenegro en compañía de la Jefatura de la Mujer con el apoyo del programa Generaciones con Bienestar (SEDECOM) y en el marco de la celebración del mes de la niñez se realizó jornada de construcción conjunta con los niños de las Instituciones Educativas sobre las actividades que les gustaría se desarrollarán durante el mes. Está en fase precontractual para la ejecución del programa de prevención de embarazos y segundos embarazos a temprana edad por valor de $60.000.000 ya que se complementa con la implementación de la Politica pública de primera infancia, infancia y adolescencia (meta 184).</v>
      </c>
      <c r="AL44" s="123">
        <f>'2018'!N44</f>
        <v>1</v>
      </c>
      <c r="AM44" s="124">
        <f>'2018'!O44</f>
        <v>0.2</v>
      </c>
      <c r="AN44" s="132">
        <f>'2018'!P44</f>
        <v>0.2</v>
      </c>
      <c r="AO44" s="39">
        <f>'2018'!Q44</f>
        <v>40000000</v>
      </c>
      <c r="AP44" s="39">
        <f>'2018'!R44</f>
        <v>15000000</v>
      </c>
      <c r="AQ44" s="132">
        <f>'2018'!S44</f>
        <v>0.375</v>
      </c>
      <c r="AR44" s="33" t="str">
        <f>'2018'!AB44</f>
        <v xml:space="preserve">En cumplimiento de la implementación de la estrategia de prevención de embarazos en adolescentes y segundos embarazos, se está implementando el ciclo de actividades educativas abordando las siguientes temáticas: sexo y sexualidad humana; autoestima; prevención de embarazo y métodos de planificación familiar; toma de decisiones; roles sociales, sexuales y género; proyecto de vida; uso de la doble protección / ETS – VIH – Sida y; derechos sexuales y reproductivos,  en el Liceo Andino (Filandia), Simón Bolívar (Quimbaya), General Santander (Montenegro) y Rafael Uribe Uribe (Calarcá), atendiendo 560 jóvenes, . También, se han realizado  7  escuelas de padres en articulación con la Secretaría de Educación departamental en Instituciones Educativas de los municipios de Filandia, Circasia y Quimbaya, atendiendo 240 adultos en escuela de padres  de acuerdo a las necesidades poblacionales, en temas de salud sexual y reproductiva.
Para la implementación de la estrategia en los barrios se realizaron intervenciones en los municipios de Armenia, Circasia, La Tebaida, atendiendo 40 jóvenes. </v>
      </c>
      <c r="AS44" s="123">
        <f>'2019'!N44</f>
        <v>1</v>
      </c>
      <c r="AT44" s="124">
        <f>'2019'!O44</f>
        <v>1</v>
      </c>
      <c r="AU44" s="132">
        <f>'2019'!P44</f>
        <v>0.7</v>
      </c>
      <c r="AV44" s="39">
        <f>'2019'!Q44</f>
        <v>40000000</v>
      </c>
      <c r="AW44" s="39">
        <f>'2019'!R44</f>
        <v>2180000</v>
      </c>
      <c r="AX44" s="132">
        <f>'2019'!S44</f>
        <v>0</v>
      </c>
      <c r="AY44" s="33" t="str">
        <f>'2019'!AB44</f>
        <v xml:space="preserve">Para el presente semestre, la Secretaría de Familia cuenta con el avance reportado inicialmente, relacionado con la realización de ciclos educativos sobre las siguientes temáticas: sexo y sexualidad humana; autoestima; prevención de embarazo y métodos de planificación familiar; toma de decisiones; roles sociales, sexuales y género; proyecto de vida; uso de la doble protección / ETS – VIH – Sida y; derechos sexuales y reproductivos, violencia sexual, económica, física y psicológica y; comunicación en familia en las Instituciones Educativas Liceo Andino (Filandia), Simón Bolívar e Instituto Quimbaya (Quimbaya), General Santander (Montenegro), Rafael Uribe Uribe (Calarcá), San Bernardo (Barcelona), Cuyabra (Armenia) y República de Francia (Armenia), Gabriela Mistral y Pedacito de Cielo (La Tebaida), Instituto Libre (Circasia). Además intervenciones en los barrios Comuneros (Montenegro), Villa Nohemí (Circasia), Génesis y Simón Bolívar (Armenia) y Cantarito (La Tebaida). Así como la realización de Escuelas de Padres. Los procesos formativos y las instituciones priorizadas, vienen siendo acompañadas en el marco de la implementación de la estrategia formativa en derechos sexuales y reproductivos, de manera que se evidencia el mismo reporte en cuanto continúan las actividades mencionadas. 
</v>
      </c>
    </row>
    <row r="45" spans="1:51" ht="60" customHeight="1" x14ac:dyDescent="0.25">
      <c r="A45" s="270"/>
      <c r="B45" s="275"/>
      <c r="C45" s="266"/>
      <c r="D45" s="14">
        <v>34</v>
      </c>
      <c r="E45" s="13" t="s">
        <v>175</v>
      </c>
      <c r="F45" s="13" t="s">
        <v>176</v>
      </c>
      <c r="G45" s="13" t="s">
        <v>177</v>
      </c>
      <c r="H45" s="13" t="s">
        <v>178</v>
      </c>
      <c r="I45" s="33" t="s">
        <v>179</v>
      </c>
      <c r="J45" s="44" t="s">
        <v>254</v>
      </c>
      <c r="K45" s="10" t="s">
        <v>262</v>
      </c>
      <c r="L45" s="14">
        <v>137</v>
      </c>
      <c r="M45" s="55" t="s">
        <v>263</v>
      </c>
      <c r="N45" s="44" t="s">
        <v>177</v>
      </c>
      <c r="O45" s="49">
        <f t="shared" si="0"/>
        <v>4.1900000000000004</v>
      </c>
      <c r="P45" s="80" t="e">
        <f t="shared" si="1"/>
        <v>#VALUE!</v>
      </c>
      <c r="Q45" s="95" t="str">
        <f>'2015'!O45</f>
        <v>Enfoque diferencial y de género incluido e  implementado 5%</v>
      </c>
      <c r="R45" s="97">
        <f>'2015'!P45</f>
        <v>1</v>
      </c>
      <c r="S45" s="38">
        <f>'2015'!Q45</f>
        <v>1</v>
      </c>
      <c r="T45" s="39">
        <f>'2015'!R45</f>
        <v>40525000</v>
      </c>
      <c r="U45" s="39">
        <f>'2015'!S45</f>
        <v>18900000</v>
      </c>
      <c r="V45" s="38">
        <f>'2015'!T45</f>
        <v>0.46637877853177051</v>
      </c>
      <c r="W45" s="33" t="str">
        <f>'2015'!U45</f>
        <v>Durante el periodo se realizó el fortalecimiento de los equipos básicos de atención primaria en salud mental de los 10 municipios ya conformados.</v>
      </c>
      <c r="X45" s="123">
        <f>'2016'!N45</f>
        <v>0.1</v>
      </c>
      <c r="Y45" s="124">
        <f>'2016'!O45</f>
        <v>0.1</v>
      </c>
      <c r="Z45" s="132">
        <f>'2016'!P45</f>
        <v>1</v>
      </c>
      <c r="AA45" s="39">
        <f>'2016'!Q45</f>
        <v>17600000</v>
      </c>
      <c r="AB45" s="39">
        <f>'2016'!R45</f>
        <v>17600000</v>
      </c>
      <c r="AC45" s="132">
        <f>'2016'!S45</f>
        <v>1</v>
      </c>
      <c r="AD45" s="33" t="str">
        <f>'2016'!T45</f>
        <v>Se Ajusto e implemento  la política de salud mental en los 12 municipios del Departamento, conforme a los lineamientos y desarrollos técnicos definidos por el Ministerio de Salud y Protección Social..</v>
      </c>
      <c r="AE45" s="123">
        <f>'2017'!N45</f>
        <v>0.1</v>
      </c>
      <c r="AF45" s="124">
        <f>'2017'!O45</f>
        <v>0.09</v>
      </c>
      <c r="AG45" s="132">
        <f>'2017'!P45</f>
        <v>0.89999999999999991</v>
      </c>
      <c r="AH45" s="39">
        <f>'2017'!Q45</f>
        <v>41200000</v>
      </c>
      <c r="AI45" s="39">
        <f>'2017'!R45</f>
        <v>38560000</v>
      </c>
      <c r="AJ45" s="132">
        <f>'2017'!S45</f>
        <v>0.93592233009708736</v>
      </c>
      <c r="AK45" s="33" t="str">
        <f>'2017'!T45</f>
        <v xml:space="preserve">Desde la secretaria de salud, se ha realizado las siguientes acciones:
• Se realizó la notificación de los casos a las EAPBS y seguimiento a los casos de la dimensión de convivencia social y salud mental, violencia, intento de suicidio, intoxicaciones).
• Se llevó a cabo el seguimiento y acompañamiento a los grupos de autoayuda de los municipios de Quimbaya y Calarcá, en el marco de la estrategia de APS Y RBC.
• Se llevó a cabo grupo de autoayuda de pacientes y familias con esquizofrenia y con autismo.
• Se Participó en la mesa de trabajo con el área de vigilancia epidemiológica para el mejoramiento de la calidad del dato y la depuración de la base de datos de SIVIGILA, con el fin de aclarar y establecer claramente la definición de casos objeto de seguimiento por la dimensión.
• Se llevó a acabo mesa de trabajo con los programas de responsabilidad penal en menores y programas de protección de ICBF, con el fin de disminuir las barreras de acceso a los servicios de salud.
• Se lleva a cabo mesa de trabajo con los Planes de intervenciones colectivas para la planificación de acciones y elaboración de cronograma en la implementación de RBC con enfoque de grupos de autoayuda.
• Se culminó con el curso de salud mental en entornos de vida con el apoyo del SENA, hospital mental y la secretaria de salud.
• Se llevó a cabo la capacitación y certificación de 40 profesionales en intervención en crisis con énfasis en la conducta suicida y plan de manejo seguro, con el Colegio Colombiano de Psicólogos.
</v>
      </c>
      <c r="AL45" s="123">
        <f>'2018'!N45</f>
        <v>12</v>
      </c>
      <c r="AM45" s="124">
        <f>'2018'!O45</f>
        <v>2</v>
      </c>
      <c r="AN45" s="132">
        <f>'2018'!P45</f>
        <v>0.16666666666666666</v>
      </c>
      <c r="AO45" s="39">
        <f>'2018'!Q45</f>
        <v>53000000</v>
      </c>
      <c r="AP45" s="39">
        <f>'2018'!R45</f>
        <v>26400000</v>
      </c>
      <c r="AQ45" s="132">
        <f>'2018'!S45</f>
        <v>0.49811320754716981</v>
      </c>
      <c r="AR45" s="33" t="str">
        <f>'2018'!AB45</f>
        <v>En la implementación del Modelo de Atención Primaria en Salud Mental, (MAPSM) nos encontramos en el ajuste al documento modelo, para su adopción a través de decreto departamental. Así mismo se realiza formación y capacitación a líderes indígenas y comunidad indígena, para el abordaje de la atención en salud mental (conducta suicida, violencia y consumo de sustancias psicoactivas (SPA)) para la inclusión del Componente con enfoque diferencial de etnia e intercultural al Modelo de Atención Primaria en Salud Mental (MAPSM) con énfasis en conducta suicida para grupos y pueblos étnicos, desarrollados en los municipios de Córdoba y Quimbaya.</v>
      </c>
      <c r="AS45" s="123">
        <f>'2019'!N45</f>
        <v>1</v>
      </c>
      <c r="AT45" s="124">
        <f>'2019'!O45</f>
        <v>1</v>
      </c>
      <c r="AU45" s="132">
        <f>'2019'!P45</f>
        <v>0.7</v>
      </c>
      <c r="AV45" s="39">
        <f>'2019'!Q45</f>
        <v>56000000</v>
      </c>
      <c r="AW45" s="39">
        <f>'2019'!R45</f>
        <v>2798000</v>
      </c>
      <c r="AX45" s="132">
        <f>'2019'!S45</f>
        <v>0</v>
      </c>
      <c r="AY45" s="33" t="str">
        <f>'2019'!AB45</f>
        <v>Desde  el Programa de Convivencia Social y Salud Mental se brinda asesoría y Asistencia Técnica dirigida a  Planes Locales de Salud, IPS municipales, EAPB y Comisarias de Familia de los 11 municipios del Departamento del Quindío;  frente a la implementación de la estrategia de Atención Primaria en Salud Mental. con énfasis en la Ley 1438 de 2011, donde determina  la  APS como  la estrategia de coordinación intersectorial que permite la atención integral e integrada, desde la salud pública, la promoción de la salud, la prevención de la enfermedad, el diagnóstico, el tratamiento, y la rehabilitación del paciente en todos los aspectos.</v>
      </c>
    </row>
    <row r="46" spans="1:51" ht="60" customHeight="1" x14ac:dyDescent="0.25">
      <c r="A46" s="270"/>
      <c r="B46" s="275"/>
      <c r="C46" s="266"/>
      <c r="D46" s="14">
        <v>35</v>
      </c>
      <c r="E46" s="13" t="s">
        <v>180</v>
      </c>
      <c r="F46" s="13" t="s">
        <v>181</v>
      </c>
      <c r="G46" s="13" t="s">
        <v>182</v>
      </c>
      <c r="H46" s="13" t="s">
        <v>183</v>
      </c>
      <c r="I46" s="33" t="s">
        <v>184</v>
      </c>
      <c r="J46" s="7" t="s">
        <v>254</v>
      </c>
      <c r="K46" s="40" t="s">
        <v>268</v>
      </c>
      <c r="L46" s="14">
        <v>139</v>
      </c>
      <c r="M46" s="60" t="s">
        <v>269</v>
      </c>
      <c r="N46" s="74">
        <v>0.9</v>
      </c>
      <c r="O46" s="49">
        <f t="shared" si="0"/>
        <v>1.4950000000000001</v>
      </c>
      <c r="P46" s="80">
        <f t="shared" si="1"/>
        <v>1.6611111111111112</v>
      </c>
      <c r="Q46" s="95">
        <f>'2015'!O46</f>
        <v>0.2</v>
      </c>
      <c r="R46" s="97">
        <f>'2015'!P46</f>
        <v>5.0000000000000001E-3</v>
      </c>
      <c r="S46" s="38">
        <f>'2015'!Q46</f>
        <v>2.4999999999999998E-2</v>
      </c>
      <c r="T46" s="39">
        <f>'2015'!R46</f>
        <v>0</v>
      </c>
      <c r="U46" s="39">
        <f>'2015'!S46</f>
        <v>0</v>
      </c>
      <c r="V46" s="38">
        <f>'2015'!T46</f>
        <v>0</v>
      </c>
      <c r="W46" s="33" t="str">
        <f>'2015'!U46</f>
        <v>No fue posible obtener la informacion por parte de la unidad ejecutora del programa</v>
      </c>
      <c r="X46" s="123">
        <f>'2016'!N46</f>
        <v>0.09</v>
      </c>
      <c r="Y46" s="124">
        <f>'2016'!O46</f>
        <v>0</v>
      </c>
      <c r="Z46" s="132">
        <f>'2016'!P46</f>
        <v>0</v>
      </c>
      <c r="AA46" s="39">
        <f>'2016'!Q46</f>
        <v>0</v>
      </c>
      <c r="AB46" s="39">
        <f>'2016'!R46</f>
        <v>0</v>
      </c>
      <c r="AC46" s="132">
        <f>'2016'!S46</f>
        <v>0</v>
      </c>
      <c r="AD46" s="33" t="str">
        <f>'2016'!T46</f>
        <v>no reporta</v>
      </c>
      <c r="AE46" s="123">
        <f>'2017'!N46</f>
        <v>0.09</v>
      </c>
      <c r="AF46" s="124">
        <f>'2017'!O46</f>
        <v>0.09</v>
      </c>
      <c r="AG46" s="132">
        <f>'2017'!P46</f>
        <v>1</v>
      </c>
      <c r="AH46" s="39">
        <f>'2017'!Q46</f>
        <v>92700000</v>
      </c>
      <c r="AI46" s="39">
        <f>'2017'!R46</f>
        <v>89440000</v>
      </c>
      <c r="AJ46" s="132">
        <f>'2017'!S46</f>
        <v>0.96483279395900756</v>
      </c>
      <c r="AK46" s="33" t="str">
        <f>'2017'!T46</f>
        <v>Secretaria de salud reporta que hasta el 30 de junio de 2017 se han recibido por parte del Ministerio de salud y Protección Social 2470 dosis de vacuna contra el VPH, de las cuales se han aplicado:
Enero: 258 dosis
Febrero: 304 dosis
Marzo: 276 dosis
Abril: 289 dosis
Mayo: 293 dosis
Junio: 225 dosis</v>
      </c>
      <c r="AL46" s="123">
        <f>'2018'!N46</f>
        <v>1</v>
      </c>
      <c r="AM46" s="124">
        <f>'2018'!O46</f>
        <v>0.4</v>
      </c>
      <c r="AN46" s="132">
        <f>'2018'!P46</f>
        <v>0.4</v>
      </c>
      <c r="AO46" s="39">
        <f>'2018'!Q46</f>
        <v>112000000</v>
      </c>
      <c r="AP46" s="39">
        <f>'2018'!R46</f>
        <v>66720000</v>
      </c>
      <c r="AQ46" s="132">
        <f>'2018'!S46</f>
        <v>0.59571428571428575</v>
      </c>
      <c r="AR46" s="33">
        <f>'2018'!AB46</f>
        <v>0</v>
      </c>
      <c r="AS46" s="123">
        <f>'2019'!N46</f>
        <v>1</v>
      </c>
      <c r="AT46" s="124">
        <f>'2019'!O46</f>
        <v>1</v>
      </c>
      <c r="AU46" s="132">
        <f>'2019'!P46</f>
        <v>0.7</v>
      </c>
      <c r="AV46" s="39">
        <f>'2019'!Q46</f>
        <v>112000000</v>
      </c>
      <c r="AW46" s="39">
        <f>'2019'!R46</f>
        <v>14584000</v>
      </c>
      <c r="AX46" s="132">
        <f>'2019'!S46</f>
        <v>0</v>
      </c>
      <c r="AY46" s="33" t="str">
        <f>'2019'!AB46</f>
        <v xml:space="preserve">Según reporta la Secretaría de Salud, se relacionan las dosis de biológicos aplicados por las IPS del Departamento del Quindío a población femenina, con los biológicos suministrados por el Ministerio de Salud, bajo el seguimiento de la Secretaría Departamental, para un total de 128,370 dosis de vacunas aplicadas a mujeres colombianas y 4,088 a mujeres con ciudadanía extranjera que requirieron el servicio en el Departamento, con un total de $1.128.970.182,95. 
</v>
      </c>
    </row>
    <row r="47" spans="1:51" ht="60" customHeight="1" x14ac:dyDescent="0.25">
      <c r="A47" s="270"/>
      <c r="B47" s="275"/>
      <c r="C47" s="266"/>
      <c r="D47" s="14">
        <v>36</v>
      </c>
      <c r="E47" s="13" t="s">
        <v>185</v>
      </c>
      <c r="F47" s="13" t="s">
        <v>186</v>
      </c>
      <c r="G47" s="13" t="s">
        <v>187</v>
      </c>
      <c r="H47" s="13" t="s">
        <v>188</v>
      </c>
      <c r="I47" s="33" t="s">
        <v>189</v>
      </c>
      <c r="J47" s="7" t="s">
        <v>254</v>
      </c>
      <c r="K47" s="14" t="s">
        <v>270</v>
      </c>
      <c r="L47" s="14">
        <v>162</v>
      </c>
      <c r="M47" s="33" t="s">
        <v>271</v>
      </c>
      <c r="N47" s="44" t="s">
        <v>187</v>
      </c>
      <c r="O47" s="49">
        <f t="shared" si="0"/>
        <v>83.3</v>
      </c>
      <c r="P47" s="80" t="e">
        <f t="shared" si="1"/>
        <v>#VALUE!</v>
      </c>
      <c r="Q47" s="95">
        <f>'2015'!O47</f>
        <v>0.1</v>
      </c>
      <c r="R47" s="97">
        <f>'2015'!P47</f>
        <v>0.1</v>
      </c>
      <c r="S47" s="38">
        <f>'2015'!Q47</f>
        <v>1</v>
      </c>
      <c r="T47" s="39">
        <f>'2015'!R47</f>
        <v>74194772</v>
      </c>
      <c r="U47" s="39">
        <f>'2015'!S47</f>
        <v>74194772</v>
      </c>
      <c r="V47" s="38">
        <f>'2015'!T47</f>
        <v>1</v>
      </c>
      <c r="W47" s="33" t="str">
        <f>'2015'!U47</f>
        <v>Desde la  secretaria de salud departamental se incorporó el enfoque de gènero que permite de manera concreta el inicio de los seguimientos a todos los temas relacionados con la salud con enfasis en la vigilancia de la salud pública de las ITS.</v>
      </c>
      <c r="X47" s="123">
        <f>'2016'!N47</f>
        <v>0.1</v>
      </c>
      <c r="Y47" s="124">
        <f>'2016'!O47</f>
        <v>0.1</v>
      </c>
      <c r="Z47" s="132">
        <f>'2016'!P47</f>
        <v>1</v>
      </c>
      <c r="AA47" s="39">
        <f>'2016'!Q47</f>
        <v>49846333</v>
      </c>
      <c r="AB47" s="39">
        <f>'2016'!R47</f>
        <v>49846333</v>
      </c>
      <c r="AC47" s="132">
        <f>'2016'!S47</f>
        <v>1</v>
      </c>
      <c r="AD47" s="33" t="str">
        <f>'2016'!T47</f>
        <v>Se fortalecieronr los procesos de vigilancia epidemiológica institucional y municipal, por medio de la implementación y desarrollo del  plan de Asesoria y Asistencia técnica para la adherencia a protocolos de Vigilancia en Salud Pública de los eventos de interés en Salud Pública enmarcados en los 12 grandes grupos temáticos (Enfermedades transmisibles, Enfermedades inmunoprevenibles, Micobacterias, Enfermedades transmitidas por vectores, infecciones de transmisión sexual, Zoonosis,  Enfermedades Transmitidas por alimentos (ETA), Infecciones asociadas a la atención en salud, resistencia a los antimicrobianos y consumo de antibióticos, Intoxicaciones agudas por sustancias químicas, Enfermedades No transmisibles, Maternidad segura, vigilancia nutricional y nuevos eventos) en los 12 municipios del Departamento.  PLAN ACCION  82</v>
      </c>
      <c r="AE47" s="123">
        <f>'2017'!N47</f>
        <v>0.1</v>
      </c>
      <c r="AF47" s="124">
        <f>'2017'!O47</f>
        <v>0.1</v>
      </c>
      <c r="AG47" s="132">
        <f>'2017'!P47</f>
        <v>1</v>
      </c>
      <c r="AH47" s="39">
        <f>'2017'!Q47</f>
        <v>279309844</v>
      </c>
      <c r="AI47" s="39">
        <f>'2017'!R47</f>
        <v>212685000</v>
      </c>
      <c r="AJ47" s="132">
        <f>'2017'!S47</f>
        <v>0.76146618018948165</v>
      </c>
      <c r="AK47" s="33" t="str">
        <f>'2017'!T47</f>
        <v>En secretaria de salud se realizó taller teorico Práctico con una duración total de 5 días calendario, orientado al fortalecimiento del Sistema de Vigilancia en Salud Pública con participación de la red notificadora Departamental, Planes Territoriales de Salud y personal con competencia de los 12 Municipios del Departamento. posteriormente se realizo traslado del equipo Departamental de Vigilancia en Salud Pública,  para la socialización de lineamientos 2017 del INS, con personal medico y de enfermeria de cada una de las ESEs del Departamento, en forma posterior se han realizado traslados a los municipios para refuerzos puntuales en tematicas solicitadas.
Se realiza en forma permanente induccion al personal nuevo operario del SIVIGILA con horario estableciodo de los dìas viernes, ademas se cuenta con personal Dptal en los municipios dando procesos de orientaciòn permanente en el manejo y operatividad de la herramienta,  ademas teniendo en cuenta las actualizaciones realizadas a la estrategia informatica SIVIGILA, ha sido necesario apoyar a los Planes locales en los procesos de coneccción y puesta en marcha del aplicativo en UPGD y Unidades informadoras.
Para el mes de junio de 2017, se realizó la evaluación y verificación del estado de ajuste y depuración de las bases de datos, por medio de trabajo directo con los 12 Municipios del Departamento y mesa técnica con referentes de programas Departamentales, con el fin de dar a conoce la información de interes en Salud Pública y coordinar acciones de intervención articuladas.
Se cuenta con un cumplimiento efectivo en el proceso de BAI con envíos al Instituto Nacional por cad uno de los grupos temáticos de interés en Salud Pública </v>
      </c>
      <c r="AL47" s="123">
        <f>'2018'!N47</f>
        <v>83</v>
      </c>
      <c r="AM47" s="124">
        <f>'2018'!O47</f>
        <v>83</v>
      </c>
      <c r="AN47" s="132">
        <f>'2018'!P47</f>
        <v>1</v>
      </c>
      <c r="AO47" s="39">
        <f>'2018'!Q47</f>
        <v>323286843</v>
      </c>
      <c r="AP47" s="39">
        <f>'2018'!R47</f>
        <v>157800000</v>
      </c>
      <c r="AQ47" s="132">
        <f>'2018'!S47</f>
        <v>0.48811141998748153</v>
      </c>
      <c r="AR47" s="33" t="str">
        <f>'2018'!AB47</f>
        <v>Se realiza verificación semanal de la notificación obligatoria semanal emanada de las 83 unidades primarias generadoras de datos UPGD y se realiza la Búsqueda Activa Institucional correspondiente al trimestre evaluado.</v>
      </c>
      <c r="AS47" s="123">
        <f>'2019'!N47</f>
        <v>0</v>
      </c>
      <c r="AT47" s="124">
        <f>'2019'!O47</f>
        <v>0</v>
      </c>
      <c r="AU47" s="132">
        <f>'2019'!P47</f>
        <v>0</v>
      </c>
      <c r="AV47" s="39">
        <f>'2019'!Q47</f>
        <v>243800000</v>
      </c>
      <c r="AW47" s="39">
        <f>'2019'!R47</f>
        <v>30910000</v>
      </c>
      <c r="AX47" s="132">
        <f>'2019'!S47</f>
        <v>0</v>
      </c>
      <c r="AY47" s="33" t="str">
        <f>'2019'!AB47</f>
        <v>*Para la Secretaria de Salud Departamental es una necesidad imperante el proceso de adopción de la Política Pública de Salud Mental, por parte de los municipios del departamento, por lo tanto se realizó envió de la Circular No. 129 del 19 de junio de 2019 donde se solicita la resolución de adopción de la Política Pública de Salud Mental en los 11 municipios de Departamento del Quindío en correlación con la Resolución No.1598 de 2018.
Desde  el Programa de Convivencia Social y Salud Mental se brinda asesoría y Asistencia Técnica dirigida a  Planes Locales de Salud, IPS municipales, EAPB y Comisarias de Familia de los 11 municipios del Departamento del Quindío;  frente a la implementación de la estrategia de Atención Primaria en Salud Mental. con énfasis en la Ley 1438 de 2011, donde determina  la  APS como  la estrategia de coordinación intersectorial que permite la atención integral e integrada, desde la salud pública, la promoción de la salud, la prevención de la enfermedad, el diagnóstico, el tratamiento, y la rehabilitación del paciente en todos los aspectos.</v>
      </c>
    </row>
    <row r="48" spans="1:51" ht="60" customHeight="1" x14ac:dyDescent="0.25">
      <c r="A48" s="270"/>
      <c r="B48" s="275"/>
      <c r="C48" s="266" t="s">
        <v>190</v>
      </c>
      <c r="D48" s="14">
        <v>37</v>
      </c>
      <c r="E48" s="13" t="s">
        <v>191</v>
      </c>
      <c r="F48" s="13" t="s">
        <v>192</v>
      </c>
      <c r="G48" s="13" t="s">
        <v>193</v>
      </c>
      <c r="H48" s="13" t="s">
        <v>194</v>
      </c>
      <c r="I48" s="33" t="s">
        <v>179</v>
      </c>
      <c r="J48" s="270" t="s">
        <v>254</v>
      </c>
      <c r="K48" s="273" t="s">
        <v>262</v>
      </c>
      <c r="L48" s="273">
        <v>137</v>
      </c>
      <c r="M48" s="274" t="s">
        <v>263</v>
      </c>
      <c r="N48" s="74">
        <v>1</v>
      </c>
      <c r="O48" s="49">
        <f t="shared" si="0"/>
        <v>9.5</v>
      </c>
      <c r="P48" s="80">
        <f t="shared" si="1"/>
        <v>9.5</v>
      </c>
      <c r="Q48" s="95">
        <f>'2015'!O48</f>
        <v>0.3</v>
      </c>
      <c r="R48" s="97">
        <f>'2015'!P48</f>
        <v>0.3</v>
      </c>
      <c r="S48" s="38">
        <f>'2015'!Q48</f>
        <v>1</v>
      </c>
      <c r="T48" s="39">
        <f>'2015'!R48</f>
        <v>10113333</v>
      </c>
      <c r="U48" s="39">
        <f>'2015'!S48</f>
        <v>10000000</v>
      </c>
      <c r="V48" s="38">
        <f>'2015'!T48</f>
        <v>0.98879370431093294</v>
      </c>
      <c r="W48" s="33" t="str">
        <f>'2015'!U48</f>
        <v>Desde la jefatura de la Mujer de la secretaria de familia y desde la secretaria de salud se viene trabajando de manera articulada para desarrollar el seguimiento a los casos de violencia contra la mujer y donde se aplique el decreto 2734 de 2012. Es importante precisar que las deniuncias efectuadas bajo la ley 1257 de 2008 no siemre neceitan de estas medidas pero que se vienen realizando sensibilizaciones a las EPS frente a la aplicabilidad de esta normativa.</v>
      </c>
      <c r="X48" s="123">
        <f>'2016'!N48</f>
        <v>0.1</v>
      </c>
      <c r="Y48" s="124">
        <f>'2016'!O48</f>
        <v>0.1</v>
      </c>
      <c r="Z48" s="132">
        <f>'2016'!P48</f>
        <v>1</v>
      </c>
      <c r="AA48" s="39">
        <f>'2016'!Q48</f>
        <v>0</v>
      </c>
      <c r="AB48" s="39">
        <f>'2016'!R48</f>
        <v>0</v>
      </c>
      <c r="AC48" s="132">
        <f>'2016'!S48</f>
        <v>0</v>
      </c>
      <c r="AD48" s="33" t="str">
        <f>'2016'!T48</f>
        <v>Desde la Secretaria de la Mujer de la Secretaria de Familia se viene  trabajando de manera articulada para desarrollar el seguimiento  a los casos de violencia contra la mujer, donde se aplique el decreto 2734 de 2012. Es importante precisar que las denuncias efectuadas bajo la  Ley 1257  del 2008 no siempre necesita de estas medidas , pero se vienen realizando sensibilizaciones a las EPS frente a la aplicabilidad de esta normativa.</v>
      </c>
      <c r="AE48" s="123">
        <f>'2017'!N48</f>
        <v>0.1</v>
      </c>
      <c r="AF48" s="124">
        <f>'2017'!O48</f>
        <v>0.1</v>
      </c>
      <c r="AG48" s="132">
        <f>'2017'!P48</f>
        <v>1</v>
      </c>
      <c r="AH48" s="39">
        <f>'2017'!Q48</f>
        <v>41200000</v>
      </c>
      <c r="AI48" s="39">
        <f>'2017'!R48</f>
        <v>38560000</v>
      </c>
      <c r="AJ48" s="132">
        <f>'2017'!S48</f>
        <v>0.93592233009708736</v>
      </c>
      <c r="AK48" s="33" t="str">
        <f>'2017'!T48</f>
        <v>Secretaria de salud realizó mesa de trabajo con el director de promocion  social del ministerio de proteccion social para hacer seguimiento a las medidas desde la competencia del sector salud.se estan haciento las gestiones para compartir experciencias con otros entes territoriales para conocer como la estan aplicando. (barranquilla)</v>
      </c>
      <c r="AL48" s="123">
        <f>'2018'!N48</f>
        <v>8</v>
      </c>
      <c r="AM48" s="124">
        <f>'2018'!O48</f>
        <v>8</v>
      </c>
      <c r="AN48" s="132">
        <f>'2018'!P48</f>
        <v>1</v>
      </c>
      <c r="AO48" s="39">
        <f>'2018'!Q48</f>
        <v>37000000</v>
      </c>
      <c r="AP48" s="39">
        <f>'2018'!R48</f>
        <v>22240000</v>
      </c>
      <c r="AQ48" s="132">
        <f>'2018'!S48</f>
        <v>0.60108108108108105</v>
      </c>
      <c r="AR48" s="33" t="str">
        <f>'2018'!AB48</f>
        <v>En los 12 municipios, se están realizando procesos orientados al desarrollo de la política Nacional, la cual está establecida para realizar acciones en las estrategias de abordaje integral de la mujer antes, durante y después del evento obstétrico, Salud Sexual y Reproductiva (SSR) de adolescentes y jóvenes, Abordaje integral de las violencias de género y violencias sexuales incluyendo colectivos LGTBI y Acceso universal a prevención y atención integral en ITS-VIH/SIDA con enfoque de vulnerabilidad.</v>
      </c>
      <c r="AS48" s="123">
        <f>'2019'!N48</f>
        <v>1</v>
      </c>
      <c r="AT48" s="124">
        <f>'2019'!O48</f>
        <v>1</v>
      </c>
      <c r="AU48" s="132">
        <f>'2019'!P48</f>
        <v>0.7</v>
      </c>
      <c r="AV48" s="39">
        <f>'2019'!Q48</f>
        <v>56000000</v>
      </c>
      <c r="AW48" s="39">
        <f>'2019'!R48</f>
        <v>2798000</v>
      </c>
      <c r="AX48" s="132">
        <f>'2019'!S48</f>
        <v>0</v>
      </c>
      <c r="AY48" s="33" t="str">
        <f>'2019'!AB48</f>
        <v xml:space="preserve">Mediante jornadas de asistencias técnicas se realizó la socialización de la Política Pública  de Salud Mental Nacional (Resolución 04886 de 2018) y la Resolución  1598 de 2018 por la cual se adopta la Política Departamental de Salud Mental; la socialización se llevó a cabo en los municipios de: Buenavista, Calarcá, Circasia, Córdoba, Filandia, Génova, Montenegro, La Tebaida, Pijao, Quimbaya y Salento; el objetivo es transversalizar las acciones municipales en pro de la Salud Mental en concordancia con las orientaciones, ejes temáticos y generalidades conceptuales de la Política Pública de Salud Mental.
</v>
      </c>
    </row>
    <row r="49" spans="1:51" ht="60" customHeight="1" x14ac:dyDescent="0.25">
      <c r="A49" s="270"/>
      <c r="B49" s="275"/>
      <c r="C49" s="266"/>
      <c r="D49" s="14">
        <v>38</v>
      </c>
      <c r="E49" s="13" t="s">
        <v>195</v>
      </c>
      <c r="F49" s="13" t="s">
        <v>192</v>
      </c>
      <c r="G49" s="13" t="s">
        <v>193</v>
      </c>
      <c r="H49" s="13" t="s">
        <v>194</v>
      </c>
      <c r="I49" s="33" t="s">
        <v>179</v>
      </c>
      <c r="J49" s="270"/>
      <c r="K49" s="273"/>
      <c r="L49" s="273"/>
      <c r="M49" s="274"/>
      <c r="N49" s="74">
        <v>1</v>
      </c>
      <c r="O49" s="49">
        <f t="shared" si="0"/>
        <v>0.16</v>
      </c>
      <c r="P49" s="80">
        <f t="shared" si="1"/>
        <v>0.16</v>
      </c>
      <c r="Q49" s="95">
        <f>'2015'!O49</f>
        <v>0</v>
      </c>
      <c r="R49" s="97">
        <f>'2015'!P49</f>
        <v>0</v>
      </c>
      <c r="S49" s="38">
        <f>'2015'!Q49</f>
        <v>0</v>
      </c>
      <c r="T49" s="39">
        <f>'2015'!R49</f>
        <v>0</v>
      </c>
      <c r="U49" s="39">
        <f>'2015'!S49</f>
        <v>0</v>
      </c>
      <c r="V49" s="38">
        <f>'2015'!T49</f>
        <v>0</v>
      </c>
      <c r="W49" s="33" t="str">
        <f>'2015'!U49</f>
        <v>ND</v>
      </c>
      <c r="X49" s="123">
        <f>'2016'!N49</f>
        <v>0.1</v>
      </c>
      <c r="Y49" s="124">
        <f>'2016'!O49</f>
        <v>0.1</v>
      </c>
      <c r="Z49" s="132">
        <f>'2016'!P49</f>
        <v>1</v>
      </c>
      <c r="AA49" s="39">
        <f>'2016'!Q49</f>
        <v>0</v>
      </c>
      <c r="AB49" s="39">
        <f>'2016'!R49</f>
        <v>0</v>
      </c>
      <c r="AC49" s="132">
        <f>'2016'!S49</f>
        <v>0</v>
      </c>
      <c r="AD49" s="33" t="str">
        <f>'2016'!T49</f>
        <v>estas estan establecidas por el sistema de salud</v>
      </c>
      <c r="AE49" s="123">
        <f>'2017'!N49</f>
        <v>0.1</v>
      </c>
      <c r="AF49" s="124">
        <f>'2017'!O49</f>
        <v>0.06</v>
      </c>
      <c r="AG49" s="132">
        <f>'2017'!P49</f>
        <v>0.6</v>
      </c>
      <c r="AH49" s="39">
        <f>'2017'!Q49</f>
        <v>0</v>
      </c>
      <c r="AI49" s="39">
        <f>'2017'!R49</f>
        <v>0</v>
      </c>
      <c r="AJ49" s="132">
        <f>'2017'!S49</f>
        <v>0</v>
      </c>
      <c r="AK49" s="33" t="str">
        <f>'2017'!T49</f>
        <v>En secretaria de salud realizó mesa de trabajo con el director de promocion  social del ministerio de proteccion social para hacer seguimiento a las medidas desde la competencia del sector salud.se estan haciento las gestiones para compartir experciencias con otros entes territoriales para conocer como la estan aplicando. (barranquilla)</v>
      </c>
      <c r="AL49" s="123">
        <f>'2018'!N49</f>
        <v>0</v>
      </c>
      <c r="AM49" s="124">
        <f>'2018'!O49</f>
        <v>0</v>
      </c>
      <c r="AN49" s="132">
        <f>'2018'!P49</f>
        <v>0</v>
      </c>
      <c r="AO49" s="39">
        <f>'2018'!Q49</f>
        <v>0</v>
      </c>
      <c r="AP49" s="39">
        <f>'2018'!R49</f>
        <v>0</v>
      </c>
      <c r="AQ49" s="132">
        <f>'2018'!S49</f>
        <v>0</v>
      </c>
      <c r="AR49" s="33">
        <f>'2018'!AB49</f>
        <v>0</v>
      </c>
      <c r="AS49" s="123">
        <f>'2019'!N49</f>
        <v>0</v>
      </c>
      <c r="AT49" s="124">
        <f>'2019'!O49</f>
        <v>0</v>
      </c>
      <c r="AU49" s="132">
        <f>'2019'!P49</f>
        <v>0</v>
      </c>
      <c r="AV49" s="39">
        <f>'2019'!Q49</f>
        <v>0</v>
      </c>
      <c r="AW49" s="39">
        <f>'2019'!R49</f>
        <v>0</v>
      </c>
      <c r="AX49" s="132">
        <f>'2019'!S49</f>
        <v>0</v>
      </c>
      <c r="AY49" s="33" t="str">
        <f>'2019'!AB49</f>
        <v>Se realizaron 16 talleres de sensibilización frente a la enfermedad de tuberculosis y lepra, dirigidos a personal de salud, pacientes y sus familias, asistieron 138 personas, de los cuales 107 fueron de sexo femenino. Se realizaron 16 jornadas de movilización y búsqueda de sintomáticos de piel y sistema nervioso periférico en los cuales se educaron y valoraron 661 personas sobre la enfermedad de Hansen, de los cuales 285 eran de sexo femenino.
Se realizaron 30 jornadas de movilización y búsqueda de sintomáticos respiratorios en los cuales se educaron y valoraron 1523 personas sobre la enfermedad de tuberculosis, de los cuales 797 eran de sexo femenino. Privadas de la libertad, habitante de calle y hogares de adulto mayor, VIH, etc. Se realizaron 6 jornadas de Educación a pacientes con tuberculosis, donde se educaron 187 personas de las cuales 26 eran de sexo femenino.</v>
      </c>
    </row>
    <row r="50" spans="1:51" ht="60" customHeight="1" x14ac:dyDescent="0.25">
      <c r="A50" s="270"/>
      <c r="B50" s="275"/>
      <c r="C50" s="266"/>
      <c r="D50" s="14">
        <v>39</v>
      </c>
      <c r="E50" s="13" t="s">
        <v>196</v>
      </c>
      <c r="F50" s="13" t="s">
        <v>197</v>
      </c>
      <c r="G50" s="13" t="s">
        <v>198</v>
      </c>
      <c r="H50" s="13" t="s">
        <v>199</v>
      </c>
      <c r="I50" s="33" t="s">
        <v>179</v>
      </c>
      <c r="J50" s="270" t="s">
        <v>254</v>
      </c>
      <c r="K50" s="273" t="s">
        <v>255</v>
      </c>
      <c r="L50" s="275">
        <v>133</v>
      </c>
      <c r="M50" s="276" t="s">
        <v>257</v>
      </c>
      <c r="N50" s="44" t="s">
        <v>198</v>
      </c>
      <c r="O50" s="49">
        <f t="shared" si="0"/>
        <v>13.185</v>
      </c>
      <c r="P50" s="80" t="e">
        <f t="shared" si="1"/>
        <v>#VALUE!</v>
      </c>
      <c r="Q50" s="95">
        <f>'2015'!O50</f>
        <v>0</v>
      </c>
      <c r="R50" s="97">
        <f>'2015'!P50</f>
        <v>0</v>
      </c>
      <c r="S50" s="38">
        <f>'2015'!Q50</f>
        <v>0</v>
      </c>
      <c r="T50" s="39">
        <f>'2015'!R50</f>
        <v>0</v>
      </c>
      <c r="U50" s="39">
        <f>'2015'!S50</f>
        <v>0</v>
      </c>
      <c r="V50" s="38">
        <f>'2015'!T50</f>
        <v>0</v>
      </c>
      <c r="W50" s="33" t="str">
        <f>'2015'!U50</f>
        <v>ND</v>
      </c>
      <c r="X50" s="123">
        <f>'2016'!N50</f>
        <v>0.1</v>
      </c>
      <c r="Y50" s="124">
        <f>'2016'!O50</f>
        <v>0.1</v>
      </c>
      <c r="Z50" s="132">
        <f>'2016'!P50</f>
        <v>1</v>
      </c>
      <c r="AA50" s="39">
        <f>'2016'!Q50</f>
        <v>0</v>
      </c>
      <c r="AB50" s="39">
        <f>'2016'!R50</f>
        <v>0</v>
      </c>
      <c r="AC50" s="132">
        <f>'2016'!S50</f>
        <v>0</v>
      </c>
      <c r="AD50" s="33" t="str">
        <f>'2016'!T50</f>
        <v>se adelantaron las acciones desde la secretaria de salud</v>
      </c>
      <c r="AE50" s="123">
        <f>'2017'!N50</f>
        <v>0.1</v>
      </c>
      <c r="AF50" s="124">
        <f>'2017'!O50</f>
        <v>8.5000000000000006E-2</v>
      </c>
      <c r="AG50" s="132">
        <f>'2017'!P50</f>
        <v>0.85</v>
      </c>
      <c r="AH50" s="39">
        <f>'2017'!Q50</f>
        <v>25750000</v>
      </c>
      <c r="AI50" s="39">
        <f>'2017'!R50</f>
        <v>23220000</v>
      </c>
      <c r="AJ50" s="132">
        <f>'2017'!S50</f>
        <v>0.90174757281553397</v>
      </c>
      <c r="AK50" s="33" t="str">
        <f>'2017'!T50</f>
        <v>En secretaria de salud a traves del ASIS (Análisis de Situación de Salud) se ha formulado un plan de articulación intersectorial para la canalización de diferentes acciones (salud, riesgos y atención) en la poblacion.</v>
      </c>
      <c r="AL50" s="123">
        <f>'2018'!N50</f>
        <v>5</v>
      </c>
      <c r="AM50" s="124">
        <f>'2018'!O50</f>
        <v>1</v>
      </c>
      <c r="AN50" s="132">
        <f>'2018'!P50</f>
        <v>0.2</v>
      </c>
      <c r="AO50" s="39">
        <f>'2018'!Q50</f>
        <v>86385271</v>
      </c>
      <c r="AP50" s="39">
        <f>'2018'!R50</f>
        <v>34860000</v>
      </c>
      <c r="AQ50" s="132">
        <f>'2018'!S50</f>
        <v>0.40354101569004741</v>
      </c>
      <c r="AR50" s="33" t="str">
        <f>'2018'!AB50</f>
        <v>En la implementación del programa de participación social en salud, y con la formulación de la política nacional de Participación Social se iniciaron  los procesos de articulación e identificación de las líneas de acción de los programas a ser incluidos en la Política. Se interactúa con estudiantes de la Institución Educativa INET del municipio de Circasia en la realización de talleres en prevención de violencia contra la mujer y delitos de trata de personas. Además se vienen realizando actividades con población indígena en 5 municipios del Departamento en deberes y derechos en salud, acompañamiento proceso de seguridad alimentaria y nutricional (comunidades de los municipios de Córdoba, Pijao, La Tebaida, Calarcá, Quimbaya y Buenavista).</v>
      </c>
      <c r="AS50" s="123">
        <f>'2019'!N50</f>
        <v>12</v>
      </c>
      <c r="AT50" s="124">
        <f>'2019'!O50</f>
        <v>12</v>
      </c>
      <c r="AU50" s="132">
        <f>'2019'!P50</f>
        <v>0.7</v>
      </c>
      <c r="AV50" s="39">
        <f>'2019'!Q50</f>
        <v>28000000</v>
      </c>
      <c r="AW50" s="39">
        <f>'2019'!R50</f>
        <v>3180000</v>
      </c>
      <c r="AX50" s="132">
        <f>'2019'!S50</f>
        <v>0</v>
      </c>
      <c r="AY50" s="33" t="str">
        <f>'2019'!AB50</f>
        <v>La Secretaría de Familia reporta que se realizan procesos de formación y capacitación a docentes, orientadores y padres de familia de las instituciones educativas de los municipios del Quindío en temas relacionados con atención primaria en salud mental, consumo de sustancias psicoactivas, primera ayuda psicológica, intervención en crisis, rutas de atención en salud mental, y coberturas en salud, SPA y violencia.</v>
      </c>
    </row>
    <row r="51" spans="1:51" ht="60" customHeight="1" x14ac:dyDescent="0.25">
      <c r="A51" s="270"/>
      <c r="B51" s="275"/>
      <c r="C51" s="266"/>
      <c r="D51" s="14">
        <v>40</v>
      </c>
      <c r="E51" s="13" t="s">
        <v>200</v>
      </c>
      <c r="F51" s="13" t="s">
        <v>201</v>
      </c>
      <c r="G51" s="13" t="s">
        <v>202</v>
      </c>
      <c r="H51" s="13" t="s">
        <v>203</v>
      </c>
      <c r="I51" s="33" t="s">
        <v>204</v>
      </c>
      <c r="J51" s="270"/>
      <c r="K51" s="273"/>
      <c r="L51" s="275"/>
      <c r="M51" s="276"/>
      <c r="N51" s="44" t="s">
        <v>202</v>
      </c>
      <c r="O51" s="49">
        <f t="shared" si="0"/>
        <v>0.19</v>
      </c>
      <c r="P51" s="80" t="e">
        <f t="shared" si="1"/>
        <v>#VALUE!</v>
      </c>
      <c r="Q51" s="95">
        <f>'2015'!O51</f>
        <v>0</v>
      </c>
      <c r="R51" s="97">
        <f>'2015'!P51</f>
        <v>0</v>
      </c>
      <c r="S51" s="38">
        <f>'2015'!Q51</f>
        <v>0</v>
      </c>
      <c r="T51" s="39">
        <f>'2015'!R51</f>
        <v>0</v>
      </c>
      <c r="U51" s="39">
        <f>'2015'!S51</f>
        <v>0</v>
      </c>
      <c r="V51" s="38">
        <f>'2015'!T51</f>
        <v>0</v>
      </c>
      <c r="W51" s="33" t="str">
        <f>'2015'!U51</f>
        <v>ND</v>
      </c>
      <c r="X51" s="123">
        <f>'2016'!N51</f>
        <v>0.1</v>
      </c>
      <c r="Y51" s="124">
        <f>'2016'!O51</f>
        <v>0.1</v>
      </c>
      <c r="Z51" s="132">
        <f>'2016'!P51</f>
        <v>1</v>
      </c>
      <c r="AA51" s="39">
        <f>'2016'!Q51</f>
        <v>0</v>
      </c>
      <c r="AB51" s="39">
        <f>'2016'!R51</f>
        <v>0</v>
      </c>
      <c r="AC51" s="132">
        <f>'2016'!S51</f>
        <v>0</v>
      </c>
      <c r="AD51" s="33" t="str">
        <f>'2016'!T51</f>
        <v>Realización de 3 mesas de trabajo con las secretarias de educación, familia y cultura y turismo para definir la propuesta de intervención intersectorial desde el enfoque de determinantes sociales, como el seguimiento a la mesa de trabajo frente a la problemáticas de salud mental de los docentes en conjunto con la secretaria de educación.</v>
      </c>
      <c r="AE51" s="123">
        <f>'2017'!N51</f>
        <v>0.1</v>
      </c>
      <c r="AF51" s="124">
        <f>'2017'!O51</f>
        <v>0.09</v>
      </c>
      <c r="AG51" s="132">
        <f>'2017'!P51</f>
        <v>0.89999999999999991</v>
      </c>
      <c r="AH51" s="39">
        <f>'2017'!Q51</f>
        <v>0</v>
      </c>
      <c r="AI51" s="39">
        <f>'2017'!R51</f>
        <v>0</v>
      </c>
      <c r="AJ51" s="132">
        <f>'2017'!S51</f>
        <v>0</v>
      </c>
      <c r="AK51" s="33" t="str">
        <f>'2017'!T51</f>
        <v>En secretaria de salud a traves del ASIS (Análisis de Situación de Salud) se ha formulado un plan de articulación intersectorial para la canalización de diferentes acciones (salud, riesgos y atención) en la poblacion.</v>
      </c>
      <c r="AL51" s="123">
        <f>'2018'!N51</f>
        <v>0</v>
      </c>
      <c r="AM51" s="124">
        <f>'2018'!O51</f>
        <v>0</v>
      </c>
      <c r="AN51" s="132">
        <f>'2018'!P51</f>
        <v>0</v>
      </c>
      <c r="AO51" s="39">
        <f>'2018'!Q51</f>
        <v>0</v>
      </c>
      <c r="AP51" s="39">
        <f>'2018'!R51</f>
        <v>0</v>
      </c>
      <c r="AQ51" s="132">
        <f>'2018'!S51</f>
        <v>0</v>
      </c>
      <c r="AR51" s="33">
        <f>'2018'!AB51</f>
        <v>0</v>
      </c>
      <c r="AS51" s="123">
        <f>'2019'!N51</f>
        <v>0</v>
      </c>
      <c r="AT51" s="124">
        <f>'2019'!O51</f>
        <v>0</v>
      </c>
      <c r="AU51" s="132">
        <f>'2019'!P51</f>
        <v>0</v>
      </c>
      <c r="AV51" s="39">
        <f>'2019'!Q51</f>
        <v>0</v>
      </c>
      <c r="AW51" s="39">
        <f>'2019'!R51</f>
        <v>0</v>
      </c>
      <c r="AX51" s="132">
        <f>'2019'!S51</f>
        <v>0</v>
      </c>
      <c r="AY51" s="33" t="str">
        <f>'2019'!AB51</f>
        <v xml:space="preserve">Esta acción concreta hace parte de una de las funciones del Comité consultivo intersectorial para la atención integral de la violencia de género. De esta forma, a través de la publicación de los informes d e los sistemas de información de la Secretaría de Salud, se viene adelantando el proceso para mitigar problemáticas en salud pública para mujeres. </v>
      </c>
    </row>
    <row r="52" spans="1:51" ht="60" customHeight="1" x14ac:dyDescent="0.25">
      <c r="A52" s="270" t="s">
        <v>292</v>
      </c>
      <c r="B52" s="266" t="s">
        <v>293</v>
      </c>
      <c r="C52" s="266" t="s">
        <v>294</v>
      </c>
      <c r="D52" s="14">
        <v>41</v>
      </c>
      <c r="E52" s="5" t="s">
        <v>295</v>
      </c>
      <c r="F52" s="5" t="s">
        <v>296</v>
      </c>
      <c r="G52" s="5" t="s">
        <v>297</v>
      </c>
      <c r="H52" s="5" t="s">
        <v>298</v>
      </c>
      <c r="I52" s="34" t="s">
        <v>299</v>
      </c>
      <c r="J52" s="65" t="s">
        <v>382</v>
      </c>
      <c r="K52" s="9" t="s">
        <v>383</v>
      </c>
      <c r="L52" s="11">
        <v>250</v>
      </c>
      <c r="M52" s="60" t="s">
        <v>384</v>
      </c>
      <c r="N52" s="74">
        <v>0.9</v>
      </c>
      <c r="O52" s="49">
        <f t="shared" si="0"/>
        <v>2.14</v>
      </c>
      <c r="P52" s="80">
        <f t="shared" si="1"/>
        <v>2.3777777777777778</v>
      </c>
      <c r="Q52" s="95">
        <f>'2015'!O52</f>
        <v>0</v>
      </c>
      <c r="R52" s="97">
        <f>'2015'!P52</f>
        <v>0</v>
      </c>
      <c r="S52" s="38">
        <f>'2015'!Q52</f>
        <v>0</v>
      </c>
      <c r="T52" s="39">
        <f>'2015'!R52</f>
        <v>0</v>
      </c>
      <c r="U52" s="39">
        <f>'2015'!S52</f>
        <v>0</v>
      </c>
      <c r="V52" s="38">
        <f>'2015'!T52</f>
        <v>0</v>
      </c>
      <c r="W52" s="33" t="str">
        <f>'2015'!U52</f>
        <v>ND</v>
      </c>
      <c r="X52" s="123">
        <f>'2016'!N52</f>
        <v>0.09</v>
      </c>
      <c r="Y52" s="124">
        <f>'2016'!O52</f>
        <v>0.05</v>
      </c>
      <c r="Z52" s="132">
        <f>'2016'!P52</f>
        <v>0.55555555555555558</v>
      </c>
      <c r="AA52" s="39">
        <f>'2016'!Q52</f>
        <v>0</v>
      </c>
      <c r="AB52" s="39">
        <f>'2016'!R52</f>
        <v>0</v>
      </c>
      <c r="AC52" s="132">
        <f>'2016'!S52</f>
        <v>0</v>
      </c>
      <c r="AD52" s="33" t="str">
        <f>'2016'!T52</f>
        <v xml:space="preserve">se inicio con el diseño de una propusta de capacitacion </v>
      </c>
      <c r="AE52" s="123">
        <f>'2017'!N52</f>
        <v>0.09</v>
      </c>
      <c r="AF52" s="124">
        <f>'2017'!O52</f>
        <v>0.09</v>
      </c>
      <c r="AG52" s="132">
        <f>'2017'!P52</f>
        <v>1</v>
      </c>
      <c r="AH52" s="39">
        <f>'2017'!Q52</f>
        <v>274250000</v>
      </c>
      <c r="AI52" s="39">
        <f>'2017'!R52</f>
        <v>31600000</v>
      </c>
      <c r="AJ52" s="132">
        <f>'2017'!S52</f>
        <v>0.11522333637192343</v>
      </c>
      <c r="AK52" s="33" t="str">
        <f>'2017'!T52</f>
        <v xml:space="preserve">Por medio de la secretaria de interior se realizó una  "Escuela de participacion politica para mujeres" del departamento, en el que se realizaron  y/o apoyaron las siguientes  estrategias de participación: 
Escuela de formación política y democrática para mujeres
1. Apoyo de Ediles para Congreso Nacional de Ediles Montería Córdoba.
2. La fase dos de la estrategia participando ando por tu sueños y futuros dirigido a niños, niñas y adolescentes 
3. Celebración de la semana de la participación. 
4. Estrategia de Banco de iniciativas de participación BIP-Q 
</v>
      </c>
      <c r="AL52" s="123">
        <f>'2018'!N52</f>
        <v>3</v>
      </c>
      <c r="AM52" s="124">
        <f>'2018'!O52</f>
        <v>1</v>
      </c>
      <c r="AN52" s="132">
        <f>'2018'!P52</f>
        <v>0.33333333333333331</v>
      </c>
      <c r="AO52" s="39">
        <f>'2018'!Q52</f>
        <v>358000000</v>
      </c>
      <c r="AP52" s="39">
        <f>'2018'!R52</f>
        <v>84490000</v>
      </c>
      <c r="AQ52" s="132">
        <f>'2018'!S52</f>
        <v>0.23600558659217877</v>
      </c>
      <c r="AR52" s="33" t="str">
        <f>'2018'!AB52</f>
        <v xml:space="preserve">Con relación al desarrollo de estrategias tendientes a promover la participación ciudadana:
• El departamento en el marco de la  realización de las elecciones legislativas del once (11) de marzo. Se realizó intervención en las emisoras comunitarias en cuyos programas radiales, se socializó la importancia de la participación democrática. Igualmente se socializaron el delito electoral y la forma de realizarlas ante la URIEL (Unidad de Recepción Inmediata para la Transparencia Electoral).
• En el marco de la Política Pública de discapacidad se ha brindado capacitación en participación ciudadana y control social a dos comités municipales de Circasia y Filandia.
• En el marco de la Política Pública de envejecimiento y vejez se brindó capacitación en participación ciudadana y control social, dirigida a adultos mayores en el CDC de la comuna siete (7) del municipio de Armenia.
• En el marco de la Política Pública de Niños, Niñas y Adolescentes se diseñó una metodología lúdica para realización de talleres acerca de la participación ciudadana con esta población en los municipios de Montenegro y Pijao beneficiado a una población de 86 Niños, Niñas y Adolescentes.  
• Se realizó reunión con los diferentes enlaces de las secretarias de la administración con el fin de articular acciones para la realización de la segunda semana de la participación. Programada del 28 mayo al 01 de junio del presente año.
• Realización de la Secretaria técnica de la Comisión para la Coordinación y Seguimiento de los procesos electorales en: Consulta popular minera del municipio de Córdoba, tres sesiones en los procesos de elecciones legislativas.        
</v>
      </c>
      <c r="AS52" s="123">
        <f>'2019'!N52</f>
        <v>1</v>
      </c>
      <c r="AT52" s="124">
        <f>'2019'!O52</f>
        <v>1</v>
      </c>
      <c r="AU52" s="132">
        <f>'2019'!P52</f>
        <v>0.7</v>
      </c>
      <c r="AV52" s="39">
        <f>'2019'!Q52</f>
        <v>8550000</v>
      </c>
      <c r="AW52" s="39">
        <f>'2019'!R52</f>
        <v>8550000</v>
      </c>
      <c r="AX52" s="132">
        <f>'2019'!S52</f>
        <v>0</v>
      </c>
      <c r="AY52" s="33" t="str">
        <f>'2019'!AB52</f>
        <v xml:space="preserve">La Secretaría del Interior reporta la realización de procesos de promoción y divulgación de la importancia de la Participación Ciudadana y Democrática, así como el ejercicio de Control Social en instancias como Consejos estudiantiles, Audiencias de Rendición de Cuentas, Veedurías, JAC, entre otras, impactando a más de 83 mujeres. </v>
      </c>
    </row>
    <row r="53" spans="1:51" ht="60" customHeight="1" x14ac:dyDescent="0.25">
      <c r="A53" s="270"/>
      <c r="B53" s="266"/>
      <c r="C53" s="266"/>
      <c r="D53" s="14">
        <v>42</v>
      </c>
      <c r="E53" s="5" t="s">
        <v>300</v>
      </c>
      <c r="F53" s="5" t="s">
        <v>301</v>
      </c>
      <c r="G53" s="5" t="s">
        <v>302</v>
      </c>
      <c r="H53" s="5" t="s">
        <v>303</v>
      </c>
      <c r="I53" s="34" t="s">
        <v>304</v>
      </c>
      <c r="J53" s="270" t="s">
        <v>215</v>
      </c>
      <c r="K53" s="273" t="s">
        <v>216</v>
      </c>
      <c r="L53" s="273">
        <v>197</v>
      </c>
      <c r="M53" s="274" t="s">
        <v>217</v>
      </c>
      <c r="N53" s="75" t="s">
        <v>302</v>
      </c>
      <c r="O53" s="49">
        <f t="shared" si="0"/>
        <v>0.35000000000000003</v>
      </c>
      <c r="P53" s="80" t="e">
        <f t="shared" si="1"/>
        <v>#VALUE!</v>
      </c>
      <c r="Q53" s="95">
        <f>'2015'!O53</f>
        <v>0</v>
      </c>
      <c r="R53" s="97">
        <f>'2015'!P53</f>
        <v>0</v>
      </c>
      <c r="S53" s="38">
        <f>'2015'!Q53</f>
        <v>0</v>
      </c>
      <c r="T53" s="39">
        <f>'2015'!R53</f>
        <v>0</v>
      </c>
      <c r="U53" s="39">
        <f>'2015'!S53</f>
        <v>0</v>
      </c>
      <c r="V53" s="38">
        <f>'2015'!T53</f>
        <v>0</v>
      </c>
      <c r="W53" s="33" t="str">
        <f>'2015'!U53</f>
        <v>ND</v>
      </c>
      <c r="X53" s="123">
        <f>'2016'!N53</f>
        <v>0.1</v>
      </c>
      <c r="Y53" s="124">
        <f>'2016'!O53</f>
        <v>0.05</v>
      </c>
      <c r="Z53" s="132">
        <f>'2016'!P53</f>
        <v>0.5</v>
      </c>
      <c r="AA53" s="39">
        <f>'2016'!Q53</f>
        <v>0</v>
      </c>
      <c r="AB53" s="39">
        <f>'2016'!R53</f>
        <v>0</v>
      </c>
      <c r="AC53" s="132">
        <f>'2016'!S53</f>
        <v>0</v>
      </c>
      <c r="AD53" s="33" t="str">
        <f>'2016'!T53</f>
        <v xml:space="preserve">se inicio con el diseño de una propusta de capacitacion </v>
      </c>
      <c r="AE53" s="123">
        <f>'2017'!N53</f>
        <v>0.1</v>
      </c>
      <c r="AF53" s="124">
        <f>'2017'!O53</f>
        <v>0.1</v>
      </c>
      <c r="AG53" s="132">
        <f>'2017'!P53</f>
        <v>1</v>
      </c>
      <c r="AH53" s="39">
        <f>'2017'!Q53</f>
        <v>82000000</v>
      </c>
      <c r="AI53" s="39">
        <f>'2017'!R53</f>
        <v>6570000</v>
      </c>
      <c r="AJ53" s="132">
        <f>'2017'!S53</f>
        <v>8.0121951219512197E-2</v>
      </c>
      <c r="AK53" s="33" t="str">
        <f>'2017'!T53</f>
        <v xml:space="preserve">Desde la jefatura de equidad de genero y mujer se realizó realización de una  "Escuela de participacion política para mujeres" del departamento. </v>
      </c>
      <c r="AL53" s="123">
        <f>'2018'!N53</f>
        <v>1</v>
      </c>
      <c r="AM53" s="124">
        <f>'2018'!O53</f>
        <v>0.2</v>
      </c>
      <c r="AN53" s="132">
        <f>'2018'!P53</f>
        <v>0.2</v>
      </c>
      <c r="AO53" s="39">
        <f>'2018'!Q53</f>
        <v>69300000</v>
      </c>
      <c r="AP53" s="39">
        <f>'2018'!R53</f>
        <v>59520000</v>
      </c>
      <c r="AQ53" s="132">
        <f>'2018'!S53</f>
        <v>0.8588744588744589</v>
      </c>
      <c r="AR53" s="33" t="str">
        <f>'2018'!AB53</f>
        <v xml:space="preserve">Se realizó en el marco de la semana de la participación, el segundo capitulo de la escuela de liderazgo politico de mujeres, en el cual, en articulacion entre Secretarías de familia e interior, se busca empoderar a las mujeres lideresas en asuntos de incidencia politica, electoral y participacion ciudadana. </v>
      </c>
      <c r="AS53" s="123">
        <f>'2019'!N53</f>
        <v>0</v>
      </c>
      <c r="AT53" s="124">
        <f>'2019'!O53</f>
        <v>0</v>
      </c>
      <c r="AU53" s="132">
        <f>'2019'!P53</f>
        <v>0</v>
      </c>
      <c r="AV53" s="39">
        <f>'2019'!Q53</f>
        <v>50000000</v>
      </c>
      <c r="AW53" s="39">
        <f>'2019'!R53</f>
        <v>12762000</v>
      </c>
      <c r="AX53" s="132">
        <f>'2019'!S53</f>
        <v>0</v>
      </c>
      <c r="AY53" s="33" t="str">
        <f>'2019'!AB53</f>
        <v>La Secretaría de familia a través de la oficina de genero viene haciendo acompañamiento a todos los municipios del departamento en la conformación y consolidación de espacios de participación como lo son los consejos comunitarios de mujer, y el consejo departamental de mujeres. A través de estos se apoyó el desarrollo de  planes de acción y propuestas para la realización de actividades de movilización a lo largo de la vigencia. Los componentes financieros dependen del apoyo de los entes territoriales, para lo cual se gestionan recursos encaminados a garantizar la realización de actividades propuestas. Todos los espacios de participación son acompañados técnicamente mediante talleres y socialización de la norma así como de los lineamientos establecidos para el abordaje del enfoque de genero. 
Se desarrolló convocatoria para la realización de 2 sesiones del consejo departamental de mujeres.</v>
      </c>
    </row>
    <row r="54" spans="1:51" ht="60" customHeight="1" x14ac:dyDescent="0.25">
      <c r="A54" s="270"/>
      <c r="B54" s="266"/>
      <c r="C54" s="266"/>
      <c r="D54" s="14">
        <v>43</v>
      </c>
      <c r="E54" s="5" t="s">
        <v>305</v>
      </c>
      <c r="F54" s="5" t="s">
        <v>306</v>
      </c>
      <c r="G54" s="5" t="s">
        <v>307</v>
      </c>
      <c r="H54" s="5" t="s">
        <v>308</v>
      </c>
      <c r="I54" s="34" t="s">
        <v>309</v>
      </c>
      <c r="J54" s="270"/>
      <c r="K54" s="273"/>
      <c r="L54" s="273"/>
      <c r="M54" s="274"/>
      <c r="N54" s="75" t="s">
        <v>307</v>
      </c>
      <c r="O54" s="49">
        <f t="shared" si="0"/>
        <v>0.155</v>
      </c>
      <c r="P54" s="80" t="e">
        <f t="shared" si="1"/>
        <v>#VALUE!</v>
      </c>
      <c r="Q54" s="95" t="str">
        <f>'2015'!O54</f>
        <v>Socializacion de la importancia de la red de mujeres al poder</v>
      </c>
      <c r="R54" s="97">
        <f>'2015'!P54</f>
        <v>5.0000000000000001E-3</v>
      </c>
      <c r="S54" s="38">
        <f>'2015'!Q54</f>
        <v>5.0000000000000001E-3</v>
      </c>
      <c r="T54" s="39">
        <f>'2015'!R54</f>
        <v>0</v>
      </c>
      <c r="U54" s="39">
        <f>'2015'!S54</f>
        <v>0</v>
      </c>
      <c r="V54" s="38">
        <f>'2015'!T54</f>
        <v>0</v>
      </c>
      <c r="W54" s="33" t="str">
        <f>'2015'!U54</f>
        <v>Solicitud a la resgistraduria sobre las mujeres que se postularon para las votaciones 2015, solicitud de las mujeres electas a cargos de eleccion popular en el Quindío 2015. comparativo de mujeres elegidas en las elecciones 2012 frente a los comisios que se dieron en le 2015, todo esto como antecedente que permita proyectar la menera de crear la red de mujeres al poder de manera efectiva y analizar los avances o retrocesos uqe permitan ver de manera mas amplia la participacion de la mujer en instancias decisorias.</v>
      </c>
      <c r="X54" s="123">
        <f>'2016'!N54</f>
        <v>0.1</v>
      </c>
      <c r="Y54" s="124">
        <f>'2016'!O54</f>
        <v>0.05</v>
      </c>
      <c r="Z54" s="132">
        <f>'2016'!P54</f>
        <v>0.5</v>
      </c>
      <c r="AA54" s="39">
        <f>'2016'!Q54</f>
        <v>0</v>
      </c>
      <c r="AB54" s="39">
        <f>'2016'!R54</f>
        <v>0</v>
      </c>
      <c r="AC54" s="132">
        <f>'2016'!S54</f>
        <v>0</v>
      </c>
      <c r="AD54" s="33" t="str">
        <f>'2016'!T54</f>
        <v xml:space="preserve">se inicio con el diseño de una propusta de capacitacion </v>
      </c>
      <c r="AE54" s="123">
        <f>'2017'!N54</f>
        <v>0.1</v>
      </c>
      <c r="AF54" s="124">
        <f>'2017'!O54</f>
        <v>0.1</v>
      </c>
      <c r="AG54" s="132">
        <f>'2017'!P54</f>
        <v>1</v>
      </c>
      <c r="AH54" s="39">
        <f>'2017'!Q54</f>
        <v>0</v>
      </c>
      <c r="AI54" s="39">
        <f>'2017'!R54</f>
        <v>0</v>
      </c>
      <c r="AJ54" s="132">
        <f>'2017'!S54</f>
        <v>0</v>
      </c>
      <c r="AK54" s="33" t="str">
        <f>'2017'!T54</f>
        <v xml:space="preserve">Desde la jefatura de equidad de genero y mujer se realizó una "Escuela de participacion politica para mujeres" del departamento. </v>
      </c>
      <c r="AL54" s="123">
        <f>'2018'!N54</f>
        <v>0</v>
      </c>
      <c r="AM54" s="124">
        <f>'2018'!O54</f>
        <v>0</v>
      </c>
      <c r="AN54" s="132">
        <f>'2018'!P54</f>
        <v>0</v>
      </c>
      <c r="AO54" s="39">
        <f>'2018'!Q54</f>
        <v>0</v>
      </c>
      <c r="AP54" s="39">
        <f>'2018'!R54</f>
        <v>0</v>
      </c>
      <c r="AQ54" s="132">
        <f>'2018'!S54</f>
        <v>0</v>
      </c>
      <c r="AR54" s="33">
        <f>'2018'!AB54</f>
        <v>0</v>
      </c>
      <c r="AS54" s="123">
        <f>'2019'!N54</f>
        <v>0</v>
      </c>
      <c r="AT54" s="124">
        <f>'2019'!O54</f>
        <v>0</v>
      </c>
      <c r="AU54" s="132">
        <f>'2019'!P54</f>
        <v>0</v>
      </c>
      <c r="AV54" s="39">
        <f>'2019'!Q54</f>
        <v>0</v>
      </c>
      <c r="AW54" s="39">
        <f>'2019'!R54</f>
        <v>0</v>
      </c>
      <c r="AX54" s="132">
        <f>'2019'!S54</f>
        <v>0</v>
      </c>
      <c r="AY54" s="33" t="str">
        <f>'2019'!AB54</f>
        <v xml:space="preserve">A través de las instancias de participación de mujeres existentes en el departamento, como lo son consejos comunitarios y consejo departamental de mujeres, la Secretaría de Familia ha hecho asistencia técnica en la socialización de lineamientos estratégicos de la política pública de equidad de género y promoción de la incidencia social a través del apoyo a las actividades establecidas en los planes de acción de estas instancias. </v>
      </c>
    </row>
    <row r="55" spans="1:51" ht="60" customHeight="1" x14ac:dyDescent="0.25">
      <c r="A55" s="270"/>
      <c r="B55" s="266"/>
      <c r="C55" s="266"/>
      <c r="D55" s="14">
        <v>44</v>
      </c>
      <c r="E55" s="5" t="s">
        <v>310</v>
      </c>
      <c r="F55" s="5" t="s">
        <v>311</v>
      </c>
      <c r="G55" s="5" t="s">
        <v>312</v>
      </c>
      <c r="H55" s="5" t="s">
        <v>313</v>
      </c>
      <c r="I55" s="34" t="s">
        <v>314</v>
      </c>
      <c r="J55" s="270"/>
      <c r="K55" s="273"/>
      <c r="L55" s="273"/>
      <c r="M55" s="274"/>
      <c r="N55" s="74">
        <v>1</v>
      </c>
      <c r="O55" s="49">
        <f t="shared" si="0"/>
        <v>0.2</v>
      </c>
      <c r="P55" s="80">
        <f t="shared" si="1"/>
        <v>0.2</v>
      </c>
      <c r="Q55" s="95">
        <f>'2015'!O55</f>
        <v>0</v>
      </c>
      <c r="R55" s="97">
        <f>'2015'!P55</f>
        <v>0</v>
      </c>
      <c r="S55" s="38">
        <f>'2015'!Q55</f>
        <v>0</v>
      </c>
      <c r="T55" s="39">
        <f>'2015'!R55</f>
        <v>0</v>
      </c>
      <c r="U55" s="39">
        <f>'2015'!S55</f>
        <v>0</v>
      </c>
      <c r="V55" s="38">
        <f>'2015'!T55</f>
        <v>0</v>
      </c>
      <c r="W55" s="33" t="str">
        <f>'2015'!U55</f>
        <v>ND</v>
      </c>
      <c r="X55" s="123">
        <f>'2016'!N55</f>
        <v>0.1</v>
      </c>
      <c r="Y55" s="124">
        <f>'2016'!O55</f>
        <v>0.1</v>
      </c>
      <c r="Z55" s="132">
        <f>'2016'!P55</f>
        <v>1</v>
      </c>
      <c r="AA55" s="39">
        <f>'2016'!Q55</f>
        <v>0</v>
      </c>
      <c r="AB55" s="39">
        <f>'2016'!R55</f>
        <v>0</v>
      </c>
      <c r="AC55" s="132">
        <f>'2016'!S55</f>
        <v>0</v>
      </c>
      <c r="AD55" s="33" t="str">
        <f>'2016'!T55</f>
        <v xml:space="preserve">se inicio con el diseño de una propusta de capacitacion </v>
      </c>
      <c r="AE55" s="123">
        <f>'2017'!N55</f>
        <v>0.1</v>
      </c>
      <c r="AF55" s="124">
        <f>'2017'!O55</f>
        <v>0.1</v>
      </c>
      <c r="AG55" s="132">
        <f>'2017'!P55</f>
        <v>1</v>
      </c>
      <c r="AH55" s="39">
        <f>'2017'!Q55</f>
        <v>0</v>
      </c>
      <c r="AI55" s="39">
        <f>'2017'!R55</f>
        <v>0</v>
      </c>
      <c r="AJ55" s="132">
        <f>'2017'!S55</f>
        <v>0</v>
      </c>
      <c r="AK55" s="33" t="str">
        <f>'2017'!T55</f>
        <v xml:space="preserve">Desde la jefatura de equidad de genero y mujer se realizó una  "Escuela de participacion politica para mujeres" del departamento. </v>
      </c>
      <c r="AL55" s="123">
        <f>'2018'!N55</f>
        <v>0</v>
      </c>
      <c r="AM55" s="124">
        <f>'2018'!O55</f>
        <v>0</v>
      </c>
      <c r="AN55" s="132">
        <f>'2018'!P55</f>
        <v>0</v>
      </c>
      <c r="AO55" s="39">
        <f>'2018'!Q55</f>
        <v>0</v>
      </c>
      <c r="AP55" s="39">
        <f>'2018'!R55</f>
        <v>0</v>
      </c>
      <c r="AQ55" s="132">
        <f>'2018'!S55</f>
        <v>0</v>
      </c>
      <c r="AR55" s="33">
        <f>'2018'!AB55</f>
        <v>0</v>
      </c>
      <c r="AS55" s="123">
        <f>'2019'!N55</f>
        <v>0</v>
      </c>
      <c r="AT55" s="124">
        <f>'2019'!O55</f>
        <v>0</v>
      </c>
      <c r="AU55" s="132">
        <f>'2019'!P55</f>
        <v>0</v>
      </c>
      <c r="AV55" s="39">
        <f>'2019'!Q55</f>
        <v>0</v>
      </c>
      <c r="AW55" s="39">
        <f>'2019'!R55</f>
        <v>0</v>
      </c>
      <c r="AX55" s="132">
        <f>'2019'!S55</f>
        <v>0</v>
      </c>
      <c r="AY55" s="33" t="str">
        <f>'2019'!AB55</f>
        <v xml:space="preserve">De igual forma, se efectuó un proceso contractual tendiente a apoyar la realización de un proceso formativo y de incidencia política para mujeres, el cual será desarrollado en el segundo semestre de la presente vigencia. </v>
      </c>
    </row>
    <row r="56" spans="1:51" ht="60" customHeight="1" x14ac:dyDescent="0.25">
      <c r="A56" s="270"/>
      <c r="B56" s="266" t="s">
        <v>380</v>
      </c>
      <c r="C56" s="5" t="s">
        <v>315</v>
      </c>
      <c r="D56" s="14">
        <v>45</v>
      </c>
      <c r="E56" s="5" t="s">
        <v>316</v>
      </c>
      <c r="F56" s="5" t="s">
        <v>317</v>
      </c>
      <c r="G56" s="5" t="s">
        <v>318</v>
      </c>
      <c r="H56" s="5" t="s">
        <v>319</v>
      </c>
      <c r="I56" s="34" t="s">
        <v>320</v>
      </c>
      <c r="J56" s="8" t="s">
        <v>385</v>
      </c>
      <c r="K56" s="20" t="s">
        <v>386</v>
      </c>
      <c r="L56" s="10" t="s">
        <v>387</v>
      </c>
      <c r="M56" s="60" t="s">
        <v>388</v>
      </c>
      <c r="N56" s="7" t="s">
        <v>318</v>
      </c>
      <c r="O56" s="49">
        <f t="shared" si="0"/>
        <v>10.199999999999999</v>
      </c>
      <c r="P56" s="80" t="e">
        <f t="shared" si="1"/>
        <v>#VALUE!</v>
      </c>
      <c r="Q56" s="95" t="str">
        <f>'2015'!O56</f>
        <v>Fortalecimiento de la participación ciudadana para la seguridad preventica y la convivencia pacífica de los municipios del departamento</v>
      </c>
      <c r="R56" s="97">
        <f>'2015'!P56</f>
        <v>1</v>
      </c>
      <c r="S56" s="38">
        <f>'2015'!Q56</f>
        <v>0.01</v>
      </c>
      <c r="T56" s="39">
        <f>'2015'!R56</f>
        <v>57326513</v>
      </c>
      <c r="U56" s="39">
        <f>'2015'!S56</f>
        <v>23800000</v>
      </c>
      <c r="V56" s="38">
        <f>'2015'!T56</f>
        <v>0.41516566688784995</v>
      </c>
      <c r="W56" s="33" t="str">
        <f>'2015'!U56</f>
        <v>Desde la secretaria del interior y con el acompañamiento de la jefatura de la mujer se realizó un programa de participación ciudadana "festival por la convivencia cordillerana " apoyado por la Cámara de comercio de Armenia y el Quindío.</v>
      </c>
      <c r="X56" s="123">
        <f>'2016'!N56</f>
        <v>0.1</v>
      </c>
      <c r="Y56" s="124">
        <f>'2016'!O56</f>
        <v>0.1</v>
      </c>
      <c r="Z56" s="132">
        <f>'2016'!P56</f>
        <v>1</v>
      </c>
      <c r="AA56" s="39">
        <f>'2016'!Q56</f>
        <v>47228333</v>
      </c>
      <c r="AB56" s="39">
        <f>'2016'!R56</f>
        <v>47228333</v>
      </c>
      <c r="AC56" s="132">
        <f>'2016'!S56</f>
        <v>1</v>
      </c>
      <c r="AD56" s="33" t="str">
        <f>'2016'!T56</f>
        <v xml:space="preserve">Se desarrollaron estrategias tendientes a promover la participación ciudadana en el departamento </v>
      </c>
      <c r="AE56" s="123">
        <f>'2017'!N56</f>
        <v>0.1</v>
      </c>
      <c r="AF56" s="124">
        <f>'2017'!O56</f>
        <v>0.1</v>
      </c>
      <c r="AG56" s="132">
        <f>'2017'!P56</f>
        <v>1</v>
      </c>
      <c r="AH56" s="39" t="str">
        <f>'2017'!Q56</f>
        <v>111600000
261.600.000</v>
      </c>
      <c r="AI56" s="39" t="str">
        <f>'2017'!R56</f>
        <v>94500000
112.000.000</v>
      </c>
      <c r="AJ56" s="132">
        <f>'2017'!S56</f>
        <v>0</v>
      </c>
      <c r="AK56" s="33" t="str">
        <f>'2017'!T56</f>
        <v>Secretaria de interior bajo  las metas 219 y 220, las cuales apuntan al programa de seguridad  humana ha logrado intervenir en once (11) barrios o comunidades en los diferentes municipios del departamento
Institución educativa General Santander (Montenegro), Centro De Interés - Estrategias de Conductas Y Comportamientos Agresivos De Los N.N.A Al Interior De Las Instituciones Educativas Y Grupos Familiares
La Esmeralda Circasia, Aplicación Ficha De Identificación
Instituto  Montegro,  Centro De Interés - Estrategias de Conductas Obsesivas Que Conllevan Al Uso De Sustancias Adictivas Y Otros Comportamientos Compulsivos.
Las Colinas,Presentación Del Programa ACOPI  encuentro Multicolor - Club De Progenitores
La Española Circasia, Encuentro Multicolor - Club De Progenitores
Nueva Tebaida I, encuentro Multicolor - Club De Progenitores
Nueva Tebaida II, encuentro Multicolor - Club De Progenitores
Playa Rica Barcelona, reunión lideres comunales.
Gobernación, Capacitación Líderes Comunales De Los Barrios Priorizados
San Felipe (Barcelona),  encuentro Multicolor - Club De Progenitores</v>
      </c>
      <c r="AL56" s="123">
        <f>'2018'!N56</f>
        <v>12</v>
      </c>
      <c r="AM56" s="124">
        <f>'2018'!O56</f>
        <v>8</v>
      </c>
      <c r="AN56" s="132">
        <f>'2018'!P56</f>
        <v>0.66666666666666663</v>
      </c>
      <c r="AO56" s="39">
        <f>'2018'!Q56</f>
        <v>760000000</v>
      </c>
      <c r="AP56" s="39">
        <f>'2018'!R56</f>
        <v>305000000</v>
      </c>
      <c r="AQ56" s="132">
        <f>'2018'!S56</f>
        <v>0.40131578947368424</v>
      </c>
      <c r="AR56" s="33" t="str">
        <f>'2018'!AB56</f>
        <v xml:space="preserve">La policia nacional, en el primer semestre del año 2018, se han vinculado a los programas de participación ciudadana cincuenta y tres (53) mujeres, entre los que se destacan los frentes de seguidad, espacios pesagogicos para convivencia y seguridad ciudadana, jovenes a lo bien y red aliados. </v>
      </c>
      <c r="AS56" s="123">
        <f>'2019'!N56</f>
        <v>1</v>
      </c>
      <c r="AT56" s="124">
        <f>'2019'!O56</f>
        <v>1</v>
      </c>
      <c r="AU56" s="132">
        <f>'2019'!P56</f>
        <v>0.8</v>
      </c>
      <c r="AV56" s="39">
        <f>'2019'!Q56</f>
        <v>8550000</v>
      </c>
      <c r="AW56" s="39">
        <f>'2019'!R56</f>
        <v>8550000</v>
      </c>
      <c r="AX56" s="132">
        <f>'2019'!S56</f>
        <v>0</v>
      </c>
      <c r="AY56" s="33" t="str">
        <f>'2019'!AB56</f>
        <v xml:space="preserve">La Secretaría de Interior reporta que para el segundo trimestre de 2019, se adelantaron los procesos pertinentes para la organización de la Semana de Participación, evento que contará con el foro de Equidad de Genero donde se socializarán Experiencias significativas: "vivir el territorio desde la equidad de Género", lo cual viene siendo planificado para beneficiar alrededor de (300) personas y se realizará en el segundo semestre del año. 
</v>
      </c>
    </row>
    <row r="57" spans="1:51" ht="60" customHeight="1" x14ac:dyDescent="0.25">
      <c r="A57" s="270"/>
      <c r="B57" s="266"/>
      <c r="C57" s="266" t="s">
        <v>321</v>
      </c>
      <c r="D57" s="14">
        <v>46</v>
      </c>
      <c r="E57" s="5" t="s">
        <v>322</v>
      </c>
      <c r="F57" s="5" t="s">
        <v>323</v>
      </c>
      <c r="G57" s="5" t="s">
        <v>324</v>
      </c>
      <c r="H57" s="5" t="s">
        <v>325</v>
      </c>
      <c r="I57" s="90" t="s">
        <v>326</v>
      </c>
      <c r="J57" s="270" t="s">
        <v>215</v>
      </c>
      <c r="K57" s="273" t="s">
        <v>216</v>
      </c>
      <c r="L57" s="288">
        <v>197</v>
      </c>
      <c r="M57" s="274" t="s">
        <v>217</v>
      </c>
      <c r="N57" s="74">
        <v>0.9</v>
      </c>
      <c r="O57" s="49">
        <f t="shared" si="0"/>
        <v>1.68</v>
      </c>
      <c r="P57" s="80">
        <f t="shared" si="1"/>
        <v>1.8666666666666665</v>
      </c>
      <c r="Q57" s="95">
        <f>'2015'!O57</f>
        <v>0.3</v>
      </c>
      <c r="R57" s="97">
        <f>'2015'!P57</f>
        <v>0.3</v>
      </c>
      <c r="S57" s="38">
        <f>'2015'!Q57</f>
        <v>1</v>
      </c>
      <c r="T57" s="39">
        <f>'2015'!R57</f>
        <v>52840000</v>
      </c>
      <c r="U57" s="39">
        <f>'2015'!S57</f>
        <v>10113333</v>
      </c>
      <c r="V57" s="38">
        <f>'2015'!T57</f>
        <v>0.19139540121120363</v>
      </c>
      <c r="W57" s="33" t="str">
        <f>'2015'!U57</f>
        <v>Socializacion de las acciones afirmativas y de la importancia de la participacion de las mujeres en los consejos, especialmente de las organizaciones de mujeres que propenden por el bienestar  de las féminas del departamento, promoción de las formas de participacion de las organizaciones de mujeres del departamento en las instancias municipales, acceso a la informacion de manera rapida y oportuna de convocatorias  y postulacioneos , invitaciones a las organizaciones a los eventos que se desarrollan desde la jefatura de la mujer.</v>
      </c>
      <c r="X57" s="123">
        <f>'2016'!N57</f>
        <v>0.09</v>
      </c>
      <c r="Y57" s="124">
        <f>'2016'!O57</f>
        <v>0.09</v>
      </c>
      <c r="Z57" s="132">
        <f>'2016'!P57</f>
        <v>1</v>
      </c>
      <c r="AA57" s="39">
        <f>'2016'!Q57</f>
        <v>0</v>
      </c>
      <c r="AB57" s="39">
        <f>'2016'!R57</f>
        <v>0</v>
      </c>
      <c r="AC57" s="132">
        <f>'2016'!S57</f>
        <v>0</v>
      </c>
      <c r="AD57" s="33" t="str">
        <f>'2016'!T57</f>
        <v>A treves de la secretaria de Familia se han diiseñado r estrategias de articulación e incorporación entre las organizaciones de mujeres del departamento y los consejos municipales y departamental de mujeres.</v>
      </c>
      <c r="AE57" s="123">
        <f>'2017'!N57</f>
        <v>0.09</v>
      </c>
      <c r="AF57" s="124">
        <f>'2017'!O57</f>
        <v>0.09</v>
      </c>
      <c r="AG57" s="132">
        <f>'2017'!P57</f>
        <v>1</v>
      </c>
      <c r="AH57" s="39">
        <f>'2017'!Q57</f>
        <v>82000000</v>
      </c>
      <c r="AI57" s="39">
        <f>'2017'!R57</f>
        <v>6570000</v>
      </c>
      <c r="AJ57" s="132">
        <f>'2017'!S57</f>
        <v>8.0121951219512197E-2</v>
      </c>
      <c r="AK57" s="33" t="str">
        <f>'2017'!T57</f>
        <v>A traves de la secretaria de Familia se han diseñado estrategias de articulación e incorporación entre las organizaciones de mujeres del departamento y los consejos municipales y departamental de mujeres.</v>
      </c>
      <c r="AL57" s="123">
        <f>'2018'!N57</f>
        <v>1</v>
      </c>
      <c r="AM57" s="124">
        <f>'2018'!O57</f>
        <v>0.2</v>
      </c>
      <c r="AN57" s="132">
        <f>'2018'!P57</f>
        <v>0.2</v>
      </c>
      <c r="AO57" s="39">
        <f>'2018'!Q57</f>
        <v>69300000</v>
      </c>
      <c r="AP57" s="39">
        <f>'2018'!R57</f>
        <v>59520000</v>
      </c>
      <c r="AQ57" s="132">
        <f>'2018'!S57</f>
        <v>0.8588744588744589</v>
      </c>
      <c r="AR57" s="33" t="str">
        <f>'2018'!AB57</f>
        <v xml:space="preserve">La Secretaría de familia a través de la oficina de genero viene haciendo acompañamiento a todos los municipios del departamento en la conformacion y consolidacion de espacios de participacion como lo son los consejos comunitarios de mujer, y el consejo departamental de mujeres. A través de estos se c cuentan con planes de accion y propuestas para la realizacion de actividades de movilizacion a lo largo de la vigencia. Los componentes financieros dependen del apoyo de los entes territoriales, para lo cual se gestionan recursos encaminados a garantizar la realizacion de actividades propuestas. Todos los espacios de participacion son acompañados tecnicamente mediante talleres y socializacion de la norma asi como de los lineamientos establecidos para el abordaje del enfoque de genero. </v>
      </c>
      <c r="AS57" s="123">
        <f>'2019'!N57</f>
        <v>1</v>
      </c>
      <c r="AT57" s="124">
        <f>'2019'!O57</f>
        <v>1</v>
      </c>
      <c r="AU57" s="132">
        <f>'2019'!P57</f>
        <v>0.7</v>
      </c>
      <c r="AV57" s="39">
        <f>'2019'!Q57</f>
        <v>50000000</v>
      </c>
      <c r="AW57" s="39">
        <f>'2019'!R57</f>
        <v>12762000</v>
      </c>
      <c r="AX57" s="132">
        <f>'2019'!S57</f>
        <v>0</v>
      </c>
      <c r="AY57" s="33" t="str">
        <f>'2019'!AB57</f>
        <v xml:space="preserve">La secretaría de familia a través de la oficina de género viene asistiendo técnicamente a los 12 consejos comunitarios de mujer del departamento en la consolidación de procesos organizativos y desarrollo de planes de acción. A la fecha los municipios de Armenia y Calarcá se encuentran en proceso de renovación de consejos comunitarios, por lo cual desde el departamento se viene realizando acompañamiento para la inclusión de todos los enfoque diferenciales y poblacionales dentro de las nuevas conformaciones. </v>
      </c>
    </row>
    <row r="58" spans="1:51" ht="60" customHeight="1" x14ac:dyDescent="0.25">
      <c r="A58" s="270"/>
      <c r="B58" s="266"/>
      <c r="C58" s="266"/>
      <c r="D58" s="14">
        <v>47</v>
      </c>
      <c r="E58" s="5" t="s">
        <v>327</v>
      </c>
      <c r="F58" s="5" t="s">
        <v>328</v>
      </c>
      <c r="G58" s="5" t="s">
        <v>329</v>
      </c>
      <c r="H58" s="5" t="s">
        <v>330</v>
      </c>
      <c r="I58" s="34" t="s">
        <v>331</v>
      </c>
      <c r="J58" s="270"/>
      <c r="K58" s="273"/>
      <c r="L58" s="288"/>
      <c r="M58" s="274"/>
      <c r="N58" s="74">
        <v>1</v>
      </c>
      <c r="O58" s="49">
        <f t="shared" si="0"/>
        <v>0.5</v>
      </c>
      <c r="P58" s="80">
        <f t="shared" si="1"/>
        <v>0.5</v>
      </c>
      <c r="Q58" s="95">
        <f>'2015'!O58</f>
        <v>0.3</v>
      </c>
      <c r="R58" s="97">
        <f>'2015'!P58</f>
        <v>0.3</v>
      </c>
      <c r="S58" s="38">
        <f>'2015'!Q58</f>
        <v>1</v>
      </c>
      <c r="T58" s="39">
        <f>'2015'!R58</f>
        <v>52840000</v>
      </c>
      <c r="U58" s="39">
        <f>'2015'!S58</f>
        <v>42840000</v>
      </c>
      <c r="V58" s="38">
        <f>'2015'!T58</f>
        <v>0.81074943224829676</v>
      </c>
      <c r="W58" s="33" t="str">
        <f>'2015'!U58</f>
        <v>Apoyo tècnico a todos los planes de accion de los consejos municipales y el consejo departamental de mujeres. Apoyo a al menos una de las actividades propuestas en cada uno de los planes de accion de los consejos de mujeres.</v>
      </c>
      <c r="X58" s="123">
        <f>'2016'!N58</f>
        <v>0.1</v>
      </c>
      <c r="Y58" s="124">
        <f>'2016'!O58</f>
        <v>0.1</v>
      </c>
      <c r="Z58" s="132">
        <f>'2016'!P58</f>
        <v>1</v>
      </c>
      <c r="AA58" s="39">
        <f>'2016'!Q58</f>
        <v>10000000</v>
      </c>
      <c r="AB58" s="39">
        <f>'2016'!R58</f>
        <v>10000000</v>
      </c>
      <c r="AC58" s="132">
        <f>'2016'!S58</f>
        <v>1</v>
      </c>
      <c r="AD58" s="33" t="str">
        <f>'2016'!T58</f>
        <v>Se ha apoyado tecnicacmente a los consejos municipales de mujeres, financieramente  se  ha apoyado estos consejos en relacion a las actividades ce conmemoraciones de fechas establecidas por la ley.</v>
      </c>
      <c r="AE58" s="123">
        <f>'2017'!N58</f>
        <v>0.1</v>
      </c>
      <c r="AF58" s="124">
        <f>'2017'!O58</f>
        <v>0.1</v>
      </c>
      <c r="AG58" s="132">
        <f>'2017'!P58</f>
        <v>1</v>
      </c>
      <c r="AH58" s="39">
        <f>'2017'!Q58</f>
        <v>0</v>
      </c>
      <c r="AI58" s="39">
        <f>'2017'!R58</f>
        <v>0</v>
      </c>
      <c r="AJ58" s="132">
        <f>'2017'!S58</f>
        <v>0</v>
      </c>
      <c r="AK58" s="33" t="str">
        <f>'2017'!T58</f>
        <v>Desde la jefatura de equidad de genero y mujer, se ha apoyado tecnicacmente a los consejos municipales de mujeres, financieramente  se  ha apoyado estos consejos en relacion a las actividades ce conmemoraciones de fechas establecidas por la ley.</v>
      </c>
      <c r="AL58" s="123">
        <f>'2018'!N58</f>
        <v>0</v>
      </c>
      <c r="AM58" s="124">
        <f>'2018'!O58</f>
        <v>0</v>
      </c>
      <c r="AN58" s="132">
        <f>'2018'!P58</f>
        <v>0</v>
      </c>
      <c r="AO58" s="39">
        <f>'2018'!Q58</f>
        <v>0</v>
      </c>
      <c r="AP58" s="39">
        <f>'2018'!R58</f>
        <v>0</v>
      </c>
      <c r="AQ58" s="132">
        <f>'2018'!S58</f>
        <v>0</v>
      </c>
      <c r="AR58" s="33">
        <f>'2018'!AB58</f>
        <v>0</v>
      </c>
      <c r="AS58" s="123">
        <f>'2019'!N58</f>
        <v>0</v>
      </c>
      <c r="AT58" s="124">
        <f>'2019'!O58</f>
        <v>0</v>
      </c>
      <c r="AU58" s="132">
        <f>'2019'!P58</f>
        <v>0</v>
      </c>
      <c r="AV58" s="39">
        <f>'2019'!Q58</f>
        <v>0</v>
      </c>
      <c r="AW58" s="39">
        <f>'2019'!R58</f>
        <v>0</v>
      </c>
      <c r="AX58" s="132">
        <f>'2019'!S58</f>
        <v>0</v>
      </c>
      <c r="AY58" s="33" t="str">
        <f>'2019'!AB58</f>
        <v xml:space="preserve">Se realizó un sistema de bienes y servicios alrededor de la comercialización del café como lista de chequeo para verificar las capacidades técnicas y competitivas de la red departamental de mujeres cafeteras, esto, en desarrollo de un proceso de formento de la asociatividad con enfoque de género y diferencial. </v>
      </c>
    </row>
    <row r="59" spans="1:51" ht="60" customHeight="1" x14ac:dyDescent="0.25">
      <c r="A59" s="270"/>
      <c r="B59" s="266"/>
      <c r="C59" s="266"/>
      <c r="D59" s="14">
        <v>48</v>
      </c>
      <c r="E59" s="5" t="s">
        <v>332</v>
      </c>
      <c r="F59" s="5" t="s">
        <v>333</v>
      </c>
      <c r="G59" s="5" t="s">
        <v>334</v>
      </c>
      <c r="H59" s="5" t="s">
        <v>335</v>
      </c>
      <c r="I59" s="90" t="s">
        <v>336</v>
      </c>
      <c r="J59" s="270"/>
      <c r="K59" s="273"/>
      <c r="L59" s="288"/>
      <c r="M59" s="274"/>
      <c r="N59" s="74">
        <v>1</v>
      </c>
      <c r="O59" s="49">
        <f t="shared" si="0"/>
        <v>1</v>
      </c>
      <c r="P59" s="80">
        <f t="shared" si="1"/>
        <v>1</v>
      </c>
      <c r="Q59" s="95">
        <f>'2015'!O59</f>
        <v>0.8</v>
      </c>
      <c r="R59" s="97">
        <f>'2015'!P59</f>
        <v>0.8</v>
      </c>
      <c r="S59" s="38">
        <f>'2015'!Q59</f>
        <v>1</v>
      </c>
      <c r="T59" s="39">
        <f>'2015'!R59</f>
        <v>50636666</v>
      </c>
      <c r="U59" s="39">
        <f>'2015'!S59</f>
        <v>28446666</v>
      </c>
      <c r="V59" s="38">
        <f>'2015'!T59</f>
        <v>0.56177999554710023</v>
      </c>
      <c r="W59" s="33" t="str">
        <f>'2015'!U59</f>
        <v>ND</v>
      </c>
      <c r="X59" s="123">
        <f>'2016'!N59</f>
        <v>0.1</v>
      </c>
      <c r="Y59" s="124">
        <f>'2016'!O59</f>
        <v>0.1</v>
      </c>
      <c r="Z59" s="132">
        <f>'2016'!P59</f>
        <v>1</v>
      </c>
      <c r="AA59" s="39">
        <f>'2016'!Q59</f>
        <v>0</v>
      </c>
      <c r="AB59" s="39">
        <f>'2016'!R59</f>
        <v>0</v>
      </c>
      <c r="AC59" s="132">
        <f>'2016'!S59</f>
        <v>0</v>
      </c>
      <c r="AD59" s="33" t="str">
        <f>'2016'!T59</f>
        <v>Se ha Fortalecido  los procesos organizativos de mujeres en el departamento bajo la perspectiva de género y enfoque diferencial, con enfasis en mujeres campesinas y organizaciones etnicas.</v>
      </c>
      <c r="AE59" s="123">
        <f>'2017'!N59</f>
        <v>0.1</v>
      </c>
      <c r="AF59" s="124">
        <f>'2017'!O59</f>
        <v>0.1</v>
      </c>
      <c r="AG59" s="132">
        <f>'2017'!P59</f>
        <v>1</v>
      </c>
      <c r="AH59" s="39">
        <f>'2017'!Q59</f>
        <v>0</v>
      </c>
      <c r="AI59" s="39">
        <f>'2017'!R59</f>
        <v>0</v>
      </c>
      <c r="AJ59" s="132">
        <f>'2017'!S59</f>
        <v>0</v>
      </c>
      <c r="AK59" s="33" t="str">
        <f>'2017'!T59</f>
        <v>Desde la jefatura de equidad de genero y mujer, se ha Fortalecido  los procesos organizativos de mujeres en el departamento bajo la perspectiva de género y enfoque diferencial, con enfasis en mujeres campesinas y organizaciones etnicas.</v>
      </c>
      <c r="AL59" s="123">
        <f>'2018'!N59</f>
        <v>0</v>
      </c>
      <c r="AM59" s="124">
        <f>'2018'!O59</f>
        <v>0</v>
      </c>
      <c r="AN59" s="132">
        <f>'2018'!P59</f>
        <v>0</v>
      </c>
      <c r="AO59" s="39">
        <f>'2018'!Q59</f>
        <v>0</v>
      </c>
      <c r="AP59" s="39">
        <f>'2018'!R59</f>
        <v>0</v>
      </c>
      <c r="AQ59" s="132">
        <f>'2018'!S59</f>
        <v>0</v>
      </c>
      <c r="AR59" s="33">
        <f>'2018'!AB59</f>
        <v>0</v>
      </c>
      <c r="AS59" s="123">
        <f>'2019'!N59</f>
        <v>0</v>
      </c>
      <c r="AT59" s="124">
        <f>'2019'!O59</f>
        <v>0</v>
      </c>
      <c r="AU59" s="132">
        <f>'2019'!P59</f>
        <v>0</v>
      </c>
      <c r="AV59" s="39">
        <f>'2019'!Q59</f>
        <v>0</v>
      </c>
      <c r="AW59" s="39">
        <f>'2019'!R59</f>
        <v>0</v>
      </c>
      <c r="AX59" s="132">
        <f>'2019'!S59</f>
        <v>0</v>
      </c>
      <c r="AY59" s="33" t="str">
        <f>'2019'!AB59</f>
        <v xml:space="preserve">De igual forma, se apoyaron los municipios de Buenavista, Génova y Montenegro en la elaboracón de planea de mercadeo de productos a base de café, para las asociaciones de mujeres cafeteras de estos municipios. En este mismo sentido, se acompañaron los 12 municipios del departamento en el desarrollo de planes de negocio en la comercialización de café y diferentes productos de mujeres emprendedoras. </v>
      </c>
    </row>
    <row r="60" spans="1:51" ht="60" customHeight="1" x14ac:dyDescent="0.25">
      <c r="A60" s="270"/>
      <c r="B60" s="266"/>
      <c r="C60" s="266" t="s">
        <v>337</v>
      </c>
      <c r="D60" s="14">
        <v>49</v>
      </c>
      <c r="E60" s="13" t="s">
        <v>338</v>
      </c>
      <c r="F60" s="13" t="s">
        <v>339</v>
      </c>
      <c r="G60" s="13" t="s">
        <v>340</v>
      </c>
      <c r="H60" s="13" t="s">
        <v>341</v>
      </c>
      <c r="I60" s="89" t="s">
        <v>342</v>
      </c>
      <c r="J60" s="270"/>
      <c r="K60" s="273"/>
      <c r="L60" s="288"/>
      <c r="M60" s="274"/>
      <c r="N60" s="74">
        <v>1</v>
      </c>
      <c r="O60" s="49">
        <f t="shared" si="0"/>
        <v>1.7</v>
      </c>
      <c r="P60" s="80">
        <f t="shared" si="1"/>
        <v>1.7</v>
      </c>
      <c r="Q60" s="95">
        <f>'2015'!O60</f>
        <v>0.7</v>
      </c>
      <c r="R60" s="97">
        <f>'2015'!P60</f>
        <v>0.5</v>
      </c>
      <c r="S60" s="38">
        <f>'2015'!Q60</f>
        <v>0.7142857142857143</v>
      </c>
      <c r="T60" s="39">
        <f>'2015'!R60</f>
        <v>10000000</v>
      </c>
      <c r="U60" s="39">
        <f>'2015'!S60</f>
        <v>10000000</v>
      </c>
      <c r="V60" s="38">
        <f>'2015'!T60</f>
        <v>1</v>
      </c>
      <c r="W60" s="33" t="str">
        <f>'2015'!U60</f>
        <v>A traves de los proyectos de acuerdo y/o  decretos en los municipios que solidifican y dan la base legal a los consejos de mujeres y a traves de la ordenaza 015 del 29 de julio de 2014 todas las mujeres con enfoque diferencial y sectorial tienen un espacio de participacion en estas instancias.</v>
      </c>
      <c r="X60" s="123">
        <f>'2016'!N60</f>
        <v>0.1</v>
      </c>
      <c r="Y60" s="124">
        <f>'2016'!O60</f>
        <v>0.1</v>
      </c>
      <c r="Z60" s="132">
        <f>'2016'!P60</f>
        <v>1</v>
      </c>
      <c r="AA60" s="39">
        <f>'2016'!Q60</f>
        <v>47157475</v>
      </c>
      <c r="AB60" s="39">
        <f>'2016'!R60</f>
        <v>47157475</v>
      </c>
      <c r="AC60" s="132">
        <f>'2016'!S60</f>
        <v>1</v>
      </c>
      <c r="AD60" s="33" t="str">
        <f>'2016'!T60</f>
        <v xml:space="preserve">Se ha implementado a traves del acompañamiento y asesoria a los consejos municiapes de mujeres la estructuración de rutas, el fomento a la igualdad de género, promoción de derechos y procesos productivos. </v>
      </c>
      <c r="AE60" s="123">
        <f>'2017'!N60</f>
        <v>0.1</v>
      </c>
      <c r="AF60" s="124">
        <f>'2017'!O60</f>
        <v>0.1</v>
      </c>
      <c r="AG60" s="132">
        <f>'2017'!P60</f>
        <v>1</v>
      </c>
      <c r="AH60" s="39">
        <f>'2017'!Q60</f>
        <v>0</v>
      </c>
      <c r="AI60" s="39">
        <f>'2017'!R60</f>
        <v>0</v>
      </c>
      <c r="AJ60" s="132">
        <f>'2017'!S60</f>
        <v>0</v>
      </c>
      <c r="AK60" s="33" t="str">
        <f>'2017'!T60</f>
        <v xml:space="preserve">Desde la jefatura de equidad de genero y mujer, se ha implementado a traves del acompañamiento y asesoria a los consejos municiapes de mujeres la estructuración de rutas, el fomento a la igualdad de género, promoción de derechos y procesos productivos. </v>
      </c>
      <c r="AL60" s="123">
        <f>'2018'!N60</f>
        <v>0</v>
      </c>
      <c r="AM60" s="124">
        <f>'2018'!O60</f>
        <v>0</v>
      </c>
      <c r="AN60" s="132">
        <f>'2018'!P60</f>
        <v>0</v>
      </c>
      <c r="AO60" s="39">
        <f>'2018'!Q60</f>
        <v>0</v>
      </c>
      <c r="AP60" s="39">
        <f>'2018'!R60</f>
        <v>0</v>
      </c>
      <c r="AQ60" s="132">
        <f>'2018'!S60</f>
        <v>0</v>
      </c>
      <c r="AR60" s="33">
        <f>'2018'!AB60</f>
        <v>0</v>
      </c>
      <c r="AS60" s="123">
        <f>'2019'!N60</f>
        <v>1</v>
      </c>
      <c r="AT60" s="124">
        <f>'2019'!O60</f>
        <v>1</v>
      </c>
      <c r="AU60" s="132">
        <f>'2019'!P60</f>
        <v>0.7</v>
      </c>
      <c r="AV60" s="39">
        <f>'2019'!Q60</f>
        <v>0</v>
      </c>
      <c r="AW60" s="39">
        <f>'2019'!R60</f>
        <v>0</v>
      </c>
      <c r="AX60" s="132">
        <f>'2019'!S60</f>
        <v>0</v>
      </c>
      <c r="AY60" s="33" t="str">
        <f>'2019'!AB60</f>
        <v xml:space="preserve">La Secretaría de Familia cuenta con una base de datos sobre mujeres en sus diferentes enfoques poblacionales y diferenciales que hacen parte de las instancias de participación. Es así como en cada convocatoria, desde cada área de la secretaría, se hace énfasis en la concurrencia de estas poblaciones para validar los componentes de inclusión, pilares para el funcionamiento este despacho departamental. </v>
      </c>
    </row>
    <row r="61" spans="1:51" ht="60" customHeight="1" x14ac:dyDescent="0.25">
      <c r="A61" s="270"/>
      <c r="B61" s="266"/>
      <c r="C61" s="266"/>
      <c r="D61" s="14">
        <v>50</v>
      </c>
      <c r="E61" s="5" t="s">
        <v>343</v>
      </c>
      <c r="F61" s="5" t="s">
        <v>344</v>
      </c>
      <c r="G61" s="5" t="s">
        <v>345</v>
      </c>
      <c r="H61" s="5" t="s">
        <v>346</v>
      </c>
      <c r="I61" s="34" t="s">
        <v>347</v>
      </c>
      <c r="J61" s="65" t="s">
        <v>389</v>
      </c>
      <c r="K61" s="9" t="s">
        <v>390</v>
      </c>
      <c r="L61" s="11">
        <v>231</v>
      </c>
      <c r="M61" s="60" t="s">
        <v>391</v>
      </c>
      <c r="N61" s="74">
        <v>1</v>
      </c>
      <c r="O61" s="49">
        <f t="shared" si="0"/>
        <v>71.168000000000006</v>
      </c>
      <c r="P61" s="80">
        <f t="shared" si="1"/>
        <v>71.168000000000006</v>
      </c>
      <c r="Q61" s="95">
        <f>'2015'!O61</f>
        <v>0</v>
      </c>
      <c r="R61" s="97">
        <f>'2015'!P61</f>
        <v>0</v>
      </c>
      <c r="S61" s="38">
        <f>'2015'!Q61</f>
        <v>0</v>
      </c>
      <c r="T61" s="39">
        <f>'2015'!R61</f>
        <v>0</v>
      </c>
      <c r="U61" s="39">
        <f>'2015'!S61</f>
        <v>0</v>
      </c>
      <c r="V61" s="38">
        <f>'2015'!T61</f>
        <v>0</v>
      </c>
      <c r="W61" s="33" t="str">
        <f>'2015'!U61</f>
        <v>ND</v>
      </c>
      <c r="X61" s="123">
        <f>'2016'!N61</f>
        <v>0.1</v>
      </c>
      <c r="Y61" s="124">
        <f>'2016'!O61</f>
        <v>0.1</v>
      </c>
      <c r="Z61" s="132">
        <f>'2016'!P61</f>
        <v>1</v>
      </c>
      <c r="AA61" s="39">
        <f>'2016'!Q61</f>
        <v>0</v>
      </c>
      <c r="AB61" s="39">
        <f>'2016'!R61</f>
        <v>0</v>
      </c>
      <c r="AC61" s="132">
        <f>'2016'!S61</f>
        <v>0</v>
      </c>
      <c r="AD61" s="33" t="str">
        <f>'2016'!T61</f>
        <v xml:space="preserve">se inicio con el diseño de una propusta de capacitacion </v>
      </c>
      <c r="AE61" s="123">
        <f>'2017'!N61</f>
        <v>0.1</v>
      </c>
      <c r="AF61" s="124">
        <f>'2017'!O61</f>
        <v>6.8000000000000005E-2</v>
      </c>
      <c r="AG61" s="132">
        <f>'2017'!P61</f>
        <v>0.68</v>
      </c>
      <c r="AH61" s="39">
        <f>'2017'!Q61</f>
        <v>3090000</v>
      </c>
      <c r="AI61" s="39">
        <f>'2017'!R61</f>
        <v>3090000</v>
      </c>
      <c r="AJ61" s="132">
        <f>'2017'!S61</f>
        <v>1</v>
      </c>
      <c r="AK61" s="33" t="str">
        <f>'2017'!T61</f>
        <v>Secretaria del interior en el programa de derechos humanos, se contempla el plan de prevencíon y protección de los DDHH Y DHI, el cual se encuentra en procesos de actualización y será presentado para aprobación en el comité de justicia transcional del mes el 17 de  Julio de la prente vigencia 
 Ademas de dieciocho (18)  Jornadas de prevencion realizadas en los doce municipios.
Once campañas realizadas en diez (10) Municipios:
Armenia,Génova,Filandia,quimbaya,circasia,pijao,salento,calarcá,montenegro y la tebaida.</v>
      </c>
      <c r="AL61" s="123">
        <f>'2018'!N61</f>
        <v>70</v>
      </c>
      <c r="AM61" s="124">
        <f>'2018'!O61</f>
        <v>70</v>
      </c>
      <c r="AN61" s="132">
        <f>'2018'!P61</f>
        <v>1</v>
      </c>
      <c r="AO61" s="39">
        <f>'2018'!Q61</f>
        <v>7000000</v>
      </c>
      <c r="AP61" s="39">
        <f>'2018'!R61</f>
        <v>5950000</v>
      </c>
      <c r="AQ61" s="132">
        <f>'2018'!S61</f>
        <v>0.85</v>
      </c>
      <c r="AR61" s="33" t="str">
        <f>'2018'!AB61</f>
        <v>La defensoria del pueblo hace diagnosticos regionales sobre la situacion de los derechos humanos de las mujeres victimas de todo tipo de violencia y personas OSEGD. Capacitación y/o formación para la promocion de los derechos de las mujeres victimas de todo tipo de violencias y personas OSIG. Por medio de la secretaria de agricultura Capacitarmosa doscientos cincuenta (90)   jóvenes,  mujeres, población vulnerable y con enfoque diferencial como líderes ambientales en el departamento. En el 2018 lanzamos el programa de formación de líderes ambientales, el cual surge de la planeación estratégica de la dirección de desarrollo rural y medio ambiente de la secretaria de agricultura, gobernación del Quindío, con el fin de contribuir a la meta número 20 del plan departamental de desarrollo “En defensa de un bien común”; y apunta al desarrollo de actividades académicas, prácticas encaminadas a un desarrollo sostenible, dirigido por profesionales que apuntan a la construcción de líderes ambientales del departamento con herramientas prácticas y centradas a los problemas ambientales y necesidades de las comunidades rurales y urbanas del departamento.</v>
      </c>
      <c r="AS61" s="123">
        <f>'2019'!N61</f>
        <v>1</v>
      </c>
      <c r="AT61" s="124">
        <f>'2019'!O61</f>
        <v>1</v>
      </c>
      <c r="AU61" s="132">
        <f>'2019'!P61</f>
        <v>0.8</v>
      </c>
      <c r="AV61" s="39">
        <f>'2019'!Q61</f>
        <v>0</v>
      </c>
      <c r="AW61" s="39">
        <f>'2019'!R61</f>
        <v>0</v>
      </c>
      <c r="AX61" s="132">
        <f>'2019'!S61</f>
        <v>0</v>
      </c>
      <c r="AY61" s="33" t="str">
        <f>'2019'!AB61</f>
        <v>La secretaría del Interior a través de la Dirección de Protección y Atención de la Población es la encargada de brindar capacitaciones en DDHH en Colegios, Universidades, JAC, funcionarios públicos y mesas de participación de esta manera se abordan diferentes enfoques, no obstante la Secretaría de Familia a través de la Jefatura de Poblaciones y Equidad de Género atiende de manera integral los distintos enfoques.</v>
      </c>
    </row>
    <row r="62" spans="1:51" ht="60" customHeight="1" x14ac:dyDescent="0.25">
      <c r="A62" s="270"/>
      <c r="B62" s="266" t="s">
        <v>381</v>
      </c>
      <c r="C62" s="292" t="s">
        <v>348</v>
      </c>
      <c r="D62" s="14">
        <v>51</v>
      </c>
      <c r="E62" s="6" t="s">
        <v>349</v>
      </c>
      <c r="F62" s="5" t="s">
        <v>350</v>
      </c>
      <c r="G62" s="5" t="s">
        <v>351</v>
      </c>
      <c r="H62" s="5" t="s">
        <v>352</v>
      </c>
      <c r="I62" s="34" t="s">
        <v>353</v>
      </c>
      <c r="J62" s="65" t="s">
        <v>385</v>
      </c>
      <c r="K62" s="9" t="s">
        <v>386</v>
      </c>
      <c r="L62" s="11">
        <v>222</v>
      </c>
      <c r="M62" s="60" t="s">
        <v>392</v>
      </c>
      <c r="N62" s="74">
        <v>1</v>
      </c>
      <c r="O62" s="49">
        <f t="shared" si="0"/>
        <v>2.2000000000000002</v>
      </c>
      <c r="P62" s="80">
        <f t="shared" si="1"/>
        <v>2.2000000000000002</v>
      </c>
      <c r="Q62" s="95">
        <f>'2015'!O62</f>
        <v>1</v>
      </c>
      <c r="R62" s="97">
        <f>'2015'!P62</f>
        <v>1</v>
      </c>
      <c r="S62" s="38">
        <f>'2015'!Q62</f>
        <v>1</v>
      </c>
      <c r="T62" s="39">
        <f>'2015'!R62</f>
        <v>1299100000</v>
      </c>
      <c r="U62" s="39">
        <f>'2015'!S62</f>
        <v>544879064</v>
      </c>
      <c r="V62" s="38">
        <f>'2015'!T62</f>
        <v>0.41942811484874143</v>
      </c>
      <c r="W62" s="33" t="str">
        <f>'2015'!U62</f>
        <v>A través del  objetivo de política NINGUNO SIN FAMILIA, se ha realizado a través del acompañamiento familiar,  el desarrollo de cada uno de los programas contemplados en la estrategia CAFI, beneficiando con capacitación, sensibilización en el fortalecimiento de la familia y la prevención de la violencia intrafamiliar. De igual manera se realiza entrega de dotación en elemento de aseo y prendas de vestir para el cuidado del recién nacido a 800 mujeres en estado de embarazo dentro del desarrollo de la Política Ninguno Sin Familia</v>
      </c>
      <c r="X62" s="123">
        <f>'2016'!N62</f>
        <v>0.1</v>
      </c>
      <c r="Y62" s="124">
        <f>'2016'!O62</f>
        <v>0.1</v>
      </c>
      <c r="Z62" s="132">
        <f>'2016'!P62</f>
        <v>1</v>
      </c>
      <c r="AA62" s="39">
        <f>'2016'!Q62</f>
        <v>0</v>
      </c>
      <c r="AB62" s="39">
        <f>'2016'!R62</f>
        <v>0</v>
      </c>
      <c r="AC62" s="132">
        <f>'2016'!S62</f>
        <v>0</v>
      </c>
      <c r="AD62" s="33" t="str">
        <f>'2016'!T62</f>
        <v>El Equipo de Seguridad Humana de la Secretaria del Interior en el año 2016, realizó la caracterización y diagnostico social de los usuarios del Programa FAMI de  ICBF  del municipio de Montenegro, identificando las necesidades y vulnerabilidades de cada usuaria; así mismo, realizó el Primer Encuentro Multicolor Clubes por la Vida dirigido a 180 madres gestantes y lactantes usuarias del FAMI así como se brindó las herramientas a 15 Madres Comunitarias en aspectos como estimulación temprana, identificación de factores vulnerables y protectores.</v>
      </c>
      <c r="AE62" s="123">
        <f>'2017'!N62</f>
        <v>0.1</v>
      </c>
      <c r="AF62" s="124">
        <f>'2017'!O62</f>
        <v>0.1</v>
      </c>
      <c r="AG62" s="132">
        <f>'2017'!P62</f>
        <v>1</v>
      </c>
      <c r="AH62" s="39">
        <f>'2017'!Q62</f>
        <v>18000000</v>
      </c>
      <c r="AI62" s="39">
        <f>'2017'!R62</f>
        <v>0</v>
      </c>
      <c r="AJ62" s="132">
        <f>'2017'!S62</f>
        <v>0</v>
      </c>
      <c r="AK62" s="33" t="str">
        <f>'2017'!T62</f>
        <v>Secretaria del interior a traves del area deseguridad humana ha desarrollado unos clubes de progenitores,los cuales promueve la formación de niños y niñas en temas como la crianza, la sexualidad. Etc.</v>
      </c>
      <c r="AL62" s="123">
        <f>'2018'!N62</f>
        <v>1</v>
      </c>
      <c r="AM62" s="124">
        <f>'2018'!O62</f>
        <v>0.2</v>
      </c>
      <c r="AN62" s="132">
        <f>'2018'!P62</f>
        <v>0.2</v>
      </c>
      <c r="AO62" s="39">
        <f>'2018'!Q62</f>
        <v>69300000</v>
      </c>
      <c r="AP62" s="39">
        <f>'2018'!R62</f>
        <v>59520000</v>
      </c>
      <c r="AQ62" s="132">
        <f>'2018'!S62</f>
        <v>0.8588744588744589</v>
      </c>
      <c r="AR62" s="33" t="str">
        <f>'2018'!AB62</f>
        <v xml:space="preserve">La Secretaría de Familia a traves de la oficina de familia viene realizando talleres con la comunidad en general, alrededor de la formulacion de la politica publica de familia. En esta, se incluyen componentes de crianza, valores y estereotipos de género. El objetivo con este, asi como de la estrategia de prevencion de la violencia intrafamiliar consiste en disminuir las problematicas desencadenadas por estos asuntos, asi como de generar alternativas de solucion al interior de las familias. </v>
      </c>
      <c r="AS62" s="123">
        <f>'2019'!N62</f>
        <v>1</v>
      </c>
      <c r="AT62" s="124">
        <f>'2019'!O62</f>
        <v>0.8</v>
      </c>
      <c r="AU62" s="132">
        <f>'2019'!P62</f>
        <v>0.5</v>
      </c>
      <c r="AV62" s="39">
        <f>'2019'!Q62</f>
        <v>10000000</v>
      </c>
      <c r="AW62" s="39">
        <f>'2019'!R62</f>
        <v>1791500</v>
      </c>
      <c r="AX62" s="132">
        <f>'2019'!S62</f>
        <v>0</v>
      </c>
      <c r="AY62" s="33" t="str">
        <f>'2019'!AB62</f>
        <v xml:space="preserve">Se apoyo la implementación de siete (07) Programas de prevención del delito y mediación de conflictos apoyados: 
- Encuentro multicolor clubes por la vida
- Club de ciudadanos.
- Semillero Cultural
- Semillero deportivo
- Acompañamiento Psicológico
- Barrismo social
- Intervención individual
Población impactada cuatro mil cuatrocientas treinta y siete  (4.437) mujeres
Diez (10) municipios  con atención integral en su I fase de la vigencia 2019:
1. Circasia: Intervención IE Henry Marín, IE Libre población, Barrio la Esmeralda y Villa Nohemí
2. Calarcá: IE Rafael Uribe Uribe, Robledo, Barrios Llanitos piloto, Llanitos Guárala, la Virginia.
(Barcelona): Intervención en IE San Bernardo, CDI Barcelona, Barrio San Felipe, Barrio Playa Rica.
3. Montenegro: Intervención IE Jesús Maestro, IE Montenegro, IE Caldas, IE General Santander, barrio la Isabella, ciudad alegría,   
4.Filandia: Intervención IE Sagrado Corazón, IE Liceo Quindío, IE Liceo Andino, Barrio Cacique.
5. Pijao: Intervención;  IE Pijao, IE María Auxiliadora.
6. Córdoba: Intervención; barrio San Diego, IE José María Córdoba.
7. Buenavista: Intervención Obrero, Nuevo Horizonte, IE Buenavista.
8. Quimbaya: Intervención Villas del Prado.
9. La Tebaida: Intervención  IE Antonio Nariño y Luis Arango, Nueva Tebaida II, Nueva Tebaida.
10. Salento: Intervención IE Boquia y Frailejones.
Población impactadas  cuatro mil cuatrocientas treinta y siete  (4.437) mujeres
</v>
      </c>
    </row>
    <row r="63" spans="1:51" ht="60" customHeight="1" x14ac:dyDescent="0.25">
      <c r="A63" s="270"/>
      <c r="B63" s="266"/>
      <c r="C63" s="292"/>
      <c r="D63" s="14">
        <v>52</v>
      </c>
      <c r="E63" s="6" t="s">
        <v>354</v>
      </c>
      <c r="F63" s="5" t="s">
        <v>355</v>
      </c>
      <c r="G63" s="5" t="s">
        <v>356</v>
      </c>
      <c r="H63" s="5" t="s">
        <v>357</v>
      </c>
      <c r="I63" s="34" t="s">
        <v>353</v>
      </c>
      <c r="J63" s="270" t="s">
        <v>215</v>
      </c>
      <c r="K63" s="273" t="s">
        <v>216</v>
      </c>
      <c r="L63" s="288">
        <v>197</v>
      </c>
      <c r="M63" s="274" t="s">
        <v>217</v>
      </c>
      <c r="N63" s="44">
        <v>10</v>
      </c>
      <c r="O63" s="49">
        <f t="shared" si="0"/>
        <v>2.1</v>
      </c>
      <c r="P63" s="80">
        <f t="shared" si="1"/>
        <v>0.21000000000000002</v>
      </c>
      <c r="Q63" s="95">
        <f>'2015'!O63</f>
        <v>1</v>
      </c>
      <c r="R63" s="97">
        <f>'2015'!P63</f>
        <v>1</v>
      </c>
      <c r="S63" s="38">
        <f>'2015'!Q63</f>
        <v>1</v>
      </c>
      <c r="T63" s="39" t="str">
        <f>'2015'!R63</f>
        <v xml:space="preserve">Asumidos por la Consejeria Presidencial para la Equidad de la Mujer. </v>
      </c>
      <c r="U63" s="39">
        <f>'2015'!S63</f>
        <v>0</v>
      </c>
      <c r="V63" s="38">
        <f>'2015'!T63</f>
        <v>0</v>
      </c>
      <c r="W63" s="33" t="str">
        <f>'2015'!U63</f>
        <v>A traves de la gestion con la consejeria presidencial para la equidad de la mujer se desarrollo una jornada de sensibilizacion y academica donde la consejera presidencial Martha Ordonez dio las lineas a tener encuenta en el tema de la economia del cuidado especialmente como aporte social, político, cultural y economico del pais. Esta sensibilizacion permite de manera mas clara inicar un proceso que permita visualizar la importancia del trabajo femenino en el ambito familiar.</v>
      </c>
      <c r="X63" s="123">
        <f>'2016'!N63</f>
        <v>0.1</v>
      </c>
      <c r="Y63" s="124">
        <f>'2016'!O63</f>
        <v>0.1</v>
      </c>
      <c r="Z63" s="132">
        <f>'2016'!P63</f>
        <v>1</v>
      </c>
      <c r="AA63" s="39">
        <f>'2016'!Q63</f>
        <v>0</v>
      </c>
      <c r="AB63" s="39">
        <f>'2016'!R63</f>
        <v>0</v>
      </c>
      <c r="AC63" s="132">
        <f>'2016'!S63</f>
        <v>0</v>
      </c>
      <c r="AD63" s="33" t="str">
        <f>'2016'!T63</f>
        <v>durante la conmemoracdion del dia de la no violencia contra la mujer se realizo en los colegios del departamento una campaña para la sensibilización para el reconocimiento y la valoracion del trabajo femenino en el ámbito familiar. Esta campaña pretende visibilizar los aportes de las mujeres desde la economia del cuidado de donde se derivan los aportes sociales, políticos, culturales y económicos al país.</v>
      </c>
      <c r="AE63" s="123">
        <f>'2017'!N63</f>
        <v>0.1</v>
      </c>
      <c r="AF63" s="124">
        <f>'2017'!O63</f>
        <v>0</v>
      </c>
      <c r="AG63" s="132">
        <f>'2017'!P63</f>
        <v>0</v>
      </c>
      <c r="AH63" s="39">
        <f>'2017'!Q63</f>
        <v>82000000</v>
      </c>
      <c r="AI63" s="39">
        <f>'2017'!R63</f>
        <v>6570000</v>
      </c>
      <c r="AJ63" s="132">
        <f>'2017'!S63</f>
        <v>8.0121951219512197E-2</v>
      </c>
      <c r="AK63" s="33" t="str">
        <f>'2017'!T63</f>
        <v xml:space="preserve">La jefatura de equidad de genero y mujer reporta que esta accion se encuentra en fase de ejecución </v>
      </c>
      <c r="AL63" s="123">
        <f>'2018'!N63</f>
        <v>0</v>
      </c>
      <c r="AM63" s="124">
        <f>'2018'!O63</f>
        <v>0</v>
      </c>
      <c r="AN63" s="132">
        <f>'2018'!P63</f>
        <v>0</v>
      </c>
      <c r="AO63" s="39">
        <f>'2018'!Q63</f>
        <v>0</v>
      </c>
      <c r="AP63" s="39">
        <f>'2018'!R63</f>
        <v>0</v>
      </c>
      <c r="AQ63" s="132">
        <f>'2018'!S63</f>
        <v>0</v>
      </c>
      <c r="AR63" s="33">
        <f>'2018'!AB63</f>
        <v>0</v>
      </c>
      <c r="AS63" s="123">
        <f>'2019'!N63</f>
        <v>1</v>
      </c>
      <c r="AT63" s="124">
        <f>'2019'!O63</f>
        <v>1</v>
      </c>
      <c r="AU63" s="132">
        <f>'2019'!P63</f>
        <v>1</v>
      </c>
      <c r="AV63" s="39">
        <f>'2019'!Q63</f>
        <v>50000000</v>
      </c>
      <c r="AW63" s="39">
        <f>'2019'!R63</f>
        <v>12762000</v>
      </c>
      <c r="AX63" s="132">
        <f>'2019'!S63</f>
        <v>0</v>
      </c>
      <c r="AY63" s="33" t="str">
        <f>'2019'!AB63</f>
        <v>Se vienen articulando esfuerzos desde la secretaría de familia para el desarrollo de una jornada técnica con empresarios para el mes de agosto, en torno a la aplicación de la normatividad existente para la empleabilidad de mujeres en sus diferentes condiciones de riesgo y restitución de derechos.</v>
      </c>
    </row>
    <row r="64" spans="1:51" ht="60" customHeight="1" x14ac:dyDescent="0.25">
      <c r="A64" s="270"/>
      <c r="B64" s="266"/>
      <c r="C64" s="292"/>
      <c r="D64" s="14">
        <v>53</v>
      </c>
      <c r="E64" s="6" t="s">
        <v>358</v>
      </c>
      <c r="F64" s="5" t="s">
        <v>359</v>
      </c>
      <c r="G64" s="5" t="s">
        <v>360</v>
      </c>
      <c r="H64" s="5" t="s">
        <v>361</v>
      </c>
      <c r="I64" s="34" t="s">
        <v>362</v>
      </c>
      <c r="J64" s="270"/>
      <c r="K64" s="273"/>
      <c r="L64" s="288"/>
      <c r="M64" s="274"/>
      <c r="N64" s="7" t="s">
        <v>360</v>
      </c>
      <c r="O64" s="49">
        <f t="shared" si="0"/>
        <v>0.66999999999999993</v>
      </c>
      <c r="P64" s="80" t="e">
        <f t="shared" si="1"/>
        <v>#VALUE!</v>
      </c>
      <c r="Q64" s="95" t="str">
        <f>'2015'!O64</f>
        <v>Divulgacion de el programa de mujer rural</v>
      </c>
      <c r="R64" s="97">
        <f>'2015'!P64</f>
        <v>0.5</v>
      </c>
      <c r="S64" s="38">
        <f>'2015'!Q64</f>
        <v>5.0000000000000001E-3</v>
      </c>
      <c r="T64" s="39">
        <f>'2015'!R64</f>
        <v>0</v>
      </c>
      <c r="U64" s="39">
        <f>'2015'!S64</f>
        <v>0</v>
      </c>
      <c r="V64" s="38">
        <f>'2015'!T64</f>
        <v>0</v>
      </c>
      <c r="W64" s="33" t="str">
        <f>'2015'!U64</f>
        <v>Notas diarias en el noticiero notisur del canal zuldemaida de Armenia que hablan sobre las acciones afirmativas a las mujeres rurales del departamento, especialmente en referencia a apoyo a los proyectos productivos, política publica de equidad de género para la mujer, atencion integral a las mujeres rurales victimas de todo tipo de violencias, participacion ciudadana, promocio de la ley 1257 de 2008.</v>
      </c>
      <c r="X64" s="123">
        <f>'2016'!N64</f>
        <v>0.1</v>
      </c>
      <c r="Y64" s="124">
        <f>'2016'!O64</f>
        <v>0.1</v>
      </c>
      <c r="Z64" s="132">
        <f>'2016'!P64</f>
        <v>1</v>
      </c>
      <c r="AA64" s="39">
        <f>'2016'!Q64</f>
        <v>0</v>
      </c>
      <c r="AB64" s="39">
        <f>'2016'!R64</f>
        <v>0</v>
      </c>
      <c r="AC64" s="132">
        <f>'2016'!S64</f>
        <v>0</v>
      </c>
      <c r="AD64" s="33" t="str">
        <f>'2016'!T64</f>
        <v>se han adelantado piezas de tlelvison con mujeres campesinas cafeteras que se han transmitido por los programas institucionales buscando  visibilizar las historias de vida de mujeres vinculadas al sector rural cafetero, campesinas,  indígernas,  afrodescendientes, en condición de discapacidad en cuanto a sus múltiples roles como mujer tanto en el ambito familiar como los escenarios económico, político y socio-cultural del departamento.</v>
      </c>
      <c r="AE64" s="123">
        <f>'2017'!N64</f>
        <v>0.1</v>
      </c>
      <c r="AF64" s="124">
        <f>'2017'!O64</f>
        <v>7.0000000000000007E-2</v>
      </c>
      <c r="AG64" s="132">
        <f>'2017'!P64</f>
        <v>0.70000000000000007</v>
      </c>
      <c r="AH64" s="39">
        <f>'2017'!Q64</f>
        <v>0</v>
      </c>
      <c r="AI64" s="39">
        <f>'2017'!R64</f>
        <v>0</v>
      </c>
      <c r="AJ64" s="132">
        <f>'2017'!S64</f>
        <v>0</v>
      </c>
      <c r="AK64" s="33" t="str">
        <f>'2017'!T64</f>
        <v>Desde la jefatura de equidad de genero y mujer se han adelantado piezas de televisión con mujeres campesinas cafeteras que se han transmitido por los programas institucionales buscando  visibilizar las historias de vida de mujeres vinculadas al sector rural cafetero, campesinas,  indígernas,  afrodescendientes, en condición de discapacidad en cuanto a sus múltiples roles como mujer tanto en el ambito familiar como los escenarios económico, político y socio-cultural del departamento.</v>
      </c>
      <c r="AL64" s="123">
        <f>'2018'!N64</f>
        <v>0</v>
      </c>
      <c r="AM64" s="124">
        <f>'2018'!O64</f>
        <v>0</v>
      </c>
      <c r="AN64" s="132">
        <f>'2018'!P64</f>
        <v>0</v>
      </c>
      <c r="AO64" s="39">
        <f>'2018'!Q64</f>
        <v>0</v>
      </c>
      <c r="AP64" s="39">
        <f>'2018'!R64</f>
        <v>0</v>
      </c>
      <c r="AQ64" s="132">
        <f>'2018'!S64</f>
        <v>0</v>
      </c>
      <c r="AR64" s="33" t="str">
        <f>'2018'!AB64</f>
        <v>LA Secretaría de Familia viene desarrollando mesas de trabajo dispuestas para la formulación de la política pública de familia. Es así que en este proceso, se incluyen en las líneas de trabajo, el asunto de género y equidad, aplicados mediante talleres a familias y población en general que participa de las mesas de trabajo. De igual forma, la Secretaría de Familia viene acompañando las escuelas de padres de los colegios del Departamento, según solicitudes una vez se socializó la oferta de la Secretaría, donde se socializan rutas de atención frente a casos de violencia, así como sensibilización del enfoque de género y reivindicación de derechos.</v>
      </c>
      <c r="AS64" s="123">
        <f>'2019'!N64</f>
        <v>0</v>
      </c>
      <c r="AT64" s="124">
        <f>'2019'!O64</f>
        <v>0</v>
      </c>
      <c r="AU64" s="132">
        <f>'2019'!P64</f>
        <v>0</v>
      </c>
      <c r="AV64" s="39">
        <f>'2019'!Q64</f>
        <v>0</v>
      </c>
      <c r="AW64" s="39">
        <f>'2019'!R64</f>
        <v>0</v>
      </c>
      <c r="AX64" s="132">
        <f>'2019'!S64</f>
        <v>0</v>
      </c>
      <c r="AY64" s="33" t="str">
        <f>'2019'!AB64</f>
        <v xml:space="preserve">En el marco de la conmemoración del día internacional de la mujer, se realizó un plan de medios, así como el diseño de piezas audiovisuales, lo cual fue difundido en canales comunicativos, con motivo de prevenir la violencia de género y visibilizar los avances del trabajo realizado por las mujeres integrantes de la red de apoyo e intercambio empresarial de mujeres y la red de mujeres caficultoras. </v>
      </c>
    </row>
    <row r="65" spans="1:51" ht="60" customHeight="1" x14ac:dyDescent="0.25">
      <c r="A65" s="270"/>
      <c r="B65" s="266"/>
      <c r="C65" s="292"/>
      <c r="D65" s="14">
        <v>54</v>
      </c>
      <c r="E65" s="6" t="s">
        <v>363</v>
      </c>
      <c r="F65" s="5" t="s">
        <v>364</v>
      </c>
      <c r="G65" s="5" t="s">
        <v>365</v>
      </c>
      <c r="H65" s="5" t="s">
        <v>366</v>
      </c>
      <c r="I65" s="90" t="s">
        <v>367</v>
      </c>
      <c r="J65" s="270"/>
      <c r="K65" s="273"/>
      <c r="L65" s="288"/>
      <c r="M65" s="274"/>
      <c r="N65" s="74">
        <v>1</v>
      </c>
      <c r="O65" s="49">
        <f t="shared" si="0"/>
        <v>0.2</v>
      </c>
      <c r="P65" s="80">
        <f t="shared" si="1"/>
        <v>0.2</v>
      </c>
      <c r="Q65" s="95">
        <f>'2015'!O65</f>
        <v>0</v>
      </c>
      <c r="R65" s="97">
        <f>'2015'!P65</f>
        <v>0</v>
      </c>
      <c r="S65" s="38">
        <f>'2015'!Q65</f>
        <v>0</v>
      </c>
      <c r="T65" s="39">
        <f>'2015'!R65</f>
        <v>0</v>
      </c>
      <c r="U65" s="39">
        <f>'2015'!S65</f>
        <v>0</v>
      </c>
      <c r="V65" s="38">
        <f>'2015'!T65</f>
        <v>0</v>
      </c>
      <c r="W65" s="33" t="str">
        <f>'2015'!U65</f>
        <v>ND</v>
      </c>
      <c r="X65" s="123">
        <f>'2016'!N65</f>
        <v>0.1</v>
      </c>
      <c r="Y65" s="124">
        <f>'2016'!O65</f>
        <v>0.1</v>
      </c>
      <c r="Z65" s="132">
        <f>'2016'!P65</f>
        <v>1</v>
      </c>
      <c r="AA65" s="39">
        <f>'2016'!Q65</f>
        <v>0</v>
      </c>
      <c r="AB65" s="39">
        <f>'2016'!R65</f>
        <v>0</v>
      </c>
      <c r="AC65" s="132">
        <f>'2016'!S65</f>
        <v>0</v>
      </c>
      <c r="AD65" s="33" t="str">
        <f>'2016'!T65</f>
        <v xml:space="preserve">Se ha Desarrollo de acciones de fomento para la Conciliación de la vida familiar y laboral en el marco del Programa Nacional de Equidad Laboral con Enfoque Diferencial de Género, con enfasis en las ofertas de empleo de las diferentes agencias que existen en el departmaeto. </v>
      </c>
      <c r="AE65" s="123">
        <f>'2017'!N65</f>
        <v>0.1</v>
      </c>
      <c r="AF65" s="124">
        <f>'2017'!O65</f>
        <v>0.1</v>
      </c>
      <c r="AG65" s="132">
        <f>'2017'!P65</f>
        <v>1</v>
      </c>
      <c r="AH65" s="39">
        <f>'2017'!Q65</f>
        <v>0</v>
      </c>
      <c r="AI65" s="39">
        <f>'2017'!R65</f>
        <v>0</v>
      </c>
      <c r="AJ65" s="132">
        <f>'2017'!S65</f>
        <v>0</v>
      </c>
      <c r="AK65" s="33" t="str">
        <f>'2017'!T65</f>
        <v xml:space="preserve">Desde la jefatura de equidad de genero y mujer, se ha desarrollo acciones de fomento para la conciliación de la vida familiar y laboral en el marco del Programa Nacional de Equidad Laboral con Enfoque Diferencial de Género, con enfasis en las ofertas de empleo de las diferentes agencias que existen en el departamento. </v>
      </c>
      <c r="AL65" s="123">
        <f>'2018'!N65</f>
        <v>0</v>
      </c>
      <c r="AM65" s="124">
        <f>'2018'!O65</f>
        <v>0</v>
      </c>
      <c r="AN65" s="132">
        <f>'2018'!P65</f>
        <v>0</v>
      </c>
      <c r="AO65" s="39">
        <f>'2018'!Q65</f>
        <v>0</v>
      </c>
      <c r="AP65" s="39">
        <f>'2018'!R65</f>
        <v>0</v>
      </c>
      <c r="AQ65" s="132">
        <f>'2018'!S65</f>
        <v>0</v>
      </c>
      <c r="AR65" s="33">
        <f>'2018'!AB65</f>
        <v>0</v>
      </c>
      <c r="AS65" s="123">
        <f>'2019'!N65</f>
        <v>0</v>
      </c>
      <c r="AT65" s="124">
        <f>'2019'!O65</f>
        <v>0</v>
      </c>
      <c r="AU65" s="132">
        <f>'2019'!P65</f>
        <v>0</v>
      </c>
      <c r="AV65" s="39">
        <f>'2019'!Q65</f>
        <v>0</v>
      </c>
      <c r="AW65" s="39">
        <f>'2019'!R65</f>
        <v>0</v>
      </c>
      <c r="AX65" s="132">
        <f>'2019'!S65</f>
        <v>0</v>
      </c>
      <c r="AY65" s="33" t="str">
        <f>'2019'!AB65</f>
        <v xml:space="preserve">La oficina de comunicaciones del Departamento cuenta con los contenidos y el material audiovisual, el cual es transmitido a través de los canales comunicativos del departamento, constituyendose esto en un insumo para la reivindicación del rol de la mujer en sus diferentes enfoques poblacionales y diferenciales a través de herramientas televisivas que son apropiadas en diferentes medios según se cuenta con pauta o concurrencia de los medios de comunicación. </v>
      </c>
    </row>
    <row r="66" spans="1:51" ht="60" customHeight="1" x14ac:dyDescent="0.25">
      <c r="A66" s="270"/>
      <c r="B66" s="266" t="s">
        <v>368</v>
      </c>
      <c r="C66" s="266" t="s">
        <v>369</v>
      </c>
      <c r="D66" s="14">
        <v>55</v>
      </c>
      <c r="E66" s="5" t="s">
        <v>370</v>
      </c>
      <c r="F66" s="5" t="s">
        <v>371</v>
      </c>
      <c r="G66" s="5" t="s">
        <v>372</v>
      </c>
      <c r="H66" s="5" t="s">
        <v>373</v>
      </c>
      <c r="I66" s="34" t="s">
        <v>374</v>
      </c>
      <c r="J66" s="270"/>
      <c r="K66" s="273"/>
      <c r="L66" s="288"/>
      <c r="M66" s="274"/>
      <c r="N66" s="74">
        <v>1</v>
      </c>
      <c r="O66" s="49">
        <f t="shared" si="0"/>
        <v>0.30000000000000004</v>
      </c>
      <c r="P66" s="80">
        <f t="shared" si="1"/>
        <v>0.30000000000000004</v>
      </c>
      <c r="Q66" s="95">
        <f>'2015'!O66</f>
        <v>0.1</v>
      </c>
      <c r="R66" s="97">
        <f>'2015'!P66</f>
        <v>0.1</v>
      </c>
      <c r="S66" s="38">
        <f>'2015'!Q66</f>
        <v>1</v>
      </c>
      <c r="T66" s="39">
        <f>'2015'!R66</f>
        <v>28750000</v>
      </c>
      <c r="U66" s="39">
        <f>'2015'!S66</f>
        <v>21366666</v>
      </c>
      <c r="V66" s="38">
        <f>'2015'!T66</f>
        <v>0.74318838260869569</v>
      </c>
      <c r="W66" s="33" t="str">
        <f>'2015'!U66</f>
        <v>La camapaña se ha ejecutado desde las acciones de socialización y movilización ejecutados por la Jefatura de Mujer y por el Consejo Departamental de Mujeres.</v>
      </c>
      <c r="X66" s="123">
        <f>'2016'!N66</f>
        <v>0.1</v>
      </c>
      <c r="Y66" s="124">
        <f>'2016'!O66</f>
        <v>0.1</v>
      </c>
      <c r="Z66" s="132">
        <f>'2016'!P66</f>
        <v>1</v>
      </c>
      <c r="AA66" s="39">
        <f>'2016'!Q66</f>
        <v>4450000</v>
      </c>
      <c r="AB66" s="39">
        <f>'2016'!R66</f>
        <v>4450000</v>
      </c>
      <c r="AC66" s="132">
        <f>'2016'!S66</f>
        <v>1</v>
      </c>
      <c r="AD66" s="33" t="str">
        <f>'2016'!T66</f>
        <v xml:space="preserve">Se Realizo una campaña de visibilización y sensibilización de la Política  Pùblica de Equidad de género para las mujeres en todo el departamento. </v>
      </c>
      <c r="AE66" s="123">
        <f>'2017'!N66</f>
        <v>0.1</v>
      </c>
      <c r="AF66" s="124">
        <f>'2017'!O66</f>
        <v>0.1</v>
      </c>
      <c r="AG66" s="132">
        <f>'2017'!P66</f>
        <v>1</v>
      </c>
      <c r="AH66" s="39">
        <f>'2017'!Q66</f>
        <v>0</v>
      </c>
      <c r="AI66" s="39">
        <f>'2017'!R66</f>
        <v>0</v>
      </c>
      <c r="AJ66" s="132">
        <f>'2017'!S66</f>
        <v>0</v>
      </c>
      <c r="AK66" s="33" t="str">
        <f>'2017'!T66</f>
        <v xml:space="preserve">Desde la jefatura de equidad de genero y mujer se Realizo una campaña de visibilización y sensibilización de la Política  Pùblica de Equidad de género para las mujeres en todo el departamento. </v>
      </c>
      <c r="AL66" s="123">
        <f>'2018'!N66</f>
        <v>0</v>
      </c>
      <c r="AM66" s="124">
        <f>'2018'!O66</f>
        <v>0</v>
      </c>
      <c r="AN66" s="132">
        <f>'2018'!P66</f>
        <v>0</v>
      </c>
      <c r="AO66" s="39">
        <f>'2018'!Q66</f>
        <v>0</v>
      </c>
      <c r="AP66" s="39">
        <f>'2018'!R66</f>
        <v>0</v>
      </c>
      <c r="AQ66" s="132">
        <f>'2018'!S66</f>
        <v>0</v>
      </c>
      <c r="AR66" s="33" t="str">
        <f>'2018'!AB66</f>
        <v xml:space="preserve">La oficina de equidad de género ha realizado socializacion de las lineas estrategicas de la politica publica de equidad de genero en todos los municipios, aplicada a consejos comunitarios y enlaces de genero, para la formulacion y adopcion de politicas municipales. </v>
      </c>
      <c r="AS66" s="123">
        <f>'2019'!N66</f>
        <v>0</v>
      </c>
      <c r="AT66" s="124">
        <f>'2019'!O66</f>
        <v>0</v>
      </c>
      <c r="AU66" s="132">
        <f>'2019'!P66</f>
        <v>0</v>
      </c>
      <c r="AV66" s="39">
        <f>'2019'!Q66</f>
        <v>0</v>
      </c>
      <c r="AW66" s="39">
        <f>'2019'!R66</f>
        <v>0</v>
      </c>
      <c r="AX66" s="132">
        <f>'2019'!S66</f>
        <v>0</v>
      </c>
      <c r="AY66" s="33" t="str">
        <f>'2019'!AB66</f>
        <v xml:space="preserve">La Secretaría de Familia a través de la oficina de género y diversidad viene realizando acompañamiento técnico a todos los municipios del departamento en la consolidación de espacios de participación y adopción de mecanismos de género para la garantía de derechos y prevención y protección por hechos victimizantes. De esta forma, es de tener en cuenta que los procesos de acompañamiento cuentan permanentemente con insumos de sensibilización sobre la importancia de la política pública de equidad de género. </v>
      </c>
    </row>
    <row r="67" spans="1:51" ht="60" customHeight="1" x14ac:dyDescent="0.25">
      <c r="A67" s="270"/>
      <c r="B67" s="266"/>
      <c r="C67" s="266"/>
      <c r="D67" s="14">
        <v>56</v>
      </c>
      <c r="E67" s="5" t="s">
        <v>375</v>
      </c>
      <c r="F67" s="5" t="s">
        <v>376</v>
      </c>
      <c r="G67" s="5" t="s">
        <v>377</v>
      </c>
      <c r="H67" s="5" t="s">
        <v>378</v>
      </c>
      <c r="I67" s="34" t="s">
        <v>379</v>
      </c>
      <c r="J67" s="270"/>
      <c r="K67" s="273"/>
      <c r="L67" s="288"/>
      <c r="M67" s="274"/>
      <c r="N67" s="75" t="s">
        <v>377</v>
      </c>
      <c r="O67" s="49">
        <f t="shared" si="0"/>
        <v>0.22</v>
      </c>
      <c r="P67" s="80" t="e">
        <f t="shared" si="1"/>
        <v>#VALUE!</v>
      </c>
      <c r="Q67" s="95" t="str">
        <f>'2015'!O67</f>
        <v>Conformación de un  subcomite en el consejo departamental de mujeres "Lina María Ramirez Alarcón" 10%</v>
      </c>
      <c r="R67" s="97">
        <f>'2015'!P67</f>
        <v>0.1</v>
      </c>
      <c r="S67" s="38">
        <f>'2015'!Q67</f>
        <v>0.1</v>
      </c>
      <c r="T67" s="39">
        <f>'2015'!R67</f>
        <v>50636666</v>
      </c>
      <c r="U67" s="39">
        <f>'2015'!S67</f>
        <v>28446666</v>
      </c>
      <c r="V67" s="38">
        <f>'2015'!T67</f>
        <v>0.56177999554710023</v>
      </c>
      <c r="W67" s="33" t="str">
        <f>'2015'!U67</f>
        <v>Subcomite creado y en funcionamiento desde el Consejo Departamental de Mujeres, en lo corrido del año,  lleva 4 sesiones  y a través de este se le hace seguimiento al Plan de Accion de la Política Pública  y del Reglamento Interno del Consejo Deprtamental de Mujeres, adicional a esto se capacitaron en las rutas de atencion a mujeres victimas y ley 1257 de 2008 y con el acompañamiento de la consejeria presidencial para la equidad de la mujer se inició el proceso con el observatorio de género que estará haciendo parte del observatorio social y económico que dirige la Secretaria de Planeación.</v>
      </c>
      <c r="X67" s="123">
        <f>'2016'!N67</f>
        <v>0.12</v>
      </c>
      <c r="Y67" s="124">
        <f>'2016'!O67</f>
        <v>0.12</v>
      </c>
      <c r="Z67" s="132">
        <f>'2016'!P67</f>
        <v>1</v>
      </c>
      <c r="AA67" s="39">
        <f>'2016'!Q67</f>
        <v>0</v>
      </c>
      <c r="AB67" s="39">
        <f>'2016'!R67</f>
        <v>0</v>
      </c>
      <c r="AC67" s="132">
        <f>'2016'!S67</f>
        <v>0</v>
      </c>
      <c r="AD67" s="33" t="str">
        <f>'2016'!T67</f>
        <v xml:space="preserve">Se realizaron seguimiento a la divulgación, implementación, monitoreo y evaluación de la política publica de Equidad de Género para las mujeres en las  sesiones de los Consejos municipales de mujeres, como espacio que fue creado con esa finalidad.  </v>
      </c>
      <c r="AE67" s="123">
        <f>'2017'!N67</f>
        <v>0.12</v>
      </c>
      <c r="AF67" s="124">
        <f>'2017'!O67</f>
        <v>0</v>
      </c>
      <c r="AG67" s="132">
        <f>'2017'!P67</f>
        <v>0</v>
      </c>
      <c r="AH67" s="39">
        <f>'2017'!Q67</f>
        <v>0</v>
      </c>
      <c r="AI67" s="39">
        <f>'2017'!R67</f>
        <v>0</v>
      </c>
      <c r="AJ67" s="132">
        <f>'2017'!S67</f>
        <v>0</v>
      </c>
      <c r="AK67" s="33" t="str">
        <f>'2017'!T67</f>
        <v xml:space="preserve">La jefatura de equidad de genero y mujer reporta que esta accion se encuentra en fase de ejecución </v>
      </c>
      <c r="AL67" s="123">
        <f>'2018'!N67</f>
        <v>0</v>
      </c>
      <c r="AM67" s="124">
        <f>'2018'!O67</f>
        <v>0</v>
      </c>
      <c r="AN67" s="132">
        <f>'2018'!P67</f>
        <v>0</v>
      </c>
      <c r="AO67" s="39">
        <f>'2018'!Q67</f>
        <v>0</v>
      </c>
      <c r="AP67" s="39">
        <f>'2018'!R67</f>
        <v>0</v>
      </c>
      <c r="AQ67" s="132">
        <f>'2018'!S67</f>
        <v>0</v>
      </c>
      <c r="AR67" s="33" t="str">
        <f>'2018'!AB67</f>
        <v xml:space="preserve">Se realizan reportes trimestrales a planeacion departamental sobre avances en la implementacion de la politica. De igual forma ante el consejo de mujeres y consejo de politica social se realizan informes semestrales. Es de tener en cuenta que el consejo de mujeres es un espacio creado para dinamizar el proceso de seguimiento a la implementacion de la politica de genero, a través del mismo se le viene dando tramite a diferentes solucitudes elevadas por las mujeres, asi como la modificacion de actos administrativos ya que se han encontrado falencias en el funcionamiento del consejo. </v>
      </c>
      <c r="AS67" s="123">
        <f>'2019'!N67</f>
        <v>0</v>
      </c>
      <c r="AT67" s="124">
        <f>'2019'!O67</f>
        <v>0</v>
      </c>
      <c r="AU67" s="132">
        <f>'2019'!P67</f>
        <v>0</v>
      </c>
      <c r="AV67" s="39">
        <f>'2019'!Q67</f>
        <v>0</v>
      </c>
      <c r="AW67" s="39">
        <f>'2019'!R67</f>
        <v>0</v>
      </c>
      <c r="AX67" s="132">
        <f>'2019'!S67</f>
        <v>0</v>
      </c>
      <c r="AY67" s="33" t="str">
        <f>'2019'!AB67</f>
        <v xml:space="preserve">De igual forma, la Secretaría de Planeación Departamental cuenta con un contratista de apoyo para la socialización de las líneas estratégicas de la política pública de género así como para sensibilizar sobre la importancia de la adopción de políticas públicas municipales de género. </v>
      </c>
    </row>
    <row r="68" spans="1:51" ht="60" customHeight="1" x14ac:dyDescent="0.25">
      <c r="A68" s="298" t="s">
        <v>393</v>
      </c>
      <c r="B68" s="273" t="s">
        <v>394</v>
      </c>
      <c r="C68" s="273" t="s">
        <v>395</v>
      </c>
      <c r="D68" s="14">
        <v>57</v>
      </c>
      <c r="E68" s="5" t="s">
        <v>396</v>
      </c>
      <c r="F68" s="5" t="s">
        <v>397</v>
      </c>
      <c r="G68" s="5" t="s">
        <v>398</v>
      </c>
      <c r="H68" s="5" t="s">
        <v>399</v>
      </c>
      <c r="I68" s="34" t="s">
        <v>400</v>
      </c>
      <c r="J68" s="44" t="s">
        <v>233</v>
      </c>
      <c r="K68" s="14" t="s">
        <v>234</v>
      </c>
      <c r="L68" s="17">
        <v>197</v>
      </c>
      <c r="M68" s="54" t="s">
        <v>217</v>
      </c>
      <c r="N68" s="74">
        <v>1</v>
      </c>
      <c r="O68" s="49">
        <f t="shared" si="0"/>
        <v>0.18</v>
      </c>
      <c r="P68" s="80">
        <f t="shared" si="1"/>
        <v>0.18</v>
      </c>
      <c r="Q68" s="95">
        <f>'2015'!O68</f>
        <v>0</v>
      </c>
      <c r="R68" s="97">
        <f>'2015'!P68</f>
        <v>0</v>
      </c>
      <c r="S68" s="38">
        <f>'2015'!Q68</f>
        <v>0</v>
      </c>
      <c r="T68" s="39">
        <f>'2015'!R68</f>
        <v>0</v>
      </c>
      <c r="U68" s="39">
        <f>'2015'!S68</f>
        <v>0</v>
      </c>
      <c r="V68" s="38">
        <f>'2015'!T68</f>
        <v>0</v>
      </c>
      <c r="W68" s="33" t="str">
        <f>'2015'!U68</f>
        <v>ND</v>
      </c>
      <c r="X68" s="123">
        <f>'2016'!N68</f>
        <v>0.1</v>
      </c>
      <c r="Y68" s="124">
        <f>'2016'!O68</f>
        <v>0.1</v>
      </c>
      <c r="Z68" s="132">
        <f>'2016'!P68</f>
        <v>1</v>
      </c>
      <c r="AA68" s="39">
        <f>'2016'!Q68</f>
        <v>0</v>
      </c>
      <c r="AB68" s="39">
        <f>'2016'!R68</f>
        <v>0</v>
      </c>
      <c r="AC68" s="132">
        <f>'2016'!S68</f>
        <v>0</v>
      </c>
      <c r="AD68" s="33" t="str">
        <f>'2016'!T68</f>
        <v xml:space="preserve">En diferentes espacios se han  se ha Visibilizado  a través de una estrategía mediatica y con reconocimientos, el rol de las mujeres quindianas y sus aportes al desarrollo de la historia, la ciencia, las artes, la cultura y el deporte desde un enfoque de género. </v>
      </c>
      <c r="AE68" s="123">
        <f>'2017'!N68</f>
        <v>0.1</v>
      </c>
      <c r="AF68" s="124">
        <f>'2017'!O68</f>
        <v>0.08</v>
      </c>
      <c r="AG68" s="132">
        <f>'2017'!P68</f>
        <v>0.79999999999999993</v>
      </c>
      <c r="AH68" s="39">
        <f>'2017'!Q68</f>
        <v>82000000</v>
      </c>
      <c r="AI68" s="39">
        <f>'2017'!R68</f>
        <v>6570000</v>
      </c>
      <c r="AJ68" s="132">
        <f>'2017'!S68</f>
        <v>8.0121951219512197E-2</v>
      </c>
      <c r="AK68" s="33" t="str">
        <f>'2017'!T68</f>
        <v xml:space="preserve">Desde la jefatura de mujer se han realizado reconocimientos a las mujeres de cada municipio por su labor social, liderazgo femenino el dia internacional de la mujer,tales como el apoyo y reconocimiento a la bicicrocista Silvana Muñoz por su desempeño en bicicross, ademas Comfenalco ha realizdo el reconocimiento a la mujer por su liderazgo y compromiso </v>
      </c>
      <c r="AL68" s="123">
        <f>'2018'!N68</f>
        <v>10</v>
      </c>
      <c r="AM68" s="124">
        <f>'2018'!O68</f>
        <v>0</v>
      </c>
      <c r="AN68" s="132">
        <f>'2018'!P68</f>
        <v>0</v>
      </c>
      <c r="AO68" s="39">
        <f>'2018'!Q68</f>
        <v>25980000</v>
      </c>
      <c r="AP68" s="39">
        <f>'2018'!R68</f>
        <v>8660000</v>
      </c>
      <c r="AQ68" s="132">
        <f>'2018'!S68</f>
        <v>0.33333333333333331</v>
      </c>
      <c r="AR68" s="33" t="str">
        <f>'2018'!AB68</f>
        <v xml:space="preserve">Se dio inicio al proceso con la contratación de profesional y técnico para apoyar la implementación, acompañamiento y seguimiento al programa departamental de Estímulos a la investigación, creación y producción artística y cultural, que se encuentra en curso, cuyos resultados serán publicados en la primera semana del mes de junio.      
Se están apoyando por concertación nacional y cofinanciación departamental 2 proyectos culturales de organizaciones con representación legal femenina y por concertación departamental con recursos propios 7 proyectos culturales de organizaciones con representantes legales mujeres y una propuesta cultural cuyo objetivo es la prevención de la violencia intrafamiliar.   
Por convocatoria de estímulos se premiaron dos mujeres por gestiones realizadas y se entregaron 4 becas artísticas a 4 mujeres por un monto  de 9 millones cada una. 
</v>
      </c>
      <c r="AS68" s="123">
        <f>'2019'!N68</f>
        <v>0</v>
      </c>
      <c r="AT68" s="124">
        <f>'2019'!O68</f>
        <v>0</v>
      </c>
      <c r="AU68" s="132">
        <f>'2019'!P68</f>
        <v>0</v>
      </c>
      <c r="AV68" s="39">
        <f>'2019'!Q68</f>
        <v>0</v>
      </c>
      <c r="AW68" s="39">
        <f>'2019'!R68</f>
        <v>0</v>
      </c>
      <c r="AX68" s="132">
        <f>'2019'!S68</f>
        <v>0</v>
      </c>
      <c r="AY68" s="33" t="str">
        <f>'2019'!AB68</f>
        <v xml:space="preserve">Se reporta cumplimiento de esta acción concreta a través de lo relacionado en las acciones 53 y 54 según las actividades adelantadas por la Secretaría de Familia en este sentido. </v>
      </c>
    </row>
    <row r="69" spans="1:51" ht="60" customHeight="1" x14ac:dyDescent="0.25">
      <c r="A69" s="298"/>
      <c r="B69" s="273"/>
      <c r="C69" s="273"/>
      <c r="D69" s="14">
        <v>58</v>
      </c>
      <c r="E69" s="5" t="s">
        <v>401</v>
      </c>
      <c r="F69" s="5" t="s">
        <v>402</v>
      </c>
      <c r="G69" s="5" t="s">
        <v>403</v>
      </c>
      <c r="H69" s="5" t="s">
        <v>404</v>
      </c>
      <c r="I69" s="34" t="s">
        <v>405</v>
      </c>
      <c r="J69" s="53" t="s">
        <v>406</v>
      </c>
      <c r="K69" s="17" t="s">
        <v>407</v>
      </c>
      <c r="L69" s="19">
        <v>207</v>
      </c>
      <c r="M69" s="66" t="s">
        <v>408</v>
      </c>
      <c r="N69" s="74">
        <v>1</v>
      </c>
      <c r="O69" s="49">
        <f t="shared" ref="O69:O120" si="2">R69+Y69+AF69+AM69+AT69</f>
        <v>12.5</v>
      </c>
      <c r="P69" s="80">
        <f t="shared" ref="P69:P120" si="3">O69/N69</f>
        <v>12.5</v>
      </c>
      <c r="Q69" s="95">
        <f>'2015'!O69</f>
        <v>0.1</v>
      </c>
      <c r="R69" s="97">
        <f>'2015'!P69</f>
        <v>0.1</v>
      </c>
      <c r="S69" s="38">
        <f>'2015'!Q69</f>
        <v>1</v>
      </c>
      <c r="T69" s="39">
        <f>'2015'!R69</f>
        <v>122227000</v>
      </c>
      <c r="U69" s="39">
        <f>'2015'!S69</f>
        <v>60000000</v>
      </c>
      <c r="V69" s="38">
        <f>'2015'!T69</f>
        <v>0.49088990157657475</v>
      </c>
      <c r="W69" s="33" t="str">
        <f>'2015'!U69</f>
        <v>Desde el Programa: “PALPITA QUINDIO, FIRME CON LA ACTIVIDAD FISICA  en los cuatro ámbitos: ámbito Comunitario, ámbito salud, ámbito educativo y ámbito laboral, con Grupos regulares de Actividad Física, Grupos irregulares de actividad física, Caminata de los 5k por la salud, Eventos masivos, Sin excusa, Musiclow, Escuela de padres, Capacitación a líderes comunitarios y Puntos de actividad física;  se han impactado  un total de 23.618 personas y 5.012 de grupos irregulares en los doce municipios; impactando 28.630 personas de los diferentes ciclos vitales y por género.</v>
      </c>
      <c r="X69" s="123">
        <f>'2016'!N69</f>
        <v>0.1</v>
      </c>
      <c r="Y69" s="124">
        <f>'2016'!O69</f>
        <v>0.1</v>
      </c>
      <c r="Z69" s="132">
        <f>'2016'!P69</f>
        <v>1</v>
      </c>
      <c r="AA69" s="39">
        <f>'2016'!Q69</f>
        <v>14433333</v>
      </c>
      <c r="AB69" s="39">
        <f>'2016'!R69</f>
        <v>14433333</v>
      </c>
      <c r="AC69" s="132">
        <f>'2016'!S69</f>
        <v>1</v>
      </c>
      <c r="AD69" s="33" t="str">
        <f>'2016'!T69</f>
        <v xml:space="preserve">Se  crearon   espacios de formacion y maxificacion deportiva  en el Departamento del Quindio </v>
      </c>
      <c r="AE69" s="123">
        <f>'2017'!N69</f>
        <v>0.1</v>
      </c>
      <c r="AF69" s="124">
        <f>'2017'!O69</f>
        <v>0.1</v>
      </c>
      <c r="AG69" s="132">
        <f>'2017'!P69</f>
        <v>1</v>
      </c>
      <c r="AH69" s="39">
        <f>'2017'!Q69</f>
        <v>63190226</v>
      </c>
      <c r="AI69" s="39">
        <f>'2017'!R69</f>
        <v>63190226</v>
      </c>
      <c r="AJ69" s="132">
        <f>'2017'!S69</f>
        <v>1</v>
      </c>
      <c r="AK69" s="33" t="str">
        <f>'2017'!T69</f>
        <v xml:space="preserve">En indeportes se desarrolló el evento de deporte social y comunitario donde participaron las veredas de los diferentes municipios del Departamento con 484 personas en los deportes tejo, futbol sala masculina y femenina, futbol y rana, el cumplimiento de esta meta se realiza con el desarrollo de los siguientes componentes:
1. Juegos veredales Quindío si para ti  cumpliendo este componente en un 100%  
2. Inclusión social en este componente se da atención recreo deportiva a los niños, niñas, jóvenes y adultos de los barrios vulnerables de los municipios priorizados del departamento del Quindío a continuación se relaciona los municipios, barrios y población atendida con un cumplimiento de meta del 100%.
</v>
      </c>
      <c r="AL69" s="123">
        <f>'2018'!N69</f>
        <v>1</v>
      </c>
      <c r="AM69" s="124">
        <f>'2018'!O69</f>
        <v>0.2</v>
      </c>
      <c r="AN69" s="132">
        <f>'2018'!P69</f>
        <v>0.2</v>
      </c>
      <c r="AO69" s="39">
        <f>'2018'!Q69</f>
        <v>347228160</v>
      </c>
      <c r="AP69" s="39">
        <f>'2018'!R69</f>
        <v>81500000</v>
      </c>
      <c r="AQ69" s="132">
        <f>'2018'!S69</f>
        <v>0.23471598616886372</v>
      </c>
      <c r="AR69" s="33" t="str">
        <f>'2018'!AB69</f>
        <v>Se brindó apoyo con promotores deportivos del programa Apoyo al Deporte formativo, deporte social comunitario y juegos  tradicionales, en los doce municipios del departamento. Adicionalmente se brindó  apoyo  profesional en los procesos de planeación y de gestión documental del área técnica del instituto departamental de deporte y recreación del Quindío Indeportes Quindío</v>
      </c>
      <c r="AS69" s="123">
        <f>'2019'!N69</f>
        <v>12</v>
      </c>
      <c r="AT69" s="124">
        <f>'2019'!O69</f>
        <v>12</v>
      </c>
      <c r="AU69" s="132">
        <f>'2019'!P69</f>
        <v>0.8</v>
      </c>
      <c r="AV69" s="39">
        <f>'2019'!Q69</f>
        <v>80000000</v>
      </c>
      <c r="AW69" s="39">
        <f>'2019'!R69</f>
        <v>2700000</v>
      </c>
      <c r="AX69" s="132">
        <f>'2019'!S69</f>
        <v>0</v>
      </c>
      <c r="AY69" s="33" t="str">
        <f>'2019'!AB69</f>
        <v xml:space="preserve">INDEPORTES Quindío reporta que se realizan  actividades recreo deportivas que tienen como objetivo fortalecer el desarrollo de capacidades y la participación ciudadana, a partir del uso de la lúdica, el juego y la actividad física, para dar soluciones a las necesidades en materia de  tiempo libre la cual ayuda a la calidad de vida de los deportistas, estos grupos  reciben  una intervención de 2 veces a la semana , con una intensidad de 2 horas , todo esto con el fin de promover la integración familiar y la participación comunitaria a través  del juego, las actividades se ejecutan en  los barrios o escenarios deportivos
Igualmente se vienen interviniendo las cárceles y fundaciones FARO, donde se enseña a los jóvenes y adultos hacer ocupar el tiempo libre, a mantener y mejorar sus habilidades sociales y a mejorar sus relaciones con los demás. También les ayudamos a fomentarvalores positivos como el espíritu de superación y el compañerismo. De igual forma, INDEPORTES tiene a cargo el apoyo a ligas deportivas femeninas, como el grupo de futbol salón femenino, que ha sido apoyado en la realización de torneos a nivel municipal y departamental. 
</v>
      </c>
    </row>
    <row r="70" spans="1:51" ht="60" customHeight="1" x14ac:dyDescent="0.25">
      <c r="A70" s="298"/>
      <c r="B70" s="273"/>
      <c r="C70" s="273"/>
      <c r="D70" s="14">
        <v>59</v>
      </c>
      <c r="E70" s="14" t="s">
        <v>409</v>
      </c>
      <c r="F70" s="14" t="s">
        <v>410</v>
      </c>
      <c r="G70" s="14" t="s">
        <v>411</v>
      </c>
      <c r="H70" s="14" t="s">
        <v>412</v>
      </c>
      <c r="I70" s="55" t="s">
        <v>413</v>
      </c>
      <c r="J70" s="270" t="s">
        <v>233</v>
      </c>
      <c r="K70" s="273" t="s">
        <v>234</v>
      </c>
      <c r="L70" s="275">
        <v>197</v>
      </c>
      <c r="M70" s="54" t="s">
        <v>217</v>
      </c>
      <c r="N70" s="74">
        <v>0.9</v>
      </c>
      <c r="O70" s="49">
        <f t="shared" si="2"/>
        <v>1.83</v>
      </c>
      <c r="P70" s="80">
        <f t="shared" si="3"/>
        <v>2.0333333333333332</v>
      </c>
      <c r="Q70" s="95">
        <f>'2015'!O70</f>
        <v>0.2</v>
      </c>
      <c r="R70" s="97">
        <f>'2015'!P70</f>
        <v>0.2</v>
      </c>
      <c r="S70" s="38">
        <f>'2015'!Q70</f>
        <v>1</v>
      </c>
      <c r="T70" s="39">
        <f>'2015'!R70</f>
        <v>179900000</v>
      </c>
      <c r="U70" s="39">
        <f>'2015'!S70</f>
        <v>179900000</v>
      </c>
      <c r="V70" s="38">
        <f>'2015'!T70</f>
        <v>1</v>
      </c>
      <c r="W70" s="33" t="str">
        <f>'2015'!U70</f>
        <v>Desde la linea de marketing territorial y la declaración como patrimonio histórico de la humanidad PCC, se ejecutaron estrategias contempladas en el plan de promoción turística mediante: * Participación en ferias de turismo nacional en internacional ( FITUR en España, ANATO En Bogotá, REMA en Cali. * Desarrollo del plan. de medios, mediante publicaciones en redes sociales y programas de promoción turística audiovisual. * Participación de eventos locales del orden nacional. * Atención a turistas en los  Puntos de Información Turística, desde los cuales se ha beneficiado a las mujeres desde los diferentes sectores.</v>
      </c>
      <c r="X70" s="123">
        <f>'2016'!N70</f>
        <v>0.09</v>
      </c>
      <c r="Y70" s="124">
        <f>'2016'!O70</f>
        <v>0.04</v>
      </c>
      <c r="Z70" s="132">
        <f>'2016'!P70</f>
        <v>0.44444444444444448</v>
      </c>
      <c r="AA70" s="39">
        <f>'2016'!Q70</f>
        <v>0</v>
      </c>
      <c r="AB70" s="39">
        <f>'2016'!R70</f>
        <v>0</v>
      </c>
      <c r="AC70" s="132">
        <f>'2016'!S70</f>
        <v>0</v>
      </c>
      <c r="AD70" s="33" t="str">
        <f>'2016'!T70</f>
        <v xml:space="preserve">Se establecieron los acercamientos con la universidad tecnologia de Pereira para realizar el II encuentro de mujeres cafeteras del paisaje cultural Cafetero. </v>
      </c>
      <c r="AE70" s="123">
        <f>'2017'!N70</f>
        <v>0.09</v>
      </c>
      <c r="AF70" s="124">
        <f>'2017'!O70</f>
        <v>0.09</v>
      </c>
      <c r="AG70" s="132">
        <f>'2017'!P70</f>
        <v>1</v>
      </c>
      <c r="AH70" s="39">
        <f>'2017'!Q70</f>
        <v>82000000</v>
      </c>
      <c r="AI70" s="39">
        <f>'2017'!R70</f>
        <v>6570000</v>
      </c>
      <c r="AJ70" s="132">
        <f>'2017'!S70</f>
        <v>8.0121951219512197E-2</v>
      </c>
      <c r="AK70" s="33" t="str">
        <f>'2017'!T70</f>
        <v>Desde equidad de genero y mujer se ha realizado seguimiento e implementación del plan de acción de la Política Pública Departamental de Equidad de Genero, fortalecimiento de los Consejos de mujeres de los municipios del departamento, en el cual  se creó con iniciativa productiva la red de mujeres cafeteras con  de Filandia,  mujeres cafeteras de Pijao y Córdoba. Se dio inicio al proyecto productivo de Café Mujer en el municipio de Filandia, fortalecimiento y recuperación de la identidad cultural de las mujeres afrocolombianas de Montenegro.</v>
      </c>
      <c r="AL70" s="123">
        <f>'2018'!N70</f>
        <v>2</v>
      </c>
      <c r="AM70" s="124">
        <f>'2018'!O70</f>
        <v>0.5</v>
      </c>
      <c r="AN70" s="132">
        <f>'2018'!P70</f>
        <v>0.25</v>
      </c>
      <c r="AO70" s="39">
        <f>'2018'!Q70</f>
        <v>28000000</v>
      </c>
      <c r="AP70" s="39">
        <f>'2018'!R70</f>
        <v>23020000</v>
      </c>
      <c r="AQ70" s="132">
        <f>'2018'!S70</f>
        <v>0.82214285714285718</v>
      </c>
      <c r="AR70" s="33" t="str">
        <f>'2018'!AB70</f>
        <v xml:space="preserve">A la fecha se han identificado los posibles productores que conformaran los grupos multiplicadores de conocimiento, quienes a traves de su experiencia transmitiran los conocimientos a hijos y/o trabajadores en todo lo realcionado con procesos de calidad de cafe. Los productores sensiblizados se encuentran en los municipios de Circasia, Quimbaya y Calarca. La transmision de conociento será medida a través de indicadores como: procesos en cosecha, recoleccion, beneficio, almacenamiento, entre otros.  </v>
      </c>
      <c r="AS70" s="123">
        <f>'2019'!N70</f>
        <v>1</v>
      </c>
      <c r="AT70" s="124">
        <f>'2019'!O70</f>
        <v>1</v>
      </c>
      <c r="AU70" s="132">
        <f>'2019'!P70</f>
        <v>0.7</v>
      </c>
      <c r="AV70" s="39">
        <f>'2019'!Q70</f>
        <v>50000000</v>
      </c>
      <c r="AW70" s="39">
        <f>'2019'!R70</f>
        <v>12768000</v>
      </c>
      <c r="AX70" s="132">
        <f>'2019'!S70</f>
        <v>0</v>
      </c>
      <c r="AY70" s="33" t="str">
        <f>'2019'!AB70</f>
        <v xml:space="preserve">A través de la conformación de la mesa técnica regional entre las gobernaciones de Valle del Cauca, Quindío, Risaralda y Caldas, se viene avanzando en la formulación del proyecto regional para el acceso a las oportunidades de las mujeres rurales cafeteras de 51 municipios incluidos en la declaratoria del paisaje cultural cafetero de estos departamentos. </v>
      </c>
    </row>
    <row r="71" spans="1:51" ht="60" customHeight="1" x14ac:dyDescent="0.25">
      <c r="A71" s="298"/>
      <c r="B71" s="273"/>
      <c r="C71" s="273"/>
      <c r="D71" s="14">
        <v>60</v>
      </c>
      <c r="E71" s="16" t="s">
        <v>414</v>
      </c>
      <c r="F71" s="16" t="s">
        <v>415</v>
      </c>
      <c r="G71" s="16" t="s">
        <v>416</v>
      </c>
      <c r="H71" s="16" t="s">
        <v>417</v>
      </c>
      <c r="I71" s="92" t="s">
        <v>413</v>
      </c>
      <c r="J71" s="270"/>
      <c r="K71" s="273"/>
      <c r="L71" s="275"/>
      <c r="M71" s="67" t="s">
        <v>217</v>
      </c>
      <c r="N71" s="76" t="s">
        <v>416</v>
      </c>
      <c r="O71" s="49">
        <f t="shared" si="2"/>
        <v>1.6</v>
      </c>
      <c r="P71" s="80" t="e">
        <f t="shared" si="3"/>
        <v>#VALUE!</v>
      </c>
      <c r="Q71" s="95">
        <f>'2015'!O71</f>
        <v>0.1</v>
      </c>
      <c r="R71" s="97">
        <f>'2015'!P71</f>
        <v>0.1</v>
      </c>
      <c r="S71" s="38">
        <f>'2015'!Q71</f>
        <v>1</v>
      </c>
      <c r="T71" s="39">
        <f>'2015'!R71</f>
        <v>179900000</v>
      </c>
      <c r="U71" s="39">
        <f>'2015'!S71</f>
        <v>179900000</v>
      </c>
      <c r="V71" s="38">
        <f>'2015'!T71</f>
        <v>1</v>
      </c>
      <c r="W71" s="33">
        <f>'2015'!U71</f>
        <v>0</v>
      </c>
      <c r="X71" s="123">
        <f>'2016'!N71</f>
        <v>1</v>
      </c>
      <c r="Y71" s="124">
        <f>'2016'!O71</f>
        <v>0.5</v>
      </c>
      <c r="Z71" s="132">
        <f>'2016'!P71</f>
        <v>0.5</v>
      </c>
      <c r="AA71" s="39">
        <f>'2016'!Q71</f>
        <v>0</v>
      </c>
      <c r="AB71" s="39">
        <f>'2016'!R71</f>
        <v>0</v>
      </c>
      <c r="AC71" s="132">
        <f>'2016'!S71</f>
        <v>0</v>
      </c>
      <c r="AD71" s="33">
        <f>'2016'!T71</f>
        <v>0</v>
      </c>
      <c r="AE71" s="123">
        <f>'2017'!N71</f>
        <v>1</v>
      </c>
      <c r="AF71" s="124">
        <f>'2017'!O71</f>
        <v>1</v>
      </c>
      <c r="AG71" s="132">
        <f>'2017'!P71</f>
        <v>1</v>
      </c>
      <c r="AH71" s="39">
        <f>'2017'!Q71</f>
        <v>0</v>
      </c>
      <c r="AI71" s="39">
        <f>'2017'!R71</f>
        <v>0</v>
      </c>
      <c r="AJ71" s="132">
        <f>'2017'!S71</f>
        <v>0</v>
      </c>
      <c r="AK71" s="33" t="str">
        <f>'2017'!T71</f>
        <v>Desde la jefatura de equidad de genero y mujer, a traves del  proyecto Paisaje, Mujer y Café; mujeres de Pijao y Filandia  han participado en el programa de Expoejecafé 2017.</v>
      </c>
      <c r="AL71" s="123">
        <f>'2018'!N71</f>
        <v>10</v>
      </c>
      <c r="AM71" s="124">
        <f>'2018'!O71</f>
        <v>0</v>
      </c>
      <c r="AN71" s="132">
        <f>'2018'!P71</f>
        <v>0</v>
      </c>
      <c r="AO71" s="39">
        <f>'2018'!Q71</f>
        <v>25980000</v>
      </c>
      <c r="AP71" s="39">
        <f>'2018'!R71</f>
        <v>8660000</v>
      </c>
      <c r="AQ71" s="132">
        <f>'2018'!S71</f>
        <v>0.33333333333333331</v>
      </c>
      <c r="AR71" s="33" t="str">
        <f>'2018'!AB71</f>
        <v>Se dio inicio al proceso con la contratación de profesional y técnico para apoyar la implementación, acompañamiento y seguimiento al programa departamental de Estímulos a la investigación, creación y producción artística y cultural, que se encuentra en curso, cuyos resultados serán publicados en la primera semana del mes de junio.</v>
      </c>
      <c r="AS71" s="123">
        <f>'2019'!N71</f>
        <v>0</v>
      </c>
      <c r="AT71" s="124">
        <f>'2019'!O71</f>
        <v>0</v>
      </c>
      <c r="AU71" s="132">
        <f>'2019'!P71</f>
        <v>0</v>
      </c>
      <c r="AV71" s="39">
        <f>'2019'!Q71</f>
        <v>0</v>
      </c>
      <c r="AW71" s="39">
        <f>'2019'!R71</f>
        <v>0</v>
      </c>
      <c r="AX71" s="132">
        <f>'2019'!S71</f>
        <v>0</v>
      </c>
      <c r="AY71" s="33" t="str">
        <f>'2019'!AB71</f>
        <v xml:space="preserve">En este sentido, el proyecto ha incluido la incorporación de la mujer rural cafetera en las dinámicas culturales, económicas y sociales de la región, en el sentido en que una vez se presente el proyecto a las fuentes de financiación, se espera contar con escuelas de liderazgo, tiendas café mujer con componentes turísticos y recuperación de dinámicas culturales, reforestación, entre otros. Este proyecto pretende aportar en el cumplimiento de la acción de incoporación de iniciativas de producción cultural de las mujeres rurales, a los programas y proyectos de conservación, reconocimiento y protección del paisaje cultural cafetero. </v>
      </c>
    </row>
    <row r="72" spans="1:51" ht="60" customHeight="1" x14ac:dyDescent="0.25">
      <c r="A72" s="298"/>
      <c r="B72" s="273"/>
      <c r="C72" s="273" t="s">
        <v>418</v>
      </c>
      <c r="D72" s="14">
        <v>61</v>
      </c>
      <c r="E72" s="5" t="s">
        <v>419</v>
      </c>
      <c r="F72" s="5" t="s">
        <v>420</v>
      </c>
      <c r="G72" s="5" t="s">
        <v>421</v>
      </c>
      <c r="H72" s="5" t="s">
        <v>422</v>
      </c>
      <c r="I72" s="34" t="s">
        <v>423</v>
      </c>
      <c r="J72" s="44" t="s">
        <v>389</v>
      </c>
      <c r="K72" s="14" t="s">
        <v>424</v>
      </c>
      <c r="L72" s="17">
        <v>234</v>
      </c>
      <c r="M72" s="64" t="s">
        <v>425</v>
      </c>
      <c r="N72" s="44">
        <v>10</v>
      </c>
      <c r="O72" s="49">
        <f t="shared" si="2"/>
        <v>11.5</v>
      </c>
      <c r="P72" s="80">
        <f t="shared" si="3"/>
        <v>1.1499999999999999</v>
      </c>
      <c r="Q72" s="95">
        <f>'2015'!O72</f>
        <v>1</v>
      </c>
      <c r="R72" s="97">
        <f>'2015'!P72</f>
        <v>1</v>
      </c>
      <c r="S72" s="38">
        <f>'2015'!Q72</f>
        <v>1</v>
      </c>
      <c r="T72" s="39">
        <f>'2015'!R72</f>
        <v>23400000</v>
      </c>
      <c r="U72" s="39">
        <f>'2015'!S72</f>
        <v>23400000</v>
      </c>
      <c r="V72" s="38">
        <f>'2015'!T72</f>
        <v>1</v>
      </c>
      <c r="W72" s="33" t="str">
        <f>'2015'!U72</f>
        <v>En el  año 2015 se realizó un gran campaña mediatica respecto a la ley 1257 de 2008 y el uso de la linea 155</v>
      </c>
      <c r="X72" s="123">
        <f>'2016'!N72</f>
        <v>1</v>
      </c>
      <c r="Y72" s="124">
        <f>'2016'!O72</f>
        <v>0.5</v>
      </c>
      <c r="Z72" s="132">
        <f>'2016'!P72</f>
        <v>0.5</v>
      </c>
      <c r="AA72" s="39">
        <f>'2016'!Q72</f>
        <v>6000000</v>
      </c>
      <c r="AB72" s="39">
        <f>'2016'!R72</f>
        <v>6000000</v>
      </c>
      <c r="AC72" s="132">
        <f>'2016'!S72</f>
        <v>1</v>
      </c>
      <c r="AD72" s="33" t="str">
        <f>'2016'!T72</f>
        <v>se Realizo en convenio con la administracion municipal de Armenia por dentro del marco de la conmemoracion de la no viloencia contra la mujer una campaña para  la promoción de los derechos humanos de las mujeres, la prevención de violencias y la transformación de valores de discriminación hacia la mujer a través  campañas en medios de comunicación escrita, radial y televisiva del departamento.</v>
      </c>
      <c r="AE72" s="123">
        <f>'2017'!N72</f>
        <v>1</v>
      </c>
      <c r="AF72" s="124">
        <f>'2017'!O72</f>
        <v>1</v>
      </c>
      <c r="AG72" s="132">
        <f>'2017'!P72</f>
        <v>1</v>
      </c>
      <c r="AH72" s="39">
        <f>'2017'!Q72</f>
        <v>13390000</v>
      </c>
      <c r="AI72" s="39">
        <f>'2017'!R72</f>
        <v>13390000</v>
      </c>
      <c r="AJ72" s="132">
        <f>'2017'!S72</f>
        <v>1</v>
      </c>
      <c r="AK72" s="33" t="str">
        <f>'2017'!T72</f>
        <v>Secretaria del interior reporta que en seis (6) municipios (Armenia, Circasia, Pijao,Córdoba, Génova  y Filandia)  por medio del Plan de Acción de DD.HH. en la que se ha realizado campañas  de promocion y prevencion para la transformacion de valores de discriminacion hacia la mujer.</v>
      </c>
      <c r="AL72" s="123">
        <f>'2018'!N72</f>
        <v>8</v>
      </c>
      <c r="AM72" s="124">
        <f>'2018'!O72</f>
        <v>8</v>
      </c>
      <c r="AN72" s="132">
        <f>'2018'!P72</f>
        <v>1</v>
      </c>
      <c r="AO72" s="39">
        <f>'2018'!Q72</f>
        <v>37000000</v>
      </c>
      <c r="AP72" s="39">
        <f>'2018'!R72</f>
        <v>22240000</v>
      </c>
      <c r="AQ72" s="132">
        <f>'2018'!S72</f>
        <v>0.60108108108108105</v>
      </c>
      <c r="AR72" s="33" t="str">
        <f>'2018'!AB72</f>
        <v>A la fecha no se cuenta con avances en cuanto a esta meta. Se tiene previsto para la presente vigencia la realización de estrategias comunicativas para promover los derechos sexuales y reproductivos asi como el enfoque de genero y reivindicacion de derechos.</v>
      </c>
      <c r="AS72" s="123">
        <f>'2019'!N72</f>
        <v>1</v>
      </c>
      <c r="AT72" s="124">
        <f>'2019'!O72</f>
        <v>1</v>
      </c>
      <c r="AU72" s="132">
        <f>'2019'!P72</f>
        <v>0.8</v>
      </c>
      <c r="AV72" s="39">
        <f>'2019'!Q72</f>
        <v>10000000</v>
      </c>
      <c r="AW72" s="39">
        <f>'2019'!R72</f>
        <v>9977333</v>
      </c>
      <c r="AX72" s="132">
        <f>'2019'!S72</f>
        <v>0</v>
      </c>
      <c r="AY72" s="33" t="str">
        <f>'2019'!AB72</f>
        <v>La Secretaría del Interior reporta que se han realizado jornadas de capacitación en DDHH, violaciones a los DDHH y DIH. Se socializa la ruta de no discriminación dirigida a toda la población sexualmente diversa y ruta protección a defensores(as) de DDHH.
IMPACTANDO A 3.908 MUJERES.</v>
      </c>
    </row>
    <row r="73" spans="1:51" ht="60" customHeight="1" x14ac:dyDescent="0.25">
      <c r="A73" s="298"/>
      <c r="B73" s="273"/>
      <c r="C73" s="273"/>
      <c r="D73" s="14">
        <v>62</v>
      </c>
      <c r="E73" s="5" t="s">
        <v>426</v>
      </c>
      <c r="F73" s="5" t="s">
        <v>427</v>
      </c>
      <c r="G73" s="5" t="s">
        <v>428</v>
      </c>
      <c r="H73" s="5" t="s">
        <v>429</v>
      </c>
      <c r="I73" s="34" t="s">
        <v>430</v>
      </c>
      <c r="J73" s="44" t="s">
        <v>233</v>
      </c>
      <c r="K73" s="14" t="s">
        <v>234</v>
      </c>
      <c r="L73" s="17">
        <v>197</v>
      </c>
      <c r="M73" s="54" t="s">
        <v>217</v>
      </c>
      <c r="N73" s="74">
        <v>0.9</v>
      </c>
      <c r="O73" s="49">
        <f t="shared" si="2"/>
        <v>1.2450000000000001</v>
      </c>
      <c r="P73" s="80">
        <f t="shared" si="3"/>
        <v>1.3833333333333335</v>
      </c>
      <c r="Q73" s="95">
        <f>'2015'!O73</f>
        <v>0.1</v>
      </c>
      <c r="R73" s="97">
        <f>'2015'!P73</f>
        <v>5.0000000000000001E-3</v>
      </c>
      <c r="S73" s="38">
        <f>'2015'!Q73</f>
        <v>4.9999999999999996E-2</v>
      </c>
      <c r="T73" s="39" t="str">
        <f>'2015'!R73</f>
        <v>Costos asumidos por  Consejeria Presidencial para la Equidad de  la Mujer.</v>
      </c>
      <c r="U73" s="39">
        <f>'2015'!S73</f>
        <v>0</v>
      </c>
      <c r="V73" s="38">
        <f>'2015'!T73</f>
        <v>0</v>
      </c>
      <c r="W73" s="33" t="str">
        <f>'2015'!U73</f>
        <v>Por medio de gestion con la consejeria presidencial para la equidad de la mujer se realizo la primera capacitacion sobre los indicadores para el observatorio social y económico del departamento del Quindio liderado por la secretaria de Planeación departamental dirigida a la jefatura de la mujer, observatorio social y economico, observatorio de la mujer (ong) consejo departamental de Mujeres, cuyo fin es iniciar el enfoque de género y la inclusión de indicadores necesarios que respondan a las necesidades de las mujeres del Quindío</v>
      </c>
      <c r="X73" s="123">
        <f>'2016'!N73</f>
        <v>0.09</v>
      </c>
      <c r="Y73" s="124">
        <f>'2016'!O73</f>
        <v>0.03</v>
      </c>
      <c r="Z73" s="132">
        <f>'2016'!P73</f>
        <v>0.33333333333333331</v>
      </c>
      <c r="AA73" s="39">
        <f>'2016'!Q73</f>
        <v>0</v>
      </c>
      <c r="AB73" s="39">
        <f>'2016'!R73</f>
        <v>0</v>
      </c>
      <c r="AC73" s="132">
        <f>'2016'!S73</f>
        <v>0</v>
      </c>
      <c r="AD73" s="33" t="str">
        <f>'2016'!T73</f>
        <v>En el 2016 se coordino con  el observatorio de desarrollo Economico y social de Planeacion Departamental, con el fin de articular la informacion que este genera desde un enfoque de género. con el fin de elaborar el proyecto del Observatorio de Genero.</v>
      </c>
      <c r="AE73" s="123">
        <f>'2017'!N73</f>
        <v>0.09</v>
      </c>
      <c r="AF73" s="124">
        <f>'2017'!O73</f>
        <v>0.01</v>
      </c>
      <c r="AG73" s="132">
        <f>'2017'!P73</f>
        <v>0.11111111111111112</v>
      </c>
      <c r="AH73" s="39">
        <f>'2017'!Q73</f>
        <v>82000000</v>
      </c>
      <c r="AI73" s="39">
        <f>'2017'!R73</f>
        <v>6570000</v>
      </c>
      <c r="AJ73" s="132">
        <f>'2017'!S73</f>
        <v>8.0121951219512197E-2</v>
      </c>
      <c r="AK73" s="33" t="str">
        <f>'2017'!T73</f>
        <v xml:space="preserve">La jefatura de equidad de genero y mujer reporta que esta accion se encuentra en fase de ejecución </v>
      </c>
      <c r="AL73" s="123">
        <f>'2018'!N73</f>
        <v>1</v>
      </c>
      <c r="AM73" s="124">
        <f>'2018'!O73</f>
        <v>0.2</v>
      </c>
      <c r="AN73" s="132">
        <f>'2018'!P73</f>
        <v>0.2</v>
      </c>
      <c r="AO73" s="39">
        <f>'2018'!Q73</f>
        <v>69300000</v>
      </c>
      <c r="AP73" s="39">
        <f>'2018'!R73</f>
        <v>59520000</v>
      </c>
      <c r="AQ73" s="132">
        <f>'2018'!S73</f>
        <v>0.8588744588744589</v>
      </c>
      <c r="AR73" s="33" t="str">
        <f>'2018'!AB73</f>
        <v>El Departamento cuenta con un observatorio social, el cual se encuentra en proceso de revisión para la inclusión de componentes de desarrollo humano y género. Es así que se tiene previsto para la presente vigencia, la adopción del observatorio del género del Quindío</v>
      </c>
      <c r="AS73" s="123">
        <f>'2019'!N73</f>
        <v>1</v>
      </c>
      <c r="AT73" s="124">
        <f>'2019'!O73</f>
        <v>1</v>
      </c>
      <c r="AU73" s="132">
        <f>'2019'!P73</f>
        <v>0.8</v>
      </c>
      <c r="AV73" s="39">
        <f>'2019'!Q73</f>
        <v>50000000</v>
      </c>
      <c r="AW73" s="39">
        <f>'2019'!R73</f>
        <v>12768000</v>
      </c>
      <c r="AX73" s="132">
        <f>'2019'!S73</f>
        <v>0</v>
      </c>
      <c r="AY73" s="33" t="str">
        <f>'2019'!AB73</f>
        <v xml:space="preserve">Para el presente semestre se continúa con la revisión de los indicadores validados en conjunto con Planeación Departamental, para la puesta en funcionamiento del Observatorio de Género. De esta forma, se cuenta con un apoyo por parte de la Universidad del Quindío, a través de un proceso de práctica profesional, específicamente en lo relacionado con la consecución de información de conformidad con las fuentes establecidas en los indicadores validados para el diseño del observatorio. </v>
      </c>
    </row>
    <row r="74" spans="1:51" ht="60" customHeight="1" x14ac:dyDescent="0.25">
      <c r="A74" s="298"/>
      <c r="B74" s="273"/>
      <c r="C74" s="273"/>
      <c r="D74" s="14">
        <v>63</v>
      </c>
      <c r="E74" s="5" t="s">
        <v>431</v>
      </c>
      <c r="F74" s="5" t="s">
        <v>432</v>
      </c>
      <c r="G74" s="5" t="s">
        <v>433</v>
      </c>
      <c r="H74" s="5" t="s">
        <v>434</v>
      </c>
      <c r="I74" s="34" t="s">
        <v>435</v>
      </c>
      <c r="J74" s="68" t="s">
        <v>96</v>
      </c>
      <c r="K74" s="41" t="s">
        <v>96</v>
      </c>
      <c r="L74" s="41" t="s">
        <v>96</v>
      </c>
      <c r="M74" s="63" t="s">
        <v>96</v>
      </c>
      <c r="N74" s="44">
        <v>3</v>
      </c>
      <c r="O74" s="49">
        <f t="shared" si="2"/>
        <v>1.5022</v>
      </c>
      <c r="P74" s="80">
        <f t="shared" si="3"/>
        <v>0.50073333333333336</v>
      </c>
      <c r="Q74" s="95">
        <f>'2015'!O74</f>
        <v>0.5</v>
      </c>
      <c r="R74" s="97">
        <f>'2015'!P74</f>
        <v>0.5</v>
      </c>
      <c r="S74" s="38">
        <f>'2015'!Q74</f>
        <v>1</v>
      </c>
      <c r="T74" s="39">
        <f>'2015'!R74</f>
        <v>0</v>
      </c>
      <c r="U74" s="39">
        <f>'2015'!S74</f>
        <v>0</v>
      </c>
      <c r="V74" s="38">
        <f>'2015'!T74</f>
        <v>0</v>
      </c>
      <c r="W74" s="33" t="str">
        <f>'2015'!U74</f>
        <v>Inicio de una investigacion sobre el género y el espacio publico, la cual solo va en un 5%</v>
      </c>
      <c r="X74" s="123">
        <f>'2016'!N74</f>
        <v>3.0000000000000001E-3</v>
      </c>
      <c r="Y74" s="124">
        <f>'2016'!O74</f>
        <v>0</v>
      </c>
      <c r="Z74" s="132">
        <f>'2016'!P74</f>
        <v>0</v>
      </c>
      <c r="AA74" s="39">
        <f>'2016'!Q74</f>
        <v>0</v>
      </c>
      <c r="AB74" s="39">
        <f>'2016'!R74</f>
        <v>0</v>
      </c>
      <c r="AC74" s="132">
        <f>'2016'!S74</f>
        <v>0</v>
      </c>
      <c r="AD74" s="33" t="str">
        <f>'2016'!T74</f>
        <v>sin informacion disponible</v>
      </c>
      <c r="AE74" s="123">
        <f>'2017'!N74</f>
        <v>3.0000000000000001E-3</v>
      </c>
      <c r="AF74" s="124">
        <f>'2017'!O74</f>
        <v>2.2000000000000001E-3</v>
      </c>
      <c r="AG74" s="132">
        <f>'2017'!P74</f>
        <v>0.73333333333333339</v>
      </c>
      <c r="AH74" s="39" t="str">
        <f>'2017'!Q74</f>
        <v>PENDIENTE</v>
      </c>
      <c r="AI74" s="39" t="str">
        <f>'2017'!R74</f>
        <v>PENDIENTE</v>
      </c>
      <c r="AJ74" s="132">
        <f>'2017'!S74</f>
        <v>0</v>
      </c>
      <c r="AK74" s="33" t="str">
        <f>'2017'!T74</f>
        <v>Por medio de la universidad del Quindio se ha realizado el seminario Internacional La Montaña del Sur, arte y pensamiento latinoamericano, con la invitada especial Irene Ballester Buiges. P.h.D en Historia del Arte de la Universidad de Valencia y Magister en Investigación Aplicada en Estudios Feministas, de Género y Ciudadanía de la Universidad del Castellón: Centra sus estudios en la experiencia de las mujeres artistas  y en la representación del cuerpo de la mujer. Reconocida en España como gestora cultural y activista social en contra de la violencia de género. Participó este año en el Parlamento Europeo como ponente junto a otras cinco mujeres analizando el estereotipo de mujer que maneja el mundo publicitario; denuncian la actual objetualización de la mujer en la publicidad sexista y advierten la necesidad de cambiar un escenario "claramente denigrante" y una perspectiva "manifiestamente irreal" de la mujer.    Duración: 32 horas
Lugar: Auditorio Bernardo Ramírez Granada. Universidad del Quindío
Fecha: septiembre 4 al 8 de 2017
Organizado por: Programa de Artes Visuales
Publico beneficiado: 60 docentes de 32 colegios de la Secretaría de Educación, 70 estudiantes colegios Camilo Torres, Rufino Sur y Fundanza. Estudiantes de los Programas de Artes Visuales, Filosofía y Literatura en Lengua Castellana</v>
      </c>
      <c r="AL74" s="123">
        <f>'2018'!N74</f>
        <v>1</v>
      </c>
      <c r="AM74" s="124">
        <f>'2018'!O74</f>
        <v>0</v>
      </c>
      <c r="AN74" s="132">
        <f>'2018'!P74</f>
        <v>0</v>
      </c>
      <c r="AO74" s="39">
        <f>'2018'!Q74</f>
        <v>1</v>
      </c>
      <c r="AP74" s="39" t="e">
        <f>'2018'!R74</f>
        <v>#VALUE!</v>
      </c>
      <c r="AQ74" s="132" t="e">
        <f>'2018'!S74</f>
        <v>#VALUE!</v>
      </c>
      <c r="AR74" s="33" t="str">
        <f>'2018'!AB74</f>
        <v xml:space="preserve">El consejo departamental de mujeres cuenta con una enlace de la universidad del quindío, con quien se le viene haciendo seguimiento a todos los procesos de gestion del conocimiento sobre saberes ancestrales y asuntos de genero desde la investigacion social y cientifica. </v>
      </c>
      <c r="AS74" s="123">
        <f>'2019'!N74</f>
        <v>1</v>
      </c>
      <c r="AT74" s="124">
        <f>'2019'!O74</f>
        <v>1</v>
      </c>
      <c r="AU74" s="132">
        <f>'2019'!P74</f>
        <v>0.7</v>
      </c>
      <c r="AV74" s="39">
        <f>'2019'!Q74</f>
        <v>0</v>
      </c>
      <c r="AW74" s="39">
        <f>'2019'!R74</f>
        <v>0</v>
      </c>
      <c r="AX74" s="132">
        <f>'2019'!S74</f>
        <v>0</v>
      </c>
      <c r="AY74" s="33" t="str">
        <f>'2019'!AB74</f>
        <v xml:space="preserve">La Secretaría de Familia a través de la oficina de género y diversidad, en articulación con el programa de filosofía de la universidad del Quindío, y en el marco del convenio J-140 de cooperación académica, conformaron una línea de estudio interdisciplinario en asuntos de género. En este sentido, se viene levantando una linea base sobre proyectos, tesis, grupos y líneas que trabajan asuntos de género, para lo cual el equipo de trabajo ha realizado talleres y un foro de estudiantes de filosofía, mediante el cual se logró la participación de Carolina Sanin, una exponente a nivel nacional del feminismo, en el cual se discutieron estos temas y se constituye este, en un insumo para la estimulación de la investigación, la publicación y divulgación de los asuntos de género en el Departamento. </v>
      </c>
    </row>
    <row r="75" spans="1:51" ht="60" customHeight="1" x14ac:dyDescent="0.25">
      <c r="A75" s="298"/>
      <c r="B75" s="273"/>
      <c r="C75" s="273"/>
      <c r="D75" s="14">
        <v>64</v>
      </c>
      <c r="E75" s="16" t="s">
        <v>436</v>
      </c>
      <c r="F75" s="16" t="s">
        <v>437</v>
      </c>
      <c r="G75" s="16" t="s">
        <v>438</v>
      </c>
      <c r="H75" s="16" t="s">
        <v>439</v>
      </c>
      <c r="I75" s="92" t="s">
        <v>440</v>
      </c>
      <c r="J75" s="59" t="s">
        <v>389</v>
      </c>
      <c r="K75" s="18" t="s">
        <v>390</v>
      </c>
      <c r="L75" s="41" t="s">
        <v>441</v>
      </c>
      <c r="M75" s="69" t="s">
        <v>442</v>
      </c>
      <c r="N75" s="77">
        <v>0.5</v>
      </c>
      <c r="O75" s="49">
        <f t="shared" si="2"/>
        <v>3.1</v>
      </c>
      <c r="P75" s="80">
        <f t="shared" si="3"/>
        <v>6.2</v>
      </c>
      <c r="Q75" s="95">
        <f>'2015'!O75</f>
        <v>0</v>
      </c>
      <c r="R75" s="97">
        <f>'2015'!P75</f>
        <v>0</v>
      </c>
      <c r="S75" s="38">
        <f>'2015'!Q75</f>
        <v>0</v>
      </c>
      <c r="T75" s="39">
        <f>'2015'!R75</f>
        <v>0</v>
      </c>
      <c r="U75" s="39">
        <f>'2015'!S75</f>
        <v>0</v>
      </c>
      <c r="V75" s="38">
        <f>'2015'!T75</f>
        <v>0</v>
      </c>
      <c r="W75" s="33" t="str">
        <f>'2015'!U75</f>
        <v>ND</v>
      </c>
      <c r="X75" s="123">
        <f>'2016'!N75</f>
        <v>0.05</v>
      </c>
      <c r="Y75" s="124">
        <f>'2016'!O75</f>
        <v>0.05</v>
      </c>
      <c r="Z75" s="132">
        <f>'2016'!P75</f>
        <v>1</v>
      </c>
      <c r="AA75" s="39">
        <f>'2016'!Q75</f>
        <v>0</v>
      </c>
      <c r="AB75" s="39">
        <f>'2016'!R75</f>
        <v>0</v>
      </c>
      <c r="AC75" s="132">
        <f>'2016'!S75</f>
        <v>0</v>
      </c>
      <c r="AD75" s="33" t="str">
        <f>'2016'!T75</f>
        <v xml:space="preserve">Se ha realizado movilizacion de mujeres contra la violencia dentro del marco de la conmemoracion de la no violencia contra la mujer. </v>
      </c>
      <c r="AE75" s="123">
        <f>'2017'!N75</f>
        <v>0.05</v>
      </c>
      <c r="AF75" s="124">
        <f>'2017'!O75</f>
        <v>0.05</v>
      </c>
      <c r="AG75" s="132">
        <f>'2017'!P75</f>
        <v>1</v>
      </c>
      <c r="AH75" s="39" t="str">
        <f>'2017'!Q75</f>
        <v>3090000
18952000</v>
      </c>
      <c r="AI75" s="39" t="str">
        <f>'2017'!R75</f>
        <v>3090000
8952000</v>
      </c>
      <c r="AJ75" s="132">
        <f>'2017'!S75</f>
        <v>0</v>
      </c>
      <c r="AK75" s="33" t="str">
        <f>'2017'!T75</f>
        <v>La secretaria del interior, en el area de derechos humanos ha realizado marchas en el municipio de montenegro, frente a las violencias ejercidas contra  las mujeres, adicionalmente en el departamento se han realizado ejercicios de victimas.</v>
      </c>
      <c r="AL75" s="123">
        <f>'2018'!N75</f>
        <v>12</v>
      </c>
      <c r="AM75" s="124">
        <f>'2018'!O75</f>
        <v>3</v>
      </c>
      <c r="AN75" s="132">
        <f>'2018'!P75</f>
        <v>0.25</v>
      </c>
      <c r="AO75" s="39">
        <f>'2018'!Q75</f>
        <v>23800000</v>
      </c>
      <c r="AP75" s="39">
        <f>'2018'!R75</f>
        <v>750000</v>
      </c>
      <c r="AQ75" s="132">
        <f>'2018'!S75</f>
        <v>3.1512605042016806E-2</v>
      </c>
      <c r="AR75" s="33" t="str">
        <f>'2018'!AB75</f>
        <v xml:space="preserve">La secretaria del interior para realizar la implementación del plan integral de prevención a las violaciones de derechos Humanos DDHH e infracciones al Derecho Internacional Humanitario, actualmente el Departamento se encuentra realizando su respectiva actualización para la presente vigencia. Toda vez que el Departamento a la fecha cuenta con un plan vigente e implementado.
La Secretaria de familia cuenta con un profesional del derecho encargado de asistir tecnicamente a los municipios en el abordaje de los asuntos de genero asi como de las rutas de atencion para la prevencion de violencias. </v>
      </c>
      <c r="AS75" s="123">
        <f>'2019'!N75</f>
        <v>1</v>
      </c>
      <c r="AT75" s="124">
        <f>'2019'!O75</f>
        <v>0</v>
      </c>
      <c r="AU75" s="132">
        <f>'2019'!P75</f>
        <v>0</v>
      </c>
      <c r="AV75" s="39">
        <f>'2019'!Q75</f>
        <v>11000000</v>
      </c>
      <c r="AW75" s="39">
        <f>'2019'!R75</f>
        <v>7750000</v>
      </c>
      <c r="AX75" s="132">
        <f>'2019'!S75</f>
        <v>0</v>
      </c>
      <c r="AY75" s="33" t="str">
        <f>'2019'!AB75</f>
        <v>El interior lleva a cabo la secretaria técnica del comité Departamental Contra la Lucha del delito trata de personas que afecta principalmente a las mujeres. El cual ha sesionado en tres (03) oportunidades durante este último trimestre.
 Así mismo ha realizado  de campañas de prevención del delito de trata de personas en los doce (12)  municipios del departamento. Principalmente en establecimientos nocturnos e Instituciones Educativas.
IMPACTANDO A 3.908 MUJERES.</v>
      </c>
    </row>
    <row r="76" spans="1:51" ht="60" customHeight="1" x14ac:dyDescent="0.25">
      <c r="A76" s="298"/>
      <c r="B76" s="273"/>
      <c r="C76" s="273"/>
      <c r="D76" s="14">
        <v>65</v>
      </c>
      <c r="E76" s="5" t="s">
        <v>443</v>
      </c>
      <c r="F76" s="5" t="s">
        <v>444</v>
      </c>
      <c r="G76" s="5" t="s">
        <v>445</v>
      </c>
      <c r="H76" s="5" t="s">
        <v>446</v>
      </c>
      <c r="I76" s="34" t="s">
        <v>447</v>
      </c>
      <c r="J76" s="70" t="s">
        <v>233</v>
      </c>
      <c r="K76" s="19" t="s">
        <v>234</v>
      </c>
      <c r="L76" s="17">
        <v>197</v>
      </c>
      <c r="M76" s="54" t="s">
        <v>217</v>
      </c>
      <c r="N76" s="74">
        <v>0.9</v>
      </c>
      <c r="O76" s="49">
        <f t="shared" si="2"/>
        <v>0.38</v>
      </c>
      <c r="P76" s="80">
        <f t="shared" si="3"/>
        <v>0.42222222222222222</v>
      </c>
      <c r="Q76" s="95">
        <f>'2015'!O76</f>
        <v>0</v>
      </c>
      <c r="R76" s="97">
        <f>'2015'!P76</f>
        <v>0</v>
      </c>
      <c r="S76" s="38">
        <f>'2015'!Q76</f>
        <v>0</v>
      </c>
      <c r="T76" s="39">
        <f>'2015'!R76</f>
        <v>0</v>
      </c>
      <c r="U76" s="39">
        <f>'2015'!S76</f>
        <v>0</v>
      </c>
      <c r="V76" s="38">
        <f>'2015'!T76</f>
        <v>0</v>
      </c>
      <c r="W76" s="33" t="str">
        <f>'2015'!U76</f>
        <v>ND</v>
      </c>
      <c r="X76" s="123">
        <f>'2016'!N76</f>
        <v>0.09</v>
      </c>
      <c r="Y76" s="124">
        <f>'2016'!O76</f>
        <v>0.09</v>
      </c>
      <c r="Z76" s="132">
        <f>'2016'!P76</f>
        <v>1</v>
      </c>
      <c r="AA76" s="39">
        <f>'2016'!Q76</f>
        <v>4450000</v>
      </c>
      <c r="AB76" s="39">
        <f>'2016'!R76</f>
        <v>4450000</v>
      </c>
      <c r="AC76" s="132">
        <f>'2016'!S76</f>
        <v>1</v>
      </c>
      <c r="AD76" s="33" t="str">
        <f>'2016'!T76</f>
        <v xml:space="preserve">Se implemento una campaña en la gobernacion del Quindio en el marco del dia internacional de la mujer. </v>
      </c>
      <c r="AE76" s="123">
        <f>'2017'!N76</f>
        <v>0.09</v>
      </c>
      <c r="AF76" s="124">
        <f>'2017'!O76</f>
        <v>0.09</v>
      </c>
      <c r="AG76" s="132">
        <f>'2017'!P76</f>
        <v>1</v>
      </c>
      <c r="AH76" s="39">
        <f>'2017'!Q76</f>
        <v>82000000</v>
      </c>
      <c r="AI76" s="39">
        <f>'2017'!R76</f>
        <v>6570000</v>
      </c>
      <c r="AJ76" s="132">
        <f>'2017'!S76</f>
        <v>8.0121951219512197E-2</v>
      </c>
      <c r="AK76" s="33" t="str">
        <f>'2017'!T76</f>
        <v>En la jefatura de equidad y mujer se implemento una campaña de reflexion y sensibilizacion con funcionario publicos en la gobernacion del Quindio en el marco del dia internacional de la mujer con la tematica "Hombres quindianos por una vida libre de miedos y violencias contra las mujeres".sin recursos, con articulación con Secretaria administrativa</v>
      </c>
      <c r="AL76" s="123">
        <f>'2018'!N76</f>
        <v>1</v>
      </c>
      <c r="AM76" s="124">
        <f>'2018'!O76</f>
        <v>0.2</v>
      </c>
      <c r="AN76" s="132">
        <f>'2018'!P76</f>
        <v>0.2</v>
      </c>
      <c r="AO76" s="39">
        <f>'2018'!Q76</f>
        <v>69300000</v>
      </c>
      <c r="AP76" s="39">
        <f>'2018'!R76</f>
        <v>59520000</v>
      </c>
      <c r="AQ76" s="132">
        <f>'2018'!S76</f>
        <v>0.8588744588744589</v>
      </c>
      <c r="AR76" s="33" t="str">
        <f>'2018'!AB76</f>
        <v>Pendiente de ejecición</v>
      </c>
      <c r="AS76" s="123">
        <f>'2019'!N76</f>
        <v>0</v>
      </c>
      <c r="AT76" s="124">
        <f>'2019'!O76</f>
        <v>0</v>
      </c>
      <c r="AU76" s="132">
        <f>'2019'!P76</f>
        <v>0</v>
      </c>
      <c r="AV76" s="39">
        <f>'2019'!Q76</f>
        <v>0</v>
      </c>
      <c r="AW76" s="39">
        <f>'2019'!R76</f>
        <v>0</v>
      </c>
      <c r="AX76" s="132">
        <f>'2019'!S76</f>
        <v>0</v>
      </c>
      <c r="AY76" s="33" t="str">
        <f>'2019'!AB76</f>
        <v xml:space="preserve">Esta actividad no cuenta con información reportada, quedando pendiente para la inclusión en el plan de acción de la oficina de género y diversidad para su efectivo cumplimiento. </v>
      </c>
    </row>
    <row r="77" spans="1:51" ht="60" customHeight="1" x14ac:dyDescent="0.25">
      <c r="A77" s="298"/>
      <c r="B77" s="273" t="s">
        <v>448</v>
      </c>
      <c r="C77" s="273" t="s">
        <v>449</v>
      </c>
      <c r="D77" s="14">
        <v>66</v>
      </c>
      <c r="E77" s="14" t="s">
        <v>450</v>
      </c>
      <c r="F77" s="14" t="s">
        <v>451</v>
      </c>
      <c r="G77" s="14" t="s">
        <v>452</v>
      </c>
      <c r="H77" s="14" t="s">
        <v>453</v>
      </c>
      <c r="I77" s="55" t="s">
        <v>454</v>
      </c>
      <c r="J77" s="44" t="s">
        <v>254</v>
      </c>
      <c r="K77" s="14" t="s">
        <v>262</v>
      </c>
      <c r="L77" s="43">
        <v>136</v>
      </c>
      <c r="M77" s="54" t="s">
        <v>455</v>
      </c>
      <c r="N77" s="74">
        <v>1</v>
      </c>
      <c r="O77" s="49">
        <f t="shared" si="2"/>
        <v>9.1999999999999993</v>
      </c>
      <c r="P77" s="80">
        <f t="shared" si="3"/>
        <v>9.1999999999999993</v>
      </c>
      <c r="Q77" s="95">
        <f>'2015'!O77</f>
        <v>0</v>
      </c>
      <c r="R77" s="97">
        <f>'2015'!P77</f>
        <v>0</v>
      </c>
      <c r="S77" s="38">
        <f>'2015'!Q77</f>
        <v>0</v>
      </c>
      <c r="T77" s="39">
        <f>'2015'!R77</f>
        <v>0</v>
      </c>
      <c r="U77" s="39">
        <f>'2015'!S77</f>
        <v>0</v>
      </c>
      <c r="V77" s="38">
        <f>'2015'!T77</f>
        <v>0</v>
      </c>
      <c r="W77" s="33" t="str">
        <f>'2015'!U77</f>
        <v>ND</v>
      </c>
      <c r="X77" s="123">
        <f>'2016'!N77</f>
        <v>0.1</v>
      </c>
      <c r="Y77" s="124">
        <f>'2016'!O77</f>
        <v>0.1</v>
      </c>
      <c r="Z77" s="132">
        <f>'2016'!P77</f>
        <v>1</v>
      </c>
      <c r="AA77" s="39">
        <f>'2016'!Q77</f>
        <v>0</v>
      </c>
      <c r="AB77" s="39">
        <f>'2016'!R77</f>
        <v>0</v>
      </c>
      <c r="AC77" s="132">
        <f>'2016'!S77</f>
        <v>0</v>
      </c>
      <c r="AD77" s="33" t="str">
        <f>'2016'!T77</f>
        <v>El departamento consolida trimestralmente el informe de violencia de genero del SIVIGILA.</v>
      </c>
      <c r="AE77" s="123">
        <f>'2017'!N77</f>
        <v>0.1</v>
      </c>
      <c r="AF77" s="124">
        <f>'2017'!O77</f>
        <v>0.1</v>
      </c>
      <c r="AG77" s="132">
        <f>'2017'!P77</f>
        <v>1</v>
      </c>
      <c r="AH77" s="39">
        <f>'2017'!Q77</f>
        <v>55750000</v>
      </c>
      <c r="AI77" s="39">
        <f>'2017'!R77</f>
        <v>4630000</v>
      </c>
      <c r="AJ77" s="132">
        <f>'2017'!S77</f>
        <v>8.3049327354260086E-2</v>
      </c>
      <c r="AK77" s="33" t="str">
        <f>'2017'!T77</f>
        <v>En la secretaria de salud, a traves del Sivigila se ha encontrado que los tipos de conflicto que mas afectan a las mujeres son de naturaleza fisica, psicologica, abuso sexual, economico y de negligencia.</v>
      </c>
      <c r="AL77" s="123">
        <f>'2018'!N77</f>
        <v>8</v>
      </c>
      <c r="AM77" s="124">
        <f>'2018'!O77</f>
        <v>8</v>
      </c>
      <c r="AN77" s="132">
        <f>'2018'!P77</f>
        <v>1</v>
      </c>
      <c r="AO77" s="39">
        <f>'2018'!Q77</f>
        <v>37000000</v>
      </c>
      <c r="AP77" s="39">
        <f>'2018'!R77</f>
        <v>22240000</v>
      </c>
      <c r="AQ77" s="132">
        <f>'2018'!S77</f>
        <v>0.60108108108108105</v>
      </c>
      <c r="AR77" s="33" t="str">
        <f>'2018'!AB77</f>
        <v xml:space="preserve">La policia nacional, en el primer semestre del 2018 realizó una estadistica comparativa que visibiliza los hechos de violencia contra la mujer, entre los que se presentan: homocidios, lesiones personales, entre otros.
El sistema de vigilancia en salud pública (SIVIGILA) para la violencia de género está operando en los 12 municipios en instituciones del sector salud, así mismo, el Quindío es el único departamento que realiza notificación al SIVIGILA en las Comisarías de las 12 municipios, Fiscalía e ICBF en el municipio de Calarcá.
</v>
      </c>
      <c r="AS77" s="123">
        <f>'2019'!N77</f>
        <v>1</v>
      </c>
      <c r="AT77" s="124">
        <f>'2019'!O77</f>
        <v>1</v>
      </c>
      <c r="AU77" s="132">
        <f>'2019'!P77</f>
        <v>0.7</v>
      </c>
      <c r="AV77" s="39">
        <f>'2019'!Q77</f>
        <v>28000000</v>
      </c>
      <c r="AW77" s="39">
        <f>'2019'!R77</f>
        <v>0</v>
      </c>
      <c r="AX77" s="132">
        <f>'2019'!S77</f>
        <v>0</v>
      </c>
      <c r="AY77" s="33" t="str">
        <f>'2019'!AB77</f>
        <v xml:space="preserve">La Secretaría del Interior cuenta con estudios documentados sobre el papel de las mujeres en las disputas armadas del país. Es de tener en cuenta que estos asuntos se coordinan desde esta secretaria, estando la oficina de genero encargada de hacer seguimiento a su implementación. Es así que de igual forma, a la secretaría de familia se hacen llegar documentos sobre diferentes roles de la mujer en el marco del conflicto, contando con una base de datos y archivos sobre las diferentes experiencias encontradas. La Secretaría del Interior realizó conmemoración de la lucha contra la violencia hacia la mujer en el marco del conflicto armado interno. De igual forma, a través del comité de justicia transicional se vienen atendiendo solicitudes de mujeres víctimas que requieren distintos tipos de atención diferenciada por su condición. </v>
      </c>
    </row>
    <row r="78" spans="1:51" ht="60" customHeight="1" x14ac:dyDescent="0.25">
      <c r="A78" s="298"/>
      <c r="B78" s="273"/>
      <c r="C78" s="273"/>
      <c r="D78" s="14">
        <v>67</v>
      </c>
      <c r="E78" s="5" t="s">
        <v>456</v>
      </c>
      <c r="F78" s="5" t="s">
        <v>457</v>
      </c>
      <c r="G78" s="5" t="s">
        <v>458</v>
      </c>
      <c r="H78" s="5" t="s">
        <v>459</v>
      </c>
      <c r="I78" s="34" t="s">
        <v>460</v>
      </c>
      <c r="J78" s="270" t="s">
        <v>233</v>
      </c>
      <c r="K78" s="273" t="s">
        <v>234</v>
      </c>
      <c r="L78" s="275">
        <v>197</v>
      </c>
      <c r="M78" s="54" t="s">
        <v>217</v>
      </c>
      <c r="N78" s="44">
        <v>6</v>
      </c>
      <c r="O78" s="49">
        <f t="shared" si="2"/>
        <v>0.20250000000000001</v>
      </c>
      <c r="P78" s="80">
        <f t="shared" si="3"/>
        <v>3.3750000000000002E-2</v>
      </c>
      <c r="Q78" s="95">
        <f>'2015'!O78</f>
        <v>0</v>
      </c>
      <c r="R78" s="97">
        <f>'2015'!P78</f>
        <v>0</v>
      </c>
      <c r="S78" s="38">
        <f>'2015'!Q78</f>
        <v>0</v>
      </c>
      <c r="T78" s="39">
        <f>'2015'!R78</f>
        <v>0</v>
      </c>
      <c r="U78" s="39">
        <f>'2015'!S78</f>
        <v>0</v>
      </c>
      <c r="V78" s="38">
        <f>'2015'!T78</f>
        <v>0</v>
      </c>
      <c r="W78" s="33" t="str">
        <f>'2015'!U78</f>
        <v>ND</v>
      </c>
      <c r="X78" s="123">
        <f>'2016'!N78</f>
        <v>6.0000000000000001E-3</v>
      </c>
      <c r="Y78" s="124">
        <f>'2016'!O78</f>
        <v>0</v>
      </c>
      <c r="Z78" s="132">
        <f>'2016'!P78</f>
        <v>0</v>
      </c>
      <c r="AA78" s="39">
        <f>'2016'!Q78</f>
        <v>0</v>
      </c>
      <c r="AB78" s="39">
        <f>'2016'!R78</f>
        <v>0</v>
      </c>
      <c r="AC78" s="132">
        <f>'2016'!S78</f>
        <v>0</v>
      </c>
      <c r="AD78" s="33" t="str">
        <f>'2016'!T78</f>
        <v>sin informacion disponible</v>
      </c>
      <c r="AE78" s="123">
        <f>'2017'!N78</f>
        <v>6.0000000000000001E-3</v>
      </c>
      <c r="AF78" s="124">
        <f>'2017'!O78</f>
        <v>2.5000000000000001E-3</v>
      </c>
      <c r="AG78" s="132">
        <f>'2017'!P78</f>
        <v>0.41666666666666669</v>
      </c>
      <c r="AH78" s="39">
        <f>'2017'!Q78</f>
        <v>82000000</v>
      </c>
      <c r="AI78" s="39">
        <f>'2017'!R78</f>
        <v>6570000</v>
      </c>
      <c r="AJ78" s="132">
        <f>'2017'!S78</f>
        <v>8.0121951219512197E-2</v>
      </c>
      <c r="AK78" s="33" t="str">
        <f>'2017'!T78</f>
        <v>En la jefatura de equidad de genero y mujer, se estan haciendo los acercamientos con las universidades para inciar este proceso.</v>
      </c>
      <c r="AL78" s="123">
        <f>'2018'!N78</f>
        <v>1</v>
      </c>
      <c r="AM78" s="124">
        <f>'2018'!O78</f>
        <v>0.2</v>
      </c>
      <c r="AN78" s="132">
        <f>'2018'!P78</f>
        <v>0.2</v>
      </c>
      <c r="AO78" s="39">
        <f>'2018'!Q78</f>
        <v>69300000</v>
      </c>
      <c r="AP78" s="39">
        <f>'2018'!R78</f>
        <v>59520000</v>
      </c>
      <c r="AQ78" s="132">
        <f>'2018'!S78</f>
        <v>0.8588744588744589</v>
      </c>
      <c r="AR78" s="33" t="str">
        <f>'2018'!AB78</f>
        <v>La Secretaría del Interior cuenta con estudios documentados sobre el papel de las mujeres en las disputas armadas del pais. Es de tener en cuenta que estos asuntos se coordinan desde esta secretaria, estando la oficina de genero encargada de hacer seguimiento a su implementacion. Es así que de igual forma, a la secretaría de familia se hacen llegar documentos sobre diferentes roles de la mujer en el marco del conflicto, contando con una base de datos y archivos sobre las diferentes experiencias encontradas. Se tiene prevista la realizacion de un congreso de mujeres y paz para el primero de junio del presente año.</v>
      </c>
      <c r="AS78" s="123">
        <f>'2019'!N78</f>
        <v>0</v>
      </c>
      <c r="AT78" s="124">
        <f>'2019'!O78</f>
        <v>0</v>
      </c>
      <c r="AU78" s="132">
        <f>'2019'!P78</f>
        <v>0</v>
      </c>
      <c r="AV78" s="39">
        <f>'2019'!Q78</f>
        <v>50000000</v>
      </c>
      <c r="AW78" s="39">
        <f>'2019'!R78</f>
        <v>12768000</v>
      </c>
      <c r="AX78" s="132">
        <f>'2019'!S78</f>
        <v>0</v>
      </c>
      <c r="AY78" s="33" t="str">
        <f>'2019'!AB78</f>
        <v xml:space="preserve">La secretaría de familia a través de la oficina de género en articulación con la universidad del Quindío, conformó una línea de investigación y estudio en asuntos de género. Es así como a la fecha se vienen adelantando procesos de consecución de información sobre proyectos de grado, tesis, investigación, entre otros, relacionados con asuntos de género. De igual forma, se apoyó la realización del foro de estudiantes de filosofía de la universidad del Quindío, a través del cual se logró contar con la participación de Carolina Sanín, politóloga y feminista, quien retrató la situación de la mujer y el feminismo en Colombia, constituyéndose este en un insumo importante en el ejercicio de documentar y divulgar experiencias en construcción de paz, participación y resistencia de mujeres en el Departamento. </v>
      </c>
    </row>
    <row r="79" spans="1:51" ht="60" customHeight="1" x14ac:dyDescent="0.25">
      <c r="A79" s="298"/>
      <c r="B79" s="273"/>
      <c r="C79" s="273"/>
      <c r="D79" s="14">
        <v>68</v>
      </c>
      <c r="E79" s="5" t="s">
        <v>461</v>
      </c>
      <c r="F79" s="5" t="s">
        <v>462</v>
      </c>
      <c r="G79" s="5" t="s">
        <v>463</v>
      </c>
      <c r="H79" s="5" t="s">
        <v>464</v>
      </c>
      <c r="I79" s="34" t="s">
        <v>465</v>
      </c>
      <c r="J79" s="270"/>
      <c r="K79" s="273"/>
      <c r="L79" s="275"/>
      <c r="M79" s="54" t="s">
        <v>217</v>
      </c>
      <c r="N79" s="74">
        <v>1</v>
      </c>
      <c r="O79" s="49">
        <f t="shared" si="2"/>
        <v>0.2</v>
      </c>
      <c r="P79" s="80">
        <f t="shared" si="3"/>
        <v>0.2</v>
      </c>
      <c r="Q79" s="95">
        <f>'2015'!O79</f>
        <v>0.1</v>
      </c>
      <c r="R79" s="97">
        <f>'2015'!P79</f>
        <v>0.1</v>
      </c>
      <c r="S79" s="38">
        <f>'2015'!Q79</f>
        <v>1</v>
      </c>
      <c r="T79" s="39">
        <f>'2015'!R79</f>
        <v>23400000</v>
      </c>
      <c r="U79" s="39">
        <f>'2015'!S79</f>
        <v>23400000</v>
      </c>
      <c r="V79" s="38">
        <f>'2015'!T79</f>
        <v>1</v>
      </c>
      <c r="W79" s="33" t="str">
        <f>'2015'!U79</f>
        <v>Desde la secretaria del interior y con el acompañamiento de la jefatura de la mujer, el comité departamental de paz y la organización redepaz se llevó a cavo la semana por la paz con persectiva de género donde  en especial en la jornada a cademica llevada a cabo en la univarsidad del Quindio se hizo una restrospectiva dela mujer en la violencia como victima y la participacion de las mujeres en las mesas de negociacion la habana  y su papel como constructoras de paz.</v>
      </c>
      <c r="X79" s="123">
        <f>'2016'!N79</f>
        <v>0.1</v>
      </c>
      <c r="Y79" s="124">
        <f>'2016'!O79</f>
        <v>0</v>
      </c>
      <c r="Z79" s="132">
        <f>'2016'!P79</f>
        <v>0</v>
      </c>
      <c r="AA79" s="39">
        <f>'2016'!Q79</f>
        <v>0</v>
      </c>
      <c r="AB79" s="39">
        <f>'2016'!R79</f>
        <v>0</v>
      </c>
      <c r="AC79" s="132">
        <f>'2016'!S79</f>
        <v>0</v>
      </c>
      <c r="AD79" s="33" t="str">
        <f>'2016'!T79</f>
        <v>Dentro del marco de la conmemoracion del dia por la dignidad de las victimas de violencia sexual en el marco del conflito armado se ha buscado Visibilizar la violencia sexual y el desplazamiento forzado como principales hechos victimizantes y los efectos en la vida y cuerpo de las mujeres en el marco del conflicto</v>
      </c>
      <c r="AE79" s="123">
        <f>'2017'!N79</f>
        <v>0.1</v>
      </c>
      <c r="AF79" s="124">
        <f>'2017'!O79</f>
        <v>0.1</v>
      </c>
      <c r="AG79" s="132">
        <f>'2017'!P79</f>
        <v>1</v>
      </c>
      <c r="AH79" s="39">
        <f>'2017'!Q79</f>
        <v>0</v>
      </c>
      <c r="AI79" s="39">
        <f>'2017'!R79</f>
        <v>0</v>
      </c>
      <c r="AJ79" s="132">
        <f>'2017'!S79</f>
        <v>0</v>
      </c>
      <c r="AK79" s="33" t="str">
        <f>'2017'!T79</f>
        <v>Desde la jefatura de equidad y mujer, dentro del marco de la conmemoracion del dia por la dignidad de las victimas de violencia sexual en el marco del conflito armado se ha visibilizado la violencia sexual y el desplazamiento forzado como principales hechos victimizantes y los efectos en la vida y cuerpo de las mujeres en el marco del conflicto</v>
      </c>
      <c r="AL79" s="123">
        <f>'2018'!N79</f>
        <v>0</v>
      </c>
      <c r="AM79" s="124">
        <f>'2018'!O79</f>
        <v>0</v>
      </c>
      <c r="AN79" s="132">
        <f>'2018'!P79</f>
        <v>0</v>
      </c>
      <c r="AO79" s="39">
        <f>'2018'!Q79</f>
        <v>0</v>
      </c>
      <c r="AP79" s="39">
        <f>'2018'!R79</f>
        <v>0</v>
      </c>
      <c r="AQ79" s="132">
        <f>'2018'!S79</f>
        <v>0</v>
      </c>
      <c r="AR79" s="33">
        <f>'2018'!AB79</f>
        <v>0</v>
      </c>
      <c r="AS79" s="123">
        <f>'2019'!N79</f>
        <v>0</v>
      </c>
      <c r="AT79" s="124">
        <f>'2019'!O79</f>
        <v>0</v>
      </c>
      <c r="AU79" s="132">
        <f>'2019'!P79</f>
        <v>0</v>
      </c>
      <c r="AV79" s="39">
        <f>'2019'!Q79</f>
        <v>0</v>
      </c>
      <c r="AW79" s="39">
        <f>'2019'!R79</f>
        <v>0</v>
      </c>
      <c r="AX79" s="132">
        <f>'2019'!S79</f>
        <v>0</v>
      </c>
      <c r="AY79" s="33" t="str">
        <f>'2019'!AB79</f>
        <v xml:space="preserve">La secretaría de familia a través de la oficina de género en articulación con la universidad del Quindío, conformó una línea de investigación y estudio en asuntos de género. Es así como a la fecha se vienen adelantando procesos de consecución de información sobre proyectos de grado, tesis, investigación, entre otros, relacionados con asuntos de género. De igual forma, se apoyó la realización del foro de estudiantes de filosofía de la universidad del Quindío, a través del cual se logró contar con la participación de Carolina Sanín, politóloga y feminista, quien retrató la situación de la mujer y el feminismo en Colombia, constituyéndose este en un insumo importante en el ejercicio de documentar y divulgar experiencias en construcción de paz, participación y resistencia de mujeres en el Departamento. </v>
      </c>
    </row>
    <row r="80" spans="1:51" ht="60" customHeight="1" x14ac:dyDescent="0.25">
      <c r="A80" s="298"/>
      <c r="B80" s="273"/>
      <c r="C80" s="273" t="s">
        <v>466</v>
      </c>
      <c r="D80" s="14">
        <v>69</v>
      </c>
      <c r="E80" s="5" t="s">
        <v>467</v>
      </c>
      <c r="F80" s="5" t="s">
        <v>468</v>
      </c>
      <c r="G80" s="5" t="s">
        <v>469</v>
      </c>
      <c r="H80" s="5" t="s">
        <v>470</v>
      </c>
      <c r="I80" s="34" t="s">
        <v>471</v>
      </c>
      <c r="J80" s="270"/>
      <c r="K80" s="273"/>
      <c r="L80" s="275"/>
      <c r="M80" s="54" t="s">
        <v>217</v>
      </c>
      <c r="N80" s="74">
        <v>0.5</v>
      </c>
      <c r="O80" s="49">
        <f t="shared" si="2"/>
        <v>0.01</v>
      </c>
      <c r="P80" s="80">
        <f t="shared" si="3"/>
        <v>0.02</v>
      </c>
      <c r="Q80" s="95">
        <f>'2015'!O80</f>
        <v>0</v>
      </c>
      <c r="R80" s="97">
        <f>'2015'!P80</f>
        <v>0</v>
      </c>
      <c r="S80" s="38">
        <f>'2015'!Q80</f>
        <v>0</v>
      </c>
      <c r="T80" s="39">
        <f>'2015'!R80</f>
        <v>0</v>
      </c>
      <c r="U80" s="39">
        <f>'2015'!S80</f>
        <v>0</v>
      </c>
      <c r="V80" s="38">
        <f>'2015'!T80</f>
        <v>0</v>
      </c>
      <c r="W80" s="33" t="str">
        <f>'2015'!U80</f>
        <v>ND</v>
      </c>
      <c r="X80" s="123">
        <f>'2016'!N80</f>
        <v>5.0000000000000001E-3</v>
      </c>
      <c r="Y80" s="124">
        <f>'2016'!O80</f>
        <v>5.0000000000000001E-3</v>
      </c>
      <c r="Z80" s="132">
        <f>'2016'!P80</f>
        <v>1</v>
      </c>
      <c r="AA80" s="39">
        <f>'2016'!Q80</f>
        <v>0</v>
      </c>
      <c r="AB80" s="39">
        <f>'2016'!R80</f>
        <v>0</v>
      </c>
      <c r="AC80" s="132">
        <f>'2016'!S80</f>
        <v>0</v>
      </c>
      <c r="AD80" s="33" t="str">
        <f>'2016'!T80</f>
        <v xml:space="preserve">A traves de los consejos municipales de mujeres se vienen Incentivando la participación en la consturccion de paz de sus territorios </v>
      </c>
      <c r="AE80" s="123">
        <f>'2017'!N80</f>
        <v>5.0000000000000001E-3</v>
      </c>
      <c r="AF80" s="124">
        <f>'2017'!O80</f>
        <v>5.0000000000000001E-3</v>
      </c>
      <c r="AG80" s="132">
        <f>'2017'!P80</f>
        <v>1</v>
      </c>
      <c r="AH80" s="39">
        <f>'2017'!Q80</f>
        <v>0</v>
      </c>
      <c r="AI80" s="39">
        <f>'2017'!R80</f>
        <v>0</v>
      </c>
      <c r="AJ80" s="132">
        <f>'2017'!S80</f>
        <v>0</v>
      </c>
      <c r="AK80" s="33" t="str">
        <f>'2017'!T80</f>
        <v xml:space="preserve">Equidad de genero y mujer, a traves de los consejos municipales de mujeres se vienen Incentivando la participación en la consturccion de paz de sus territorios </v>
      </c>
      <c r="AL80" s="123">
        <f>'2018'!N80</f>
        <v>0</v>
      </c>
      <c r="AM80" s="124">
        <f>'2018'!O80</f>
        <v>0</v>
      </c>
      <c r="AN80" s="132">
        <f>'2018'!P80</f>
        <v>0</v>
      </c>
      <c r="AO80" s="39">
        <f>'2018'!Q80</f>
        <v>0</v>
      </c>
      <c r="AP80" s="39">
        <f>'2018'!R80</f>
        <v>0</v>
      </c>
      <c r="AQ80" s="132">
        <f>'2018'!S80</f>
        <v>0</v>
      </c>
      <c r="AR80" s="33">
        <f>'2018'!AB80</f>
        <v>0</v>
      </c>
      <c r="AS80" s="123">
        <f>'2019'!N80</f>
        <v>0</v>
      </c>
      <c r="AT80" s="124">
        <f>'2019'!O80</f>
        <v>0</v>
      </c>
      <c r="AU80" s="132">
        <f>'2019'!P80</f>
        <v>0</v>
      </c>
      <c r="AV80" s="39">
        <f>'2019'!Q80</f>
        <v>0</v>
      </c>
      <c r="AW80" s="39">
        <f>'2019'!R80</f>
        <v>0</v>
      </c>
      <c r="AX80" s="132">
        <f>'2019'!S80</f>
        <v>0</v>
      </c>
      <c r="AY80" s="33" t="str">
        <f>'2019'!AB80</f>
        <v xml:space="preserve">La secretaría de familia a través de la oficina de género en articulación con la universidad del Quindío, conformó una línea de investigación y estudio en asuntos de género. Es así como a la fecha se vienen adelantando procesos de consecución de información sobre proyectos de grado, tesis, investigación, entre otros, relacionados con asuntos de género. De igual forma, se apoyó la realización del foro de estudiantes de filosofía de la universidad del Quindío, a través del cual se logró contar con la participación de Carolina Sanín, politóloga y feminista, quien retrató la situación de la mujer y el feminismo en Colombia, constituyéndose este en un insumo importante en el ejercicio de documentar y divulgar experiencias en construcción de paz, participación y resistencia de mujeres en el Departamento. </v>
      </c>
    </row>
    <row r="81" spans="1:51" ht="60" customHeight="1" x14ac:dyDescent="0.25">
      <c r="A81" s="298"/>
      <c r="B81" s="273"/>
      <c r="C81" s="273"/>
      <c r="D81" s="14">
        <v>70</v>
      </c>
      <c r="E81" s="14" t="s">
        <v>472</v>
      </c>
      <c r="F81" s="14" t="s">
        <v>473</v>
      </c>
      <c r="G81" s="14" t="s">
        <v>474</v>
      </c>
      <c r="H81" s="14" t="s">
        <v>475</v>
      </c>
      <c r="I81" s="55" t="s">
        <v>476</v>
      </c>
      <c r="J81" s="270"/>
      <c r="K81" s="273"/>
      <c r="L81" s="275"/>
      <c r="M81" s="54" t="s">
        <v>217</v>
      </c>
      <c r="N81" s="74">
        <v>0.8</v>
      </c>
      <c r="O81" s="49">
        <f t="shared" si="2"/>
        <v>0.09</v>
      </c>
      <c r="P81" s="80">
        <f t="shared" si="3"/>
        <v>0.11249999999999999</v>
      </c>
      <c r="Q81" s="95">
        <f>'2015'!O81</f>
        <v>0</v>
      </c>
      <c r="R81" s="97">
        <f>'2015'!P81</f>
        <v>0</v>
      </c>
      <c r="S81" s="38">
        <f>'2015'!Q81</f>
        <v>0</v>
      </c>
      <c r="T81" s="39">
        <f>'2015'!R81</f>
        <v>0</v>
      </c>
      <c r="U81" s="39">
        <f>'2015'!S81</f>
        <v>0</v>
      </c>
      <c r="V81" s="38">
        <f>'2015'!T81</f>
        <v>0</v>
      </c>
      <c r="W81" s="33" t="str">
        <f>'2015'!U81</f>
        <v>ND</v>
      </c>
      <c r="X81" s="123">
        <f>'2016'!N81</f>
        <v>0.08</v>
      </c>
      <c r="Y81" s="124">
        <f>'2016'!O81</f>
        <v>0.08</v>
      </c>
      <c r="Z81" s="132">
        <f>'2016'!P81</f>
        <v>1</v>
      </c>
      <c r="AA81" s="39">
        <f>'2016'!Q81</f>
        <v>19000000</v>
      </c>
      <c r="AB81" s="39">
        <f>'2016'!R81</f>
        <v>19000000</v>
      </c>
      <c r="AC81" s="132">
        <f>'2016'!S81</f>
        <v>1</v>
      </c>
      <c r="AD81" s="33" t="str">
        <f>'2016'!T81</f>
        <v>documentacion y socializacion de la experiencia de teatro de accion social, movimiento de mujeres por la vida cardumen</v>
      </c>
      <c r="AE81" s="123">
        <f>'2017'!N81</f>
        <v>0.08</v>
      </c>
      <c r="AF81" s="124">
        <f>'2017'!O81</f>
        <v>0.01</v>
      </c>
      <c r="AG81" s="132">
        <f>'2017'!P81</f>
        <v>0.125</v>
      </c>
      <c r="AH81" s="39">
        <f>'2017'!Q81</f>
        <v>0</v>
      </c>
      <c r="AI81" s="39">
        <f>'2017'!R81</f>
        <v>0</v>
      </c>
      <c r="AJ81" s="132">
        <f>'2017'!S81</f>
        <v>0</v>
      </c>
      <c r="AK81" s="33" t="str">
        <f>'2017'!T81</f>
        <v xml:space="preserve">La jefatura de equidad de genero y mujer reporta que esta accion se encuentra en fase de ejecución </v>
      </c>
      <c r="AL81" s="123">
        <f>'2018'!N81</f>
        <v>0</v>
      </c>
      <c r="AM81" s="124">
        <f>'2018'!O81</f>
        <v>0</v>
      </c>
      <c r="AN81" s="132">
        <f>'2018'!P81</f>
        <v>0</v>
      </c>
      <c r="AO81" s="39">
        <f>'2018'!Q81</f>
        <v>0</v>
      </c>
      <c r="AP81" s="39">
        <f>'2018'!R81</f>
        <v>0</v>
      </c>
      <c r="AQ81" s="132">
        <f>'2018'!S81</f>
        <v>0</v>
      </c>
      <c r="AR81" s="33">
        <f>'2018'!AB81</f>
        <v>0</v>
      </c>
      <c r="AS81" s="123">
        <f>'2019'!N81</f>
        <v>0</v>
      </c>
      <c r="AT81" s="124">
        <f>'2019'!O81</f>
        <v>0</v>
      </c>
      <c r="AU81" s="132">
        <f>'2019'!P81</f>
        <v>0</v>
      </c>
      <c r="AV81" s="39">
        <f>'2019'!Q81</f>
        <v>0</v>
      </c>
      <c r="AW81" s="39">
        <f>'2019'!R81</f>
        <v>0</v>
      </c>
      <c r="AX81" s="132">
        <f>'2019'!S81</f>
        <v>0</v>
      </c>
      <c r="AY81" s="33" t="str">
        <f>'2019'!AB81</f>
        <v xml:space="preserve">La secretaría de familia a través de la oficina de género en articulación con la universidad del Quindío, conformó una línea de investigación y estudio en asuntos de género. Es así como a la fecha se vienen adelantando procesos de consecución de información sobre proyectos de grado, tesis, investigación, entre otros, relacionados con asuntos de género. De igual forma, se apoyó la realización del foro de estudiantes de filosofía de la universidad del Quindío, a través del cual se logró contar con la participación de Carolina Sanín, politóloga y feminista, quien retrató la situación de la mujer y el feminismo en Colombia, constituyéndose este en un insumo importante en el ejercicio de documentar y divulgar experiencias en construcción de paz, participación y resistencia de mujeres en el Departamento. </v>
      </c>
    </row>
    <row r="82" spans="1:51" ht="60" customHeight="1" x14ac:dyDescent="0.25">
      <c r="A82" s="298"/>
      <c r="B82" s="273"/>
      <c r="C82" s="273"/>
      <c r="D82" s="14">
        <v>71</v>
      </c>
      <c r="E82" s="14" t="s">
        <v>477</v>
      </c>
      <c r="F82" s="14" t="s">
        <v>478</v>
      </c>
      <c r="G82" s="14" t="s">
        <v>479</v>
      </c>
      <c r="H82" s="14" t="s">
        <v>480</v>
      </c>
      <c r="I82" s="55" t="s">
        <v>481</v>
      </c>
      <c r="J82" s="44" t="s">
        <v>385</v>
      </c>
      <c r="K82" s="14" t="s">
        <v>386</v>
      </c>
      <c r="L82" s="19">
        <v>219</v>
      </c>
      <c r="M82" s="54" t="s">
        <v>482</v>
      </c>
      <c r="N82" s="74">
        <v>0.8</v>
      </c>
      <c r="O82" s="49">
        <f t="shared" si="2"/>
        <v>8.16</v>
      </c>
      <c r="P82" s="80">
        <f t="shared" si="3"/>
        <v>10.199999999999999</v>
      </c>
      <c r="Q82" s="95">
        <f>'2015'!O82</f>
        <v>0</v>
      </c>
      <c r="R82" s="97">
        <f>'2015'!P82</f>
        <v>0</v>
      </c>
      <c r="S82" s="38">
        <f>'2015'!Q82</f>
        <v>0</v>
      </c>
      <c r="T82" s="39">
        <f>'2015'!R82</f>
        <v>0</v>
      </c>
      <c r="U82" s="39">
        <f>'2015'!S82</f>
        <v>0</v>
      </c>
      <c r="V82" s="38">
        <f>'2015'!T82</f>
        <v>0</v>
      </c>
      <c r="W82" s="33" t="str">
        <f>'2015'!U82</f>
        <v>ND</v>
      </c>
      <c r="X82" s="123">
        <f>'2016'!N82</f>
        <v>0.08</v>
      </c>
      <c r="Y82" s="124">
        <f>'2016'!O82</f>
        <v>0.08</v>
      </c>
      <c r="Z82" s="132">
        <f>'2016'!P82</f>
        <v>1</v>
      </c>
      <c r="AA82" s="39">
        <f>'2016'!Q82</f>
        <v>0</v>
      </c>
      <c r="AB82" s="39">
        <f>'2016'!R82</f>
        <v>0</v>
      </c>
      <c r="AC82" s="132">
        <f>'2016'!S82</f>
        <v>0</v>
      </c>
      <c r="AD82" s="33" t="str">
        <f>'2016'!T82</f>
        <v>Se realizo acompañamiento desde la jefatura de la mujer a un grupo de mujeres quienes  fueron convocadaspor la ACR</v>
      </c>
      <c r="AE82" s="123">
        <f>'2017'!N82</f>
        <v>0.08</v>
      </c>
      <c r="AF82" s="124">
        <f>'2017'!O82</f>
        <v>0.08</v>
      </c>
      <c r="AG82" s="132">
        <f>'2017'!P82</f>
        <v>1</v>
      </c>
      <c r="AH82" s="39">
        <f>'2017'!Q82</f>
        <v>160719971</v>
      </c>
      <c r="AI82" s="39">
        <f>'2017'!R82</f>
        <v>160719971</v>
      </c>
      <c r="AJ82" s="132">
        <f>'2017'!S82</f>
        <v>1</v>
      </c>
      <c r="AK82" s="33" t="str">
        <f>'2017'!T82</f>
        <v xml:space="preserve">Secretaria del interior, en el area de seguridad humana tiene el convenio con  mambruno va a la guerra, mensaje de prevencion para que no se vinculen a los grupos  ARM, anteriormente conocido como ACR, en el que se han intervenido  veinticinco(25) barrios o comunidades en los doce municipios del departamento y un corregimiento (Barcelona), con los siguientes programas:
Aplicación ficha de identificación
Encuentro multicolor clubes por la vida
Centro de interés agresividad - violencia
Centro de interés comportamientos obsesivos compulsivos
Club de progenitores 
Adulto mayor 
Centro de interés transición sexo afectiva
Centro de interés estilos cognitivos diferentes
Club de mujeres
Centro de interés duelo
Lo anterior en los siguientes barrios e instituciones:
1. La Playa - Nueva Esperanza - La Isla
2. La Playita- Fundadores – Calle Larga
3. Villa Teresa - Española - San Diego I Etapa
4. Nuevo Horizonte I – 
5. Nuevo Horizonte II – Obrero
6. Playa Rica (Caritas I, Caritas 2, Europeo, Italiano, Álamos) - San Felipe
7. Linconl
8. Llanitos Piloto 
9. Llanitos Gualara
10. Cantarito
11. Nueva Tebaida
12. Cantarito - Nueva Tebaida I Y II - Instituciones Educativas
13. Villas del Prado
14. Frailejones Alto Y Bajo
15. Villa Nohemí 
16. La Española 
17. La Esmeralda
18 Colinas
19. Isabela
20. Ciudad Alegría 
21. Comuneros 
22. Pablo Sexto
23. El Cacique 
24. EL RECREO 
25. El Román
</v>
      </c>
      <c r="AL82" s="123">
        <f>'2018'!N82</f>
        <v>12</v>
      </c>
      <c r="AM82" s="124">
        <f>'2018'!O82</f>
        <v>8</v>
      </c>
      <c r="AN82" s="132">
        <f>'2018'!P82</f>
        <v>0.66666666666666663</v>
      </c>
      <c r="AO82" s="39">
        <f>'2018'!Q82</f>
        <v>210000000</v>
      </c>
      <c r="AP82" s="39">
        <f>'2018'!R82</f>
        <v>68175000</v>
      </c>
      <c r="AQ82" s="132">
        <f>'2018'!S82</f>
        <v>0.32464285714285712</v>
      </c>
      <c r="AR82" s="33" t="str">
        <f>'2018'!AB82</f>
        <v xml:space="preserve">Por medio de la secretaria del interior -  Se realizó una capacitación en Rutas de Protección dirigidas a la población Víctima del conflicto en los municipios de Calarcá, Génova y La Tebaida; impactando a cuarenta y tres mujeres (43).  - Capacitación en formulación de  Proyectos Productivos dirigida a la población víctima del conflicto, beneficiando a sesenta y siete (67) mujeres en los municipios de Génova, La Tebaida y Calarcá. 
</v>
      </c>
      <c r="AS82" s="123">
        <f>'2019'!N82</f>
        <v>0</v>
      </c>
      <c r="AT82" s="124">
        <f>'2019'!O82</f>
        <v>0</v>
      </c>
      <c r="AU82" s="132">
        <f>'2019'!P82</f>
        <v>0</v>
      </c>
      <c r="AV82" s="39">
        <f>'2019'!Q82</f>
        <v>50000000</v>
      </c>
      <c r="AW82" s="39">
        <f>'2019'!R82</f>
        <v>16166000</v>
      </c>
      <c r="AX82" s="132">
        <f>'2019'!S82</f>
        <v>0</v>
      </c>
      <c r="AY82" s="33" t="str">
        <f>'2019'!AB82</f>
        <v xml:space="preserve">Se realizó una mesa técnica de trabajo entre la Secretaría del Interior, la Secretaría de Familia y la Agencia Colombiana para la Reintegración, alrededor de la priorización de familias y personas reincorporadas quienes han de verse beneficiados por los proyectos adelantados por la Secretaría de Familia, esto es, Familias Fuertes y proyectos de emprendimientos de mujeres. En este sentido, la Secretaría del Interior y la ACR quedaron en el compromiso de reportar la información sobre las personas objeto de intervención por parte de la oferta de la Secretaría de Familia. A la fecha, la Agencia para la Reintegración no reporta el desarrollo de proyectos en curso en el Departamento del Quindío. 
</v>
      </c>
    </row>
    <row r="83" spans="1:51" ht="60" customHeight="1" x14ac:dyDescent="0.25">
      <c r="A83" s="298"/>
      <c r="B83" s="273"/>
      <c r="C83" s="273"/>
      <c r="D83" s="14">
        <v>72</v>
      </c>
      <c r="E83" s="14" t="s">
        <v>483</v>
      </c>
      <c r="F83" s="14" t="s">
        <v>484</v>
      </c>
      <c r="G83" s="14" t="s">
        <v>485</v>
      </c>
      <c r="H83" s="14" t="s">
        <v>486</v>
      </c>
      <c r="I83" s="55" t="s">
        <v>487</v>
      </c>
      <c r="J83" s="44" t="s">
        <v>233</v>
      </c>
      <c r="K83" s="14" t="s">
        <v>234</v>
      </c>
      <c r="L83" s="17">
        <v>197</v>
      </c>
      <c r="M83" s="54" t="s">
        <v>217</v>
      </c>
      <c r="N83" s="74">
        <v>0.95</v>
      </c>
      <c r="O83" s="49">
        <f t="shared" si="2"/>
        <v>1.2</v>
      </c>
      <c r="P83" s="80">
        <f t="shared" si="3"/>
        <v>1.263157894736842</v>
      </c>
      <c r="Q83" s="95">
        <f>'2015'!O83</f>
        <v>0</v>
      </c>
      <c r="R83" s="97">
        <f>'2015'!P83</f>
        <v>0</v>
      </c>
      <c r="S83" s="38">
        <f>'2015'!Q83</f>
        <v>0</v>
      </c>
      <c r="T83" s="39">
        <f>'2015'!R83</f>
        <v>0</v>
      </c>
      <c r="U83" s="39">
        <f>'2015'!S83</f>
        <v>0</v>
      </c>
      <c r="V83" s="38">
        <f>'2015'!T83</f>
        <v>0</v>
      </c>
      <c r="W83" s="33" t="str">
        <f>'2015'!U83</f>
        <v>ND</v>
      </c>
      <c r="X83" s="123">
        <f>'2016'!N83</f>
        <v>9.5000000000000001E-2</v>
      </c>
      <c r="Y83" s="124">
        <f>'2016'!O83</f>
        <v>0</v>
      </c>
      <c r="Z83" s="132">
        <f>'2016'!P83</f>
        <v>0</v>
      </c>
      <c r="AA83" s="39">
        <f>'2016'!Q83</f>
        <v>0</v>
      </c>
      <c r="AB83" s="39">
        <f>'2016'!R83</f>
        <v>0</v>
      </c>
      <c r="AC83" s="132">
        <f>'2016'!S83</f>
        <v>0</v>
      </c>
      <c r="AD83" s="33" t="str">
        <f>'2016'!T83</f>
        <v>no se tiene informacion disponible</v>
      </c>
      <c r="AE83" s="123">
        <f>'2017'!N83</f>
        <v>9.5000000000000001E-2</v>
      </c>
      <c r="AF83" s="124">
        <f>'2017'!O83</f>
        <v>0</v>
      </c>
      <c r="AG83" s="132">
        <f>'2017'!P83</f>
        <v>0</v>
      </c>
      <c r="AH83" s="39">
        <f>'2017'!Q83</f>
        <v>82000000</v>
      </c>
      <c r="AI83" s="39">
        <f>'2017'!R83</f>
        <v>6570000</v>
      </c>
      <c r="AJ83" s="132">
        <f>'2017'!S83</f>
        <v>8.0121951219512197E-2</v>
      </c>
      <c r="AK83" s="33" t="str">
        <f>'2017'!T83</f>
        <v xml:space="preserve">En la jefatura de equidad de genero y mujer se realizo la convocatoria para la conformacion de la comision de seguimiento nacional a los acuerdos de la habana en el enfoque de Género. </v>
      </c>
      <c r="AL83" s="123">
        <f>'2018'!N83</f>
        <v>1</v>
      </c>
      <c r="AM83" s="124">
        <f>'2018'!O83</f>
        <v>0.2</v>
      </c>
      <c r="AN83" s="132">
        <f>'2018'!P83</f>
        <v>0.2</v>
      </c>
      <c r="AO83" s="39">
        <f>'2018'!Q83</f>
        <v>69300000</v>
      </c>
      <c r="AP83" s="39">
        <f>'2018'!R83</f>
        <v>59520000</v>
      </c>
      <c r="AQ83" s="132">
        <f>'2018'!S83</f>
        <v>0.8588744588744589</v>
      </c>
      <c r="AR83" s="33" t="str">
        <f>'2018'!AB83</f>
        <v>El Departamento no cuenta con información con respecto a esta acción recomendada.</v>
      </c>
      <c r="AS83" s="123">
        <f>'2019'!N83</f>
        <v>1</v>
      </c>
      <c r="AT83" s="124">
        <f>'2019'!O83</f>
        <v>1</v>
      </c>
      <c r="AU83" s="132">
        <f>'2019'!P83</f>
        <v>0.8</v>
      </c>
      <c r="AV83" s="39">
        <f>'2019'!Q83</f>
        <v>50000000</v>
      </c>
      <c r="AW83" s="39">
        <f>'2019'!R83</f>
        <v>12768000</v>
      </c>
      <c r="AX83" s="132">
        <f>'2019'!S83</f>
        <v>0</v>
      </c>
      <c r="AY83" s="33" t="str">
        <f>'2019'!AB83</f>
        <v>El Departamento no cuenta con información con respecto a esta acción recomendada.</v>
      </c>
    </row>
    <row r="84" spans="1:51" ht="60" customHeight="1" x14ac:dyDescent="0.25">
      <c r="A84" s="298"/>
      <c r="B84" s="273"/>
      <c r="C84" s="273"/>
      <c r="D84" s="14">
        <v>73</v>
      </c>
      <c r="E84" s="5" t="s">
        <v>488</v>
      </c>
      <c r="F84" s="5" t="s">
        <v>489</v>
      </c>
      <c r="G84" s="5" t="s">
        <v>490</v>
      </c>
      <c r="H84" s="5" t="s">
        <v>491</v>
      </c>
      <c r="I84" s="34" t="s">
        <v>492</v>
      </c>
      <c r="J84" s="68" t="s">
        <v>236</v>
      </c>
      <c r="K84" s="41" t="s">
        <v>493</v>
      </c>
      <c r="L84" s="19">
        <v>86</v>
      </c>
      <c r="M84" s="33" t="s">
        <v>494</v>
      </c>
      <c r="N84" s="74">
        <v>0.9</v>
      </c>
      <c r="O84" s="49">
        <f t="shared" si="2"/>
        <v>40.090000000000003</v>
      </c>
      <c r="P84" s="80">
        <f t="shared" si="3"/>
        <v>44.544444444444444</v>
      </c>
      <c r="Q84" s="95">
        <f>'2015'!O84</f>
        <v>0</v>
      </c>
      <c r="R84" s="97">
        <f>'2015'!P84</f>
        <v>0</v>
      </c>
      <c r="S84" s="38">
        <f>'2015'!Q84</f>
        <v>0</v>
      </c>
      <c r="T84" s="39">
        <f>'2015'!R84</f>
        <v>0</v>
      </c>
      <c r="U84" s="39">
        <f>'2015'!S84</f>
        <v>0</v>
      </c>
      <c r="V84" s="38">
        <f>'2015'!T84</f>
        <v>0</v>
      </c>
      <c r="W84" s="33" t="str">
        <f>'2015'!U84</f>
        <v>ND</v>
      </c>
      <c r="X84" s="123">
        <f>'2016'!N84</f>
        <v>0.09</v>
      </c>
      <c r="Y84" s="124">
        <f>'2016'!O84</f>
        <v>0</v>
      </c>
      <c r="Z84" s="132">
        <f>'2016'!P84</f>
        <v>0</v>
      </c>
      <c r="AA84" s="39">
        <f>'2016'!Q84</f>
        <v>0</v>
      </c>
      <c r="AB84" s="39">
        <f>'2016'!R84</f>
        <v>0</v>
      </c>
      <c r="AC84" s="132">
        <f>'2016'!S84</f>
        <v>0</v>
      </c>
      <c r="AD84" s="33" t="str">
        <f>'2016'!T84</f>
        <v>no se tiene informacion disponible</v>
      </c>
      <c r="AE84" s="123">
        <f>'2017'!N84</f>
        <v>0.09</v>
      </c>
      <c r="AF84" s="124">
        <f>'2017'!O84</f>
        <v>0.09</v>
      </c>
      <c r="AG84" s="132">
        <f>'2017'!P84</f>
        <v>1</v>
      </c>
      <c r="AH84" s="39">
        <f>'2017'!Q84</f>
        <v>46673401</v>
      </c>
      <c r="AI84" s="39">
        <f>'2017'!R84</f>
        <v>0</v>
      </c>
      <c r="AJ84" s="132">
        <f>'2017'!S84</f>
        <v>0</v>
      </c>
      <c r="AK84" s="33" t="str">
        <f>'2017'!T84</f>
        <v xml:space="preserve">En secretaria del interior se tienen proyectados para el segundo semestre de 2017 dos eventos académicos:  capacitacion a 350 docentes de grado 3° y 5° en competencia lectora y lógico-matemática; y, el  Foro Educativo Departamental, que visibiliza las competencias éticas para la Paz. Un Evento cultural: muestra de la primaria artística Evento Investigativo: Muestra empresarial de las Instituciones Educativas beneficiadas con laboratorios pedagógicos del presupuesto asignado. </v>
      </c>
      <c r="AL84" s="123">
        <f>'2018'!N84</f>
        <v>26</v>
      </c>
      <c r="AM84" s="124">
        <f>'2018'!O84</f>
        <v>28</v>
      </c>
      <c r="AN84" s="132">
        <f>'2018'!P84</f>
        <v>1.0769230769230769</v>
      </c>
      <c r="AO84" s="39" t="str">
        <f>'2018'!Q84</f>
        <v>-</v>
      </c>
      <c r="AP84" s="39" t="str">
        <f>'2018'!R84</f>
        <v>-</v>
      </c>
      <c r="AQ84" s="132" t="e">
        <f>'2018'!S84</f>
        <v>#VALUE!</v>
      </c>
      <c r="AR84" s="33" t="str">
        <f>'2018'!AB84</f>
        <v>Al  primer semestre del año 2018 se cuenta con 28 Instituciones Educativas Oficiales con los Proyectos Educativos Institucionales -PEI-, resignificados en el contexto de la Paz y la Jornada Única. Se estan adelantando acciones conjuntas con los rectores de las 54 Instituciones Educativas oficiales, 
Las I. E. se encuentran en los siguientes municipios:
Salento: Boquia, Liceo Quindío.
Calarcá: Inst. Calarcá, Jesús María Morales,  Rafael Uribe Uribe, Robledo,  San Rafael -  General Santander,  Tecnológico,  Segundo Henao,  Antonio Nariño, Segundo Heano.
Circasia:  IMET,  San José,  Henry Marin Granada
La Tebaida:  Pedacito de Cielo,  Santa Teresita,  Inst. Tebaida,  La Popa. -  Gabriela Mistral,  Antonio Nariño
Quimbaya:  Inst. Quimbaya,  Simón Bolívar 
Montenegro:  Inst. Montenegro,  Santa María Goretti. - Jesús MAestro. 
Pijao:  Luis Granada Mejia,  Instituto Pijao</v>
      </c>
      <c r="AS84" s="123">
        <f>'2019'!N84</f>
        <v>12</v>
      </c>
      <c r="AT84" s="124">
        <f>'2019'!O84</f>
        <v>12</v>
      </c>
      <c r="AU84" s="132">
        <f>'2019'!P84</f>
        <v>0.7</v>
      </c>
      <c r="AV84" s="39">
        <f>'2019'!Q84</f>
        <v>0</v>
      </c>
      <c r="AW84" s="39">
        <f>'2019'!R84</f>
        <v>0</v>
      </c>
      <c r="AX84" s="132">
        <f>'2019'!S84</f>
        <v>0</v>
      </c>
      <c r="AY84" s="33" t="str">
        <f>'2019'!AB84</f>
        <v xml:space="preserve">Según reporte de la Secretaría de Educación departamental, se tiene previsto para el segundo semestre del 2019 la realización de eventos de muestras investigativas y de emprendimiento, lo cual a la fecha se encuentra en proceso de planificación. </v>
      </c>
    </row>
    <row r="85" spans="1:51" ht="60" customHeight="1" x14ac:dyDescent="0.25">
      <c r="A85" s="298" t="s">
        <v>495</v>
      </c>
      <c r="B85" s="275" t="s">
        <v>496</v>
      </c>
      <c r="C85" s="273" t="s">
        <v>497</v>
      </c>
      <c r="D85" s="14">
        <v>74</v>
      </c>
      <c r="E85" s="14" t="s">
        <v>498</v>
      </c>
      <c r="F85" s="14" t="s">
        <v>499</v>
      </c>
      <c r="G85" s="14" t="s">
        <v>500</v>
      </c>
      <c r="H85" s="14" t="s">
        <v>501</v>
      </c>
      <c r="I85" s="55" t="s">
        <v>502</v>
      </c>
      <c r="J85" s="44" t="s">
        <v>382</v>
      </c>
      <c r="K85" s="14" t="s">
        <v>383</v>
      </c>
      <c r="L85" s="19">
        <v>250</v>
      </c>
      <c r="M85" s="55" t="s">
        <v>384</v>
      </c>
      <c r="N85" s="74">
        <v>0.9</v>
      </c>
      <c r="O85" s="49">
        <f t="shared" si="2"/>
        <v>13.18</v>
      </c>
      <c r="P85" s="80">
        <f t="shared" si="3"/>
        <v>14.644444444444444</v>
      </c>
      <c r="Q85" s="95">
        <f>'2015'!O85</f>
        <v>0</v>
      </c>
      <c r="R85" s="97">
        <f>'2015'!P85</f>
        <v>0</v>
      </c>
      <c r="S85" s="38">
        <f>'2015'!Q85</f>
        <v>0</v>
      </c>
      <c r="T85" s="39">
        <f>'2015'!R85</f>
        <v>0</v>
      </c>
      <c r="U85" s="39">
        <f>'2015'!S85</f>
        <v>0</v>
      </c>
      <c r="V85" s="38">
        <f>'2015'!T85</f>
        <v>0</v>
      </c>
      <c r="W85" s="33" t="str">
        <f>'2015'!U85</f>
        <v>ND</v>
      </c>
      <c r="X85" s="123">
        <f>'2016'!N85</f>
        <v>0.09</v>
      </c>
      <c r="Y85" s="124">
        <f>'2016'!O85</f>
        <v>0.09</v>
      </c>
      <c r="Z85" s="132">
        <f>'2016'!P85</f>
        <v>1</v>
      </c>
      <c r="AA85" s="39">
        <f>'2016'!Q85</f>
        <v>0</v>
      </c>
      <c r="AB85" s="39">
        <f>'2016'!R85</f>
        <v>0</v>
      </c>
      <c r="AC85" s="132">
        <f>'2016'!S85</f>
        <v>0</v>
      </c>
      <c r="AD85" s="33" t="str">
        <f>'2016'!T85</f>
        <v xml:space="preserve">se hizo la revision de los criterios de Genero en los planes </v>
      </c>
      <c r="AE85" s="123">
        <f>'2017'!N85</f>
        <v>0.09</v>
      </c>
      <c r="AF85" s="124">
        <f>'2017'!O85</f>
        <v>0.09</v>
      </c>
      <c r="AG85" s="132">
        <f>'2017'!P85</f>
        <v>1</v>
      </c>
      <c r="AH85" s="39">
        <f>'2017'!Q85</f>
        <v>274250000</v>
      </c>
      <c r="AI85" s="39">
        <f>'2017'!R85</f>
        <v>31600000</v>
      </c>
      <c r="AJ85" s="132">
        <f>'2017'!S85</f>
        <v>0.11522333637192343</v>
      </c>
      <c r="AK85" s="33" t="str">
        <f>'2017'!T85</f>
        <v>Secretaria del interior ha generado proyectos con enfoques de diferencia, de genero y de vulnerabilidad.</v>
      </c>
      <c r="AL85" s="123">
        <f>'2018'!N85</f>
        <v>3</v>
      </c>
      <c r="AM85" s="124">
        <f>'2018'!O85</f>
        <v>1</v>
      </c>
      <c r="AN85" s="132">
        <f>'2018'!P85</f>
        <v>0.33333333333333331</v>
      </c>
      <c r="AO85" s="39">
        <f>'2018'!Q85</f>
        <v>358000000</v>
      </c>
      <c r="AP85" s="39">
        <f>'2018'!R85</f>
        <v>84490000</v>
      </c>
      <c r="AQ85" s="132">
        <f>'2018'!S85</f>
        <v>0.23600558659217877</v>
      </c>
      <c r="AR85" s="33" t="str">
        <f>'2018'!AB85</f>
        <v xml:space="preserve">La policia nacional, diseñó el Plan Integral de Seguridad y Convivencia Ciudadana, que se traduce como la politica publica del Gobernador, la cual contó con la participación de diferentes entes de seguridad, justicia y convivencia, además con la intervención del secretario del interior y de gobierno; lo cual permitió priorizar los delitos y problemáticas sobre las cuales se enfocan los esfuerzos institucionales. En cuanto a la política publica de equidad de género se recomienda que se convoque un comité territorial de orden público, para realizar un diagnostico adecuado de la problematica.
</v>
      </c>
      <c r="AS85" s="123">
        <f>'2019'!N85</f>
        <v>12</v>
      </c>
      <c r="AT85" s="124">
        <f>'2019'!O85</f>
        <v>12</v>
      </c>
      <c r="AU85" s="132">
        <f>'2019'!P85</f>
        <v>0.7</v>
      </c>
      <c r="AV85" s="39">
        <f>'2019'!Q85</f>
        <v>8550000</v>
      </c>
      <c r="AW85" s="39">
        <f>'2019'!R85</f>
        <v>8550000</v>
      </c>
      <c r="AX85" s="132">
        <f>'2019'!S85</f>
        <v>100</v>
      </c>
      <c r="AY85" s="33" t="str">
        <f>'2019'!AB85</f>
        <v xml:space="preserve">Si bien se tiene el Plan Integral de Seguridad y Convivencia Ciudadana (PISCC),  este incluye como objetivos la prevención en la vulneración de los DDHH,  el enfoque se ha dado en los anteriores indicadores, y se ejecuta a través de las metas ya mencionadas. 
</v>
      </c>
    </row>
    <row r="86" spans="1:51" ht="60" customHeight="1" x14ac:dyDescent="0.25">
      <c r="A86" s="298"/>
      <c r="B86" s="275"/>
      <c r="C86" s="273"/>
      <c r="D86" s="14">
        <v>75</v>
      </c>
      <c r="E86" s="14" t="s">
        <v>503</v>
      </c>
      <c r="F86" s="14" t="s">
        <v>504</v>
      </c>
      <c r="G86" s="14" t="s">
        <v>505</v>
      </c>
      <c r="H86" s="14" t="s">
        <v>506</v>
      </c>
      <c r="I86" s="55" t="s">
        <v>507</v>
      </c>
      <c r="J86" s="44" t="s">
        <v>406</v>
      </c>
      <c r="K86" s="14" t="s">
        <v>407</v>
      </c>
      <c r="L86" s="19">
        <v>231</v>
      </c>
      <c r="M86" s="55" t="s">
        <v>391</v>
      </c>
      <c r="N86" s="44" t="s">
        <v>505</v>
      </c>
      <c r="O86" s="49">
        <f t="shared" si="2"/>
        <v>2.35</v>
      </c>
      <c r="P86" s="80" t="e">
        <f t="shared" si="3"/>
        <v>#VALUE!</v>
      </c>
      <c r="Q86" s="95" t="str">
        <f>'2015'!O86</f>
        <v>Inclusión del enfoque de Derechos Humanos, diferencial y de género en la Política  Pública</v>
      </c>
      <c r="R86" s="97">
        <f>'2015'!P86</f>
        <v>1</v>
      </c>
      <c r="S86" s="38">
        <f>'2015'!Q86</f>
        <v>1</v>
      </c>
      <c r="T86" s="39">
        <f>'2015'!R86</f>
        <v>3832555980</v>
      </c>
      <c r="U86" s="39">
        <f>'2015'!S86</f>
        <v>124766658</v>
      </c>
      <c r="V86" s="38">
        <f>'2015'!T86</f>
        <v>3.2554425467256974E-2</v>
      </c>
      <c r="W86" s="33" t="str">
        <f>'2015'!U86</f>
        <v>Desde la secretaria del interior se formulò e implementó la politica integral de seguridad y convivencia ciudadana.</v>
      </c>
      <c r="X86" s="123">
        <f>'2016'!N86</f>
        <v>0.1</v>
      </c>
      <c r="Y86" s="124">
        <f>'2016'!O86</f>
        <v>0.1</v>
      </c>
      <c r="Z86" s="132">
        <f>'2016'!P86</f>
        <v>1</v>
      </c>
      <c r="AA86" s="39">
        <f>'2016'!Q86</f>
        <v>0</v>
      </c>
      <c r="AB86" s="39">
        <f>'2016'!R86</f>
        <v>0</v>
      </c>
      <c r="AC86" s="132">
        <f>'2016'!S86</f>
        <v>0</v>
      </c>
      <c r="AD86" s="33" t="str">
        <f>'2016'!T86</f>
        <v>Desde la secretaria del interior se formulò e implementó la politica integral de seguridad y convivencia ciudadana.</v>
      </c>
      <c r="AE86" s="123">
        <f>'2017'!N86</f>
        <v>0.1</v>
      </c>
      <c r="AF86" s="124">
        <f>'2017'!O86</f>
        <v>0.1</v>
      </c>
      <c r="AG86" s="132">
        <f>'2017'!P86</f>
        <v>1</v>
      </c>
      <c r="AH86" s="39">
        <f>'2017'!Q86</f>
        <v>3090000</v>
      </c>
      <c r="AI86" s="39">
        <f>'2017'!R86</f>
        <v>3090000</v>
      </c>
      <c r="AJ86" s="132">
        <f>'2017'!S86</f>
        <v>1</v>
      </c>
      <c r="AK86" s="33" t="str">
        <f>'2017'!T86</f>
        <v>Desde la secretaria del interior se formulò e implementó la politica integral de seguridad y convivencia ciudadana.</v>
      </c>
      <c r="AL86" s="123">
        <f>'2018'!N86</f>
        <v>1</v>
      </c>
      <c r="AM86" s="124">
        <f>'2018'!O86</f>
        <v>0.15</v>
      </c>
      <c r="AN86" s="132">
        <f>'2018'!P86</f>
        <v>0.15</v>
      </c>
      <c r="AO86" s="39">
        <f>'2018'!Q86</f>
        <v>7250000</v>
      </c>
      <c r="AP86" s="39">
        <f>'2018'!R86</f>
        <v>1500000</v>
      </c>
      <c r="AQ86" s="132">
        <f>'2018'!S86</f>
        <v>0.20689655172413793</v>
      </c>
      <c r="AR86" s="33" t="str">
        <f>'2018'!AB86</f>
        <v>La secretaria del interior para realizar la implementación del plan integral de prevención a las violaciones de derechos Humanos DDHH e infracciones al Derecho Internacional Humanitario, actualmente el Departamento se encuentra realizando su respectiva actualización para la presente vigencia. Toda vez que el Departamento a la fecha cuenta con un plan vigente e implementado.</v>
      </c>
      <c r="AS86" s="123">
        <f>'2019'!N86</f>
        <v>1</v>
      </c>
      <c r="AT86" s="124">
        <f>'2019'!O86</f>
        <v>1</v>
      </c>
      <c r="AU86" s="132">
        <f>'2019'!P86</f>
        <v>0.8</v>
      </c>
      <c r="AV86" s="39">
        <f>'2019'!Q86</f>
        <v>6000000</v>
      </c>
      <c r="AW86" s="39">
        <f>'2019'!R86</f>
        <v>2750000</v>
      </c>
      <c r="AX86" s="132">
        <f>'2019'!S86</f>
        <v>0</v>
      </c>
      <c r="AY86" s="33" t="str">
        <f>'2019'!AB86</f>
        <v>La Secretaría del Interior ha asistido técnicamente a los 12 municipios del departamento en la estructuración de los planes municipales de derechos humanos y convivencia ciudadana, a través de los cuales se incorporan perspectivas de género.</v>
      </c>
    </row>
    <row r="87" spans="1:51" ht="60" customHeight="1" x14ac:dyDescent="0.25">
      <c r="A87" s="298"/>
      <c r="B87" s="275"/>
      <c r="C87" s="273"/>
      <c r="D87" s="14">
        <v>76</v>
      </c>
      <c r="E87" s="14" t="s">
        <v>508</v>
      </c>
      <c r="F87" s="14" t="s">
        <v>509</v>
      </c>
      <c r="G87" s="14" t="s">
        <v>510</v>
      </c>
      <c r="H87" s="14" t="s">
        <v>511</v>
      </c>
      <c r="I87" s="93" t="s">
        <v>512</v>
      </c>
      <c r="J87" s="44" t="s">
        <v>389</v>
      </c>
      <c r="K87" s="14" t="s">
        <v>390</v>
      </c>
      <c r="L87" s="19">
        <v>232</v>
      </c>
      <c r="M87" s="55" t="s">
        <v>391</v>
      </c>
      <c r="N87" s="44">
        <v>2</v>
      </c>
      <c r="O87" s="49">
        <f t="shared" si="2"/>
        <v>4.0999999999999996</v>
      </c>
      <c r="P87" s="80">
        <f t="shared" si="3"/>
        <v>2.0499999999999998</v>
      </c>
      <c r="Q87" s="95">
        <f>'2015'!O87</f>
        <v>0</v>
      </c>
      <c r="R87" s="97">
        <f>'2015'!P87</f>
        <v>0</v>
      </c>
      <c r="S87" s="38">
        <f>'2015'!Q87</f>
        <v>0</v>
      </c>
      <c r="T87" s="39">
        <f>'2015'!R87</f>
        <v>0</v>
      </c>
      <c r="U87" s="39">
        <f>'2015'!S87</f>
        <v>0</v>
      </c>
      <c r="V87" s="38">
        <f>'2015'!T87</f>
        <v>0</v>
      </c>
      <c r="W87" s="33" t="str">
        <f>'2015'!U87</f>
        <v>ND</v>
      </c>
      <c r="X87" s="123">
        <f>'2016'!N87</f>
        <v>0.1</v>
      </c>
      <c r="Y87" s="124">
        <f>'2016'!O87</f>
        <v>0</v>
      </c>
      <c r="Z87" s="132">
        <f>'2016'!P87</f>
        <v>0</v>
      </c>
      <c r="AA87" s="39">
        <f>'2016'!Q87</f>
        <v>0</v>
      </c>
      <c r="AB87" s="39">
        <f>'2016'!R87</f>
        <v>0</v>
      </c>
      <c r="AC87" s="132">
        <f>'2016'!S87</f>
        <v>0</v>
      </c>
      <c r="AD87" s="33" t="str">
        <f>'2016'!T87</f>
        <v>No se ha implementado</v>
      </c>
      <c r="AE87" s="123">
        <f>'2017'!N87</f>
        <v>0.1</v>
      </c>
      <c r="AF87" s="124">
        <f>'2017'!O87</f>
        <v>0.1</v>
      </c>
      <c r="AG87" s="132">
        <f>'2017'!P87</f>
        <v>1</v>
      </c>
      <c r="AH87" s="39">
        <f>'2017'!Q87</f>
        <v>18952000</v>
      </c>
      <c r="AI87" s="39">
        <f>'2017'!R87</f>
        <v>8952000</v>
      </c>
      <c r="AJ87" s="132">
        <f>'2017'!S87</f>
        <v>0.47235120303925709</v>
      </c>
      <c r="AK87" s="33" t="str">
        <f>'2017'!T87</f>
        <v xml:space="preserve">con el apoyo de la secretaria del interior se han desarrollado herramientas en las que  se realizaron dieciocho (18) Jornadas de prevencion en la violación de los DDHH realizadas  en los doce (12) Municipios.
Así mismo se realizarón once (11) campañas en díz municipios: Armenia,Génova,Filandia,quimbaya,circasia,pijao,salento,calarcá,montenegro y la tebaida. 
</v>
      </c>
      <c r="AL87" s="123">
        <f>'2018'!N87</f>
        <v>12</v>
      </c>
      <c r="AM87" s="124">
        <f>'2018'!O87</f>
        <v>3</v>
      </c>
      <c r="AN87" s="132">
        <f>'2018'!P87</f>
        <v>0.25</v>
      </c>
      <c r="AO87" s="39">
        <f>'2018'!Q87</f>
        <v>23800000</v>
      </c>
      <c r="AP87" s="39">
        <f>'2018'!R87</f>
        <v>750000</v>
      </c>
      <c r="AQ87" s="132">
        <f>'2018'!S87</f>
        <v>3.1512605042016806E-2</v>
      </c>
      <c r="AR87" s="33" t="str">
        <f>'2018'!AB87</f>
        <v xml:space="preserve"> La policia nacional y secretaria del interior, en el primer semestre del año 2018, ha llevado a cabo registros de estadistica comparativa de hechos de violencia contra la mujer. --La policia nacional, por parte de los DDHH y en cumplimiento a la ESPOV (Estrategia de la Policia Nacional para Poblaciones Vulnerables), se han realizado capacitaciones y sensibilización al personal adscrito al Departamento de Policia Quindio, en procura de llegar a mas grupos poblacionale, desde la coordinacion de DDHHse han realizado actividades de instrucción y sensibilización. -Capacitación en DDHH dirigida a la población en general en los municipios de Calarcá, La Tebaida y Armenia, impactando a sesenta y siete (67) mujeres.
Capacitación en ley 1257 (ley de género) dirigida a la población en general en los municipios de: Quimbaya, Córdoba, Armenia, Genová, La Tebaida, y Circasia; beneficiando a ciento sesenta y ocho (168) mujeres.  
</v>
      </c>
      <c r="AS87" s="123">
        <f>'2019'!N87</f>
        <v>1</v>
      </c>
      <c r="AT87" s="124">
        <f>'2019'!O87</f>
        <v>1</v>
      </c>
      <c r="AU87" s="132">
        <f>'2019'!P87</f>
        <v>0.7</v>
      </c>
      <c r="AV87" s="39">
        <f>'2019'!Q87</f>
        <v>40000000</v>
      </c>
      <c r="AW87" s="39">
        <f>'2019'!R87</f>
        <v>3848000</v>
      </c>
      <c r="AX87" s="132">
        <f>'2019'!S87</f>
        <v>0</v>
      </c>
      <c r="AY87" s="33" t="str">
        <f>'2019'!AB87</f>
        <v xml:space="preserve">La Secretaría de Familia viene adelantando un proceso de acompañamiento a las personas en situación de vulnerabilidad extrema y dentro del enfoque diferencial (afros, indígenas, trabajadoras sexuales y población LGBTI), que se encuentran en detención intramural en los establecimientos penitenciarios del Departamento. A través de este acompañamiento, se realizan talleres en derechos humanos y enfoque diferencial, así como activación de rutas y protocolos existentes para el acceso a oferta pública en salud y educación por parte de mujeres que se encuentran sin afiliación o con determinadas problmáticas de salud pública. </v>
      </c>
    </row>
    <row r="88" spans="1:51" ht="60" customHeight="1" x14ac:dyDescent="0.25">
      <c r="A88" s="298"/>
      <c r="B88" s="275"/>
      <c r="C88" s="273"/>
      <c r="D88" s="14">
        <v>77</v>
      </c>
      <c r="E88" s="14" t="s">
        <v>513</v>
      </c>
      <c r="F88" s="14" t="s">
        <v>514</v>
      </c>
      <c r="G88" s="14" t="s">
        <v>515</v>
      </c>
      <c r="H88" s="14" t="s">
        <v>516</v>
      </c>
      <c r="I88" s="55" t="s">
        <v>517</v>
      </c>
      <c r="J88" s="61" t="s">
        <v>215</v>
      </c>
      <c r="K88" s="28" t="s">
        <v>216</v>
      </c>
      <c r="L88" s="29">
        <v>197</v>
      </c>
      <c r="M88" s="62" t="s">
        <v>217</v>
      </c>
      <c r="N88" s="74">
        <v>0.9</v>
      </c>
      <c r="O88" s="49">
        <f t="shared" si="2"/>
        <v>1.38</v>
      </c>
      <c r="P88" s="80">
        <f t="shared" si="3"/>
        <v>1.5333333333333332</v>
      </c>
      <c r="Q88" s="95">
        <f>'2015'!O88</f>
        <v>0</v>
      </c>
      <c r="R88" s="97">
        <f>'2015'!P88</f>
        <v>0</v>
      </c>
      <c r="S88" s="38">
        <f>'2015'!Q88</f>
        <v>0</v>
      </c>
      <c r="T88" s="39">
        <f>'2015'!R88</f>
        <v>0</v>
      </c>
      <c r="U88" s="39">
        <f>'2015'!S88</f>
        <v>0</v>
      </c>
      <c r="V88" s="38">
        <f>'2015'!T88</f>
        <v>0</v>
      </c>
      <c r="W88" s="33" t="str">
        <f>'2015'!U88</f>
        <v>ND</v>
      </c>
      <c r="X88" s="123">
        <f>'2016'!N88</f>
        <v>0.09</v>
      </c>
      <c r="Y88" s="124">
        <f>'2016'!O88</f>
        <v>0.09</v>
      </c>
      <c r="Z88" s="132">
        <f>'2016'!P88</f>
        <v>1</v>
      </c>
      <c r="AA88" s="39">
        <f>'2016'!Q88</f>
        <v>5000000</v>
      </c>
      <c r="AB88" s="39">
        <f>'2016'!R88</f>
        <v>5000000</v>
      </c>
      <c r="AC88" s="132">
        <f>'2016'!S88</f>
        <v>1</v>
      </c>
      <c r="AD88" s="33" t="str">
        <f>'2016'!T88</f>
        <v>Se diseño 1 campañas para sensibilizar a la sociedad en general para la prevención de la violencia contra las mujeres por medio de afiches, entrega de manillas, separadores</v>
      </c>
      <c r="AE88" s="123">
        <f>'2017'!N88</f>
        <v>0.09</v>
      </c>
      <c r="AF88" s="124">
        <f>'2017'!O88</f>
        <v>0.09</v>
      </c>
      <c r="AG88" s="132">
        <f>'2017'!P88</f>
        <v>1</v>
      </c>
      <c r="AH88" s="39">
        <f>'2017'!Q88</f>
        <v>82000000</v>
      </c>
      <c r="AI88" s="39">
        <f>'2017'!R88</f>
        <v>6570000</v>
      </c>
      <c r="AJ88" s="132">
        <f>'2017'!S88</f>
        <v>8.0121951219512197E-2</v>
      </c>
      <c r="AK88" s="33" t="str">
        <f>'2017'!T88</f>
        <v>Jefatura de mujer y equidad en diferetes fechas se realizaron campañas de sensibilizacion para la prevencion de la violencia</v>
      </c>
      <c r="AL88" s="123">
        <f>'2018'!N88</f>
        <v>1</v>
      </c>
      <c r="AM88" s="124">
        <f>'2018'!O88</f>
        <v>0.2</v>
      </c>
      <c r="AN88" s="132">
        <f>'2018'!P88</f>
        <v>0.2</v>
      </c>
      <c r="AO88" s="39">
        <f>'2018'!Q88</f>
        <v>69300000</v>
      </c>
      <c r="AP88" s="39">
        <f>'2018'!R88</f>
        <v>59520000</v>
      </c>
      <c r="AQ88" s="132">
        <f>'2018'!S88</f>
        <v>0.8588744588744589</v>
      </c>
      <c r="AR88" s="33" t="str">
        <f>'2018'!AB88</f>
        <v>La defensoria del pueblo, en el primer semestre del año 2018, establecióo un conjunto de acciones de gestion defensorial necesarias para una adecuada atención de casos presentados por las mujeres victimas y las personas OSIGD para favorecer el proceso de atencion integral, proteccion y acceso a la justicia y reparación.</v>
      </c>
      <c r="AS88" s="123">
        <f>'2019'!N88</f>
        <v>1</v>
      </c>
      <c r="AT88" s="124">
        <f>'2019'!O88</f>
        <v>1</v>
      </c>
      <c r="AU88" s="132">
        <f>'2019'!P88</f>
        <v>0.7</v>
      </c>
      <c r="AV88" s="39">
        <f>'2019'!Q88</f>
        <v>50000000</v>
      </c>
      <c r="AW88" s="39">
        <f>'2019'!R88</f>
        <v>12768000</v>
      </c>
      <c r="AX88" s="132">
        <f>'2019'!S88</f>
        <v>0</v>
      </c>
      <c r="AY88" s="33" t="str">
        <f>'2019'!AB88</f>
        <v xml:space="preserve">La Secretaría de Familia a través de la oficina de comunicaciones diseñó diferentes piezas gráficas para la impresión de material publicitario, el cual será utilizado en campañas de asistencia técnica a los municipios para el abordaje integral de la violencia de género. Este material se encuentra en proceso de impresión. Es de tener en cuenta, que el material publicitario está enfocado en cómo prevenir y actuar frente a la violencia en general, por lo cual se ha incluido componentes de acoso sexual, acoso laboral, violencia de género en sus diferentes naturalezas, rutas de protección para mujeres víctimas en general y violencia intrafamiliar. 
</v>
      </c>
    </row>
    <row r="89" spans="1:51" ht="60" customHeight="1" x14ac:dyDescent="0.25">
      <c r="A89" s="298"/>
      <c r="B89" s="275"/>
      <c r="C89" s="273"/>
      <c r="D89" s="14">
        <v>78</v>
      </c>
      <c r="E89" s="14" t="s">
        <v>518</v>
      </c>
      <c r="F89" s="14" t="s">
        <v>519</v>
      </c>
      <c r="G89" s="14" t="s">
        <v>520</v>
      </c>
      <c r="H89" s="14" t="s">
        <v>516</v>
      </c>
      <c r="I89" s="55" t="s">
        <v>521</v>
      </c>
      <c r="J89" s="61" t="s">
        <v>215</v>
      </c>
      <c r="K89" s="28" t="s">
        <v>216</v>
      </c>
      <c r="L89" s="29">
        <v>197</v>
      </c>
      <c r="M89" s="62" t="s">
        <v>217</v>
      </c>
      <c r="N89" s="74">
        <v>0.9</v>
      </c>
      <c r="O89" s="49">
        <f t="shared" si="2"/>
        <v>1.1539999999999999</v>
      </c>
      <c r="P89" s="80">
        <f t="shared" si="3"/>
        <v>1.2822222222222222</v>
      </c>
      <c r="Q89" s="95">
        <f>'2015'!O89</f>
        <v>0</v>
      </c>
      <c r="R89" s="97">
        <f>'2015'!P89</f>
        <v>0</v>
      </c>
      <c r="S89" s="38">
        <f>'2015'!Q89</f>
        <v>0</v>
      </c>
      <c r="T89" s="39">
        <f>'2015'!R89</f>
        <v>0</v>
      </c>
      <c r="U89" s="39">
        <f>'2015'!S89</f>
        <v>0</v>
      </c>
      <c r="V89" s="38">
        <f>'2015'!T89</f>
        <v>0</v>
      </c>
      <c r="W89" s="33" t="str">
        <f>'2015'!U89</f>
        <v>ND</v>
      </c>
      <c r="X89" s="123">
        <f>'2016'!N89</f>
        <v>0.09</v>
      </c>
      <c r="Y89" s="124">
        <f>'2016'!O89</f>
        <v>0.09</v>
      </c>
      <c r="Z89" s="132">
        <f>'2016'!P89</f>
        <v>1</v>
      </c>
      <c r="AA89" s="39">
        <f>'2016'!Q89</f>
        <v>0</v>
      </c>
      <c r="AB89" s="39">
        <f>'2016'!R89</f>
        <v>0</v>
      </c>
      <c r="AC89" s="132">
        <f>'2016'!S89</f>
        <v>0</v>
      </c>
      <c r="AD89" s="33" t="str">
        <f>'2016'!T89</f>
        <v>una campaña de sencibilizaicion contra todo ltipo de violencias contra la mujer</v>
      </c>
      <c r="AE89" s="123">
        <f>'2017'!N89</f>
        <v>0.09</v>
      </c>
      <c r="AF89" s="124">
        <f>'2017'!O89</f>
        <v>6.4000000000000001E-2</v>
      </c>
      <c r="AG89" s="132">
        <f>'2017'!P89</f>
        <v>0.71111111111111114</v>
      </c>
      <c r="AH89" s="39">
        <f>'2017'!Q89</f>
        <v>0</v>
      </c>
      <c r="AI89" s="39">
        <f>'2017'!R89</f>
        <v>0</v>
      </c>
      <c r="AJ89" s="132">
        <f>'2017'!S89</f>
        <v>0</v>
      </c>
      <c r="AK89" s="33" t="str">
        <f>'2017'!T89</f>
        <v>la Secretaria de familia, a traves de la jefarura de mujer y equidad se han realizado conferencias con personal docente SENA con el fin de difundir la normatividad que sanciona los delitos de acoso laboral,sexual y discriminacion en lo que abarca la ley 1257. así como las herramientas para hacer efectiva dichas sanciones, con el fin de dar a conocer la ruta adecuada para que este personal docente informe a su estudiantado.</v>
      </c>
      <c r="AL89" s="123">
        <f>'2018'!N89</f>
        <v>0</v>
      </c>
      <c r="AM89" s="124">
        <f>'2018'!O89</f>
        <v>0</v>
      </c>
      <c r="AN89" s="132">
        <f>'2018'!P89</f>
        <v>0</v>
      </c>
      <c r="AO89" s="39">
        <f>'2018'!Q89</f>
        <v>0</v>
      </c>
      <c r="AP89" s="39">
        <f>'2018'!R89</f>
        <v>0</v>
      </c>
      <c r="AQ89" s="132">
        <f>'2018'!S89</f>
        <v>0</v>
      </c>
      <c r="AR89" s="33" t="str">
        <f>'2018'!AB89</f>
        <v>La Secretaría de familia asiste tcnicamente a los municipios en la socializacion de abordaje del enfoque de genero asi como de rutas de atencion para la prevencion de violencias</v>
      </c>
      <c r="AS89" s="123">
        <f>'2019'!N89</f>
        <v>1</v>
      </c>
      <c r="AT89" s="124">
        <f>'2019'!O89</f>
        <v>1</v>
      </c>
      <c r="AU89" s="132">
        <f>'2019'!P89</f>
        <v>0.7</v>
      </c>
      <c r="AV89" s="39">
        <f>'2019'!Q89</f>
        <v>0</v>
      </c>
      <c r="AW89" s="39">
        <f>'2019'!R89</f>
        <v>0</v>
      </c>
      <c r="AX89" s="132">
        <f>'2019'!S89</f>
        <v>0</v>
      </c>
      <c r="AY89" s="33" t="str">
        <f>'2019'!AB89</f>
        <v xml:space="preserve">Se viene haciendo enlace entre la Secretaría de Familia y la Secretaría del Interior en el desarrollo del plan de acción del comité departamental de lucha contra la trata de personas, a través del cual se hace seguimiento a la implementación de rutas de protección a víctimas de abuso sexual y explotación sexual comercial. </v>
      </c>
    </row>
    <row r="90" spans="1:51" ht="60" customHeight="1" x14ac:dyDescent="0.25">
      <c r="A90" s="298"/>
      <c r="B90" s="275"/>
      <c r="C90" s="266" t="s">
        <v>522</v>
      </c>
      <c r="D90" s="14">
        <v>79</v>
      </c>
      <c r="E90" s="14" t="s">
        <v>523</v>
      </c>
      <c r="F90" s="14" t="s">
        <v>524</v>
      </c>
      <c r="G90" s="14" t="s">
        <v>525</v>
      </c>
      <c r="H90" s="14" t="s">
        <v>59</v>
      </c>
      <c r="I90" s="55" t="s">
        <v>521</v>
      </c>
      <c r="J90" s="59" t="s">
        <v>265</v>
      </c>
      <c r="K90" s="18" t="s">
        <v>266</v>
      </c>
      <c r="L90" s="28">
        <v>186</v>
      </c>
      <c r="M90" s="64" t="s">
        <v>526</v>
      </c>
      <c r="N90" s="74">
        <v>0.9</v>
      </c>
      <c r="O90" s="49">
        <f t="shared" si="2"/>
        <v>1.58</v>
      </c>
      <c r="P90" s="80">
        <f t="shared" si="3"/>
        <v>1.7555555555555555</v>
      </c>
      <c r="Q90" s="95">
        <f>'2015'!O90</f>
        <v>0</v>
      </c>
      <c r="R90" s="97">
        <f>'2015'!P90</f>
        <v>0</v>
      </c>
      <c r="S90" s="38">
        <f>'2015'!Q90</f>
        <v>0</v>
      </c>
      <c r="T90" s="39">
        <f>'2015'!R90</f>
        <v>0</v>
      </c>
      <c r="U90" s="39">
        <f>'2015'!S90</f>
        <v>0</v>
      </c>
      <c r="V90" s="38">
        <f>'2015'!T90</f>
        <v>0</v>
      </c>
      <c r="W90" s="33" t="str">
        <f>'2015'!U90</f>
        <v>ND</v>
      </c>
      <c r="X90" s="123">
        <f>'2016'!N90</f>
        <v>0.09</v>
      </c>
      <c r="Y90" s="124">
        <f>'2016'!O90</f>
        <v>0.09</v>
      </c>
      <c r="Z90" s="132">
        <f>'2016'!P90</f>
        <v>1</v>
      </c>
      <c r="AA90" s="39">
        <f>'2016'!Q90</f>
        <v>0</v>
      </c>
      <c r="AB90" s="39">
        <f>'2016'!R90</f>
        <v>0</v>
      </c>
      <c r="AC90" s="132">
        <f>'2016'!S90</f>
        <v>0</v>
      </c>
      <c r="AD90" s="33" t="str">
        <f>'2016'!T90</f>
        <v>El departamento a traves de talento humano y la secretaria de familia han desarrollado diferentes actividades para la prevencion del acoso sexual y laboral en el marco del lugar de trabajo, en virtud del tema de género.</v>
      </c>
      <c r="AE90" s="123">
        <f>'2017'!N90</f>
        <v>0.09</v>
      </c>
      <c r="AF90" s="124">
        <f>'2017'!O90</f>
        <v>0.09</v>
      </c>
      <c r="AG90" s="132">
        <f>'2017'!P90</f>
        <v>1</v>
      </c>
      <c r="AH90" s="39">
        <f>'2017'!Q90</f>
        <v>0</v>
      </c>
      <c r="AI90" s="39">
        <f>'2017'!R90</f>
        <v>0</v>
      </c>
      <c r="AJ90" s="132">
        <f>'2017'!S90</f>
        <v>0</v>
      </c>
      <c r="AK90" s="33" t="str">
        <f>'2017'!T90</f>
        <v>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 Conformación de ocho (8) grupos de niños, niñas y adolescentes, 3 padres de familia o cuidadores y 1 agente comunitario.
•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v>
      </c>
      <c r="AL90" s="123">
        <f>'2018'!N90</f>
        <v>1</v>
      </c>
      <c r="AM90" s="124">
        <f>'2018'!O90</f>
        <v>0.4</v>
      </c>
      <c r="AN90" s="132">
        <f>'2018'!P90</f>
        <v>0.4</v>
      </c>
      <c r="AO90" s="39">
        <f>'2018'!Q90</f>
        <v>56400000</v>
      </c>
      <c r="AP90" s="39">
        <f>'2018'!R90</f>
        <v>56400000</v>
      </c>
      <c r="AQ90" s="132">
        <f>'2018'!S90</f>
        <v>1</v>
      </c>
      <c r="AR90" s="33">
        <f>'2018'!AB90</f>
        <v>0</v>
      </c>
      <c r="AS90" s="123">
        <f>'2019'!N90</f>
        <v>1</v>
      </c>
      <c r="AT90" s="124">
        <f>'2019'!O90</f>
        <v>1</v>
      </c>
      <c r="AU90" s="132">
        <f>'2019'!P90</f>
        <v>0.7</v>
      </c>
      <c r="AV90" s="39">
        <f>'2019'!Q90</f>
        <v>40000000</v>
      </c>
      <c r="AW90" s="39">
        <f>'2019'!R90</f>
        <v>864000</v>
      </c>
      <c r="AX90" s="132">
        <f>'2019'!S90</f>
        <v>0</v>
      </c>
      <c r="AY90" s="33" t="str">
        <f>'2019'!AB90</f>
        <v xml:space="preserve">Se estructuró una ruta intersectorial para el abordaje integral de la violencia de género en sus diferentes expresiones y naturalezas. Se viene aplicando la misma, en asistencia técnica a los municipios, a través del comité consultivo intersectorial para el abordaje integral de la violencia de género. </v>
      </c>
    </row>
    <row r="91" spans="1:51" ht="60" customHeight="1" x14ac:dyDescent="0.25">
      <c r="A91" s="298"/>
      <c r="B91" s="275"/>
      <c r="C91" s="266"/>
      <c r="D91" s="14">
        <v>80</v>
      </c>
      <c r="E91" s="14" t="s">
        <v>527</v>
      </c>
      <c r="F91" s="14" t="s">
        <v>528</v>
      </c>
      <c r="G91" s="14" t="s">
        <v>529</v>
      </c>
      <c r="H91" s="14" t="s">
        <v>530</v>
      </c>
      <c r="I91" s="93" t="s">
        <v>531</v>
      </c>
      <c r="J91" s="44" t="s">
        <v>532</v>
      </c>
      <c r="K91" s="14" t="s">
        <v>533</v>
      </c>
      <c r="L91" s="14" t="s">
        <v>534</v>
      </c>
      <c r="M91" s="55" t="s">
        <v>535</v>
      </c>
      <c r="N91" s="74">
        <v>0.9</v>
      </c>
      <c r="O91" s="49">
        <f t="shared" si="2"/>
        <v>1.4650000000000001</v>
      </c>
      <c r="P91" s="80">
        <f t="shared" si="3"/>
        <v>1.6277777777777778</v>
      </c>
      <c r="Q91" s="95">
        <f>'2015'!O91</f>
        <v>0.05</v>
      </c>
      <c r="R91" s="97">
        <f>'2015'!P91</f>
        <v>0.05</v>
      </c>
      <c r="S91" s="38">
        <f>'2015'!Q91</f>
        <v>1</v>
      </c>
      <c r="T91" s="39">
        <f>'2015'!R91</f>
        <v>199000000</v>
      </c>
      <c r="U91" s="39">
        <f>'2015'!S91</f>
        <v>195883062</v>
      </c>
      <c r="V91" s="38">
        <f>'2015'!T91</f>
        <v>0.98433699497487437</v>
      </c>
      <c r="W91" s="33" t="str">
        <f>'2015'!U91</f>
        <v xml:space="preserve">En convenio de cooperación con la Universidad del Quindío y la CUN, se orientaran talleres en el fomento de una cultura ciudadana y emprendedora en la comunidad educativa y productiva del departamento, para 200 docentes de las 54 Institucines Educativas para el año 2015 que sumados a los 1839 docentes capacitados hasta el año 2014 pertmiten el cumplimiento de la meta de producto plantaeada para los 4 años de administracion. </v>
      </c>
      <c r="X91" s="123">
        <f>'2016'!N91</f>
        <v>0.09</v>
      </c>
      <c r="Y91" s="124">
        <f>'2016'!O91</f>
        <v>0.09</v>
      </c>
      <c r="Z91" s="132">
        <f>'2016'!P91</f>
        <v>1</v>
      </c>
      <c r="AA91" s="39">
        <f>'2016'!Q91</f>
        <v>0</v>
      </c>
      <c r="AB91" s="39">
        <f>'2016'!R91</f>
        <v>0</v>
      </c>
      <c r="AC91" s="132">
        <f>'2016'!S91</f>
        <v>0</v>
      </c>
      <c r="AD91" s="33" t="str">
        <f>'2016'!T91</f>
        <v xml:space="preserve">A traves de las reuniones que se trabajaron desde la secretaria de educacon departamental se han adelantado acciones deprevención de la violencia y practicas no discriminatorias </v>
      </c>
      <c r="AE91" s="123">
        <f>'2017'!N91</f>
        <v>0.09</v>
      </c>
      <c r="AF91" s="124">
        <f>'2017'!O91</f>
        <v>7.4999999999999997E-2</v>
      </c>
      <c r="AG91" s="132">
        <f>'2017'!P91</f>
        <v>0.83333333333333337</v>
      </c>
      <c r="AH91" s="39" t="str">
        <f>'2017'!Q91</f>
        <v>82.000.000
12848000</v>
      </c>
      <c r="AI91" s="39" t="str">
        <f>'2017'!R91</f>
        <v>6570000
7303000</v>
      </c>
      <c r="AJ91" s="132">
        <f>'2017'!S91</f>
        <v>0</v>
      </c>
      <c r="AK91" s="33" t="str">
        <f>'2017'!T91</f>
        <v xml:space="preserve">Con el apoyo de secretaria del interior y de la secretaria de familia se han realizado cuatro jornadas en campañas de la prevención en trata de personas realizadas a lo  largo de los doce municipios, principalmente en instituciones educativas y sitios de masiva presencia de personas como el terminalde transporte de Armenia. Así  mismo se creo un  sistema de información  y se aprobo en sesión del comité de trata de personas del 24 de febrero del 2017.
Se realizaron cuatro jornadas en campañas de la prevención en trata de personas desarrolladas a lo  largo de los doce municipios, principalmente en instituciones educativas y sitios de masiva presencia de personas como la Terminal de transportes de Armenia.
Así  mismo se creó un  sistema de información  que fue  aprobó en sesión del Comité de trata de personas del 24 de febrero del 2017 con el fin de optimizar los esfuerzos en esta materia. 
 </v>
      </c>
      <c r="AL91" s="123">
        <f>'2018'!N91</f>
        <v>1</v>
      </c>
      <c r="AM91" s="124">
        <f>'2018'!O91</f>
        <v>0.25</v>
      </c>
      <c r="AN91" s="132">
        <f>'2018'!P91</f>
        <v>0.25</v>
      </c>
      <c r="AO91" s="39">
        <f>'2018'!Q91</f>
        <v>20950000</v>
      </c>
      <c r="AP91" s="39">
        <f>'2018'!R91</f>
        <v>5600000</v>
      </c>
      <c r="AQ91" s="132">
        <f>'2018'!S91</f>
        <v>0.26730310262529833</v>
      </c>
      <c r="AR91" s="33" t="str">
        <f>'2018'!AB91</f>
        <v xml:space="preserve">La secretaria del interior, en el  Departamento del Quindío a la fecha cuenta con el plan lucha contra la trata de personas, actualizado en sesión de Comité Departamental y el marco de la implementación, se han realizado Jornadas de sensibilización en Universidad Von Humboldt, EAM y Terminal de Transporte y en articulación con los miembros del comité se realizarán jornadas en los 12 municipios del Departamento.
</v>
      </c>
      <c r="AS91" s="123">
        <f>'2019'!N91</f>
        <v>1</v>
      </c>
      <c r="AT91" s="124">
        <f>'2019'!O91</f>
        <v>1</v>
      </c>
      <c r="AU91" s="132">
        <f>'2019'!P91</f>
        <v>0.8</v>
      </c>
      <c r="AV91" s="39">
        <f>'2019'!Q91</f>
        <v>50000000</v>
      </c>
      <c r="AW91" s="39">
        <f>'2019'!R91</f>
        <v>12768000</v>
      </c>
      <c r="AX91" s="132">
        <f>'2019'!S91</f>
        <v>0</v>
      </c>
      <c r="AY91" s="33" t="str">
        <f>'2019'!AB91</f>
        <v xml:space="preserve">Se continúa con el desarrollo de jornadas de capacitación frente a la construcción de espacios libres de discriminación en las Instituciones Educativas de Armenia y el Quindío, a través de ejercicios de actualización y consolidación de manuales de convivencia escolar de conformidad con la Ley 1620. En este sentido, se han recibido diferentes solicitudes de acompañamiento por parte de instituciones educativas que han requerido asistencia técnica para el abordaje de los asuntos de género. </v>
      </c>
    </row>
    <row r="92" spans="1:51" ht="60" customHeight="1" x14ac:dyDescent="0.25">
      <c r="A92" s="298"/>
      <c r="B92" s="275"/>
      <c r="C92" s="266"/>
      <c r="D92" s="14">
        <v>81</v>
      </c>
      <c r="E92" s="14" t="s">
        <v>536</v>
      </c>
      <c r="F92" s="14" t="s">
        <v>537</v>
      </c>
      <c r="G92" s="14" t="s">
        <v>538</v>
      </c>
      <c r="H92" s="14" t="s">
        <v>539</v>
      </c>
      <c r="I92" s="55" t="s">
        <v>540</v>
      </c>
      <c r="J92" s="44" t="s">
        <v>385</v>
      </c>
      <c r="K92" s="14" t="s">
        <v>386</v>
      </c>
      <c r="L92" s="19">
        <v>219</v>
      </c>
      <c r="M92" s="33" t="s">
        <v>482</v>
      </c>
      <c r="N92" s="74">
        <v>0.9</v>
      </c>
      <c r="O92" s="49">
        <f t="shared" si="2"/>
        <v>1.33</v>
      </c>
      <c r="P92" s="80">
        <f t="shared" si="3"/>
        <v>1.4777777777777779</v>
      </c>
      <c r="Q92" s="95">
        <f>'2015'!O92</f>
        <v>0.1</v>
      </c>
      <c r="R92" s="97">
        <f>'2015'!P92</f>
        <v>0.05</v>
      </c>
      <c r="S92" s="38">
        <f>'2015'!Q92</f>
        <v>0.5</v>
      </c>
      <c r="T92" s="39" t="str">
        <f>'2015'!R92</f>
        <v>Costos asumidos por  consejeria presidencial para la equidad de  la mujer.</v>
      </c>
      <c r="U92" s="39">
        <f>'2015'!S92</f>
        <v>0</v>
      </c>
      <c r="V92" s="38">
        <f>'2015'!T92</f>
        <v>0</v>
      </c>
      <c r="W92" s="33" t="str">
        <f>'2015'!U92</f>
        <v>A traves de gestión con la consejeria presidencial para la equidad de la mujer se realizó un diplomado en convenio con la esap sobre el acceso a la justicia de las mujeres victimas dirigido a las comisarias de familia, jueces, personerias, defensoria del pueblo, secretaria de salud, secretaria de familia que contribuye a la prevencion de las violencias y a la construccion de las nuevas feminidades y masculinidades desde el enfoque de derechos.</v>
      </c>
      <c r="X92" s="123">
        <f>'2016'!N92</f>
        <v>0.09</v>
      </c>
      <c r="Y92" s="124">
        <f>'2016'!O92</f>
        <v>0.09</v>
      </c>
      <c r="Z92" s="132">
        <f>'2016'!P92</f>
        <v>1</v>
      </c>
      <c r="AA92" s="39">
        <f>'2016'!Q92</f>
        <v>5000000</v>
      </c>
      <c r="AB92" s="39">
        <f>'2016'!R92</f>
        <v>5000000</v>
      </c>
      <c r="AC92" s="132">
        <f>'2016'!S92</f>
        <v>1</v>
      </c>
      <c r="AD92" s="33" t="str">
        <f>'2016'!T92</f>
        <v>Se diseño 1 campañas para sensibilizar a la sociedad en general para la prevención de la violencia contra las mujeres por medio de afiches, entrega de manillas, separadores</v>
      </c>
      <c r="AE92" s="123">
        <f>'2017'!N92</f>
        <v>0.09</v>
      </c>
      <c r="AF92" s="124">
        <f>'2017'!O92</f>
        <v>0.09</v>
      </c>
      <c r="AG92" s="132">
        <f>'2017'!P92</f>
        <v>1</v>
      </c>
      <c r="AH92" s="39">
        <f>'2017'!Q92</f>
        <v>111600000</v>
      </c>
      <c r="AI92" s="39">
        <f>'2017'!R92</f>
        <v>94500000</v>
      </c>
      <c r="AJ92" s="132">
        <f>'2017'!S92</f>
        <v>0.84677419354838712</v>
      </c>
      <c r="AK92" s="33" t="str">
        <f>'2017'!T92</f>
        <v>Bajo el programa de seguridad  humana en la secretaria del interior, se ha logrado intervenir en once (11) barrios o comunidades en los diferentes municipios del departamento
Institución educativa General Santander (Montenegro), Centro De Interés - Estrategias de Conductas Y Comportamientos Agresivos De Los N.N.A Al Interior De Las Instituciones Educativas Y Grupos Familiares
La Esmeralda Circasia, Aplicación Ficha De Identificación
Instituto  Montegro,  Centro De Interés - Estrategias de Conductas Obsesivas Que Conllevan Al Uso De Sustancias Adictivas Y Otros Comportamientos Compulsivos.
Las Colinas,Presentación Del Programa ACOPI  encuentro Multicolor - Club De Progenitores
La Española Circasia, Encuentro Multicolor - Club De Progenitores
Nueva Tebaida I, encuentro Multicolor - Club De Progenitores
Nueva Tebaida II, encuentro Multicolor - Club De Progenitores
Playa Rica Barcelona, reunión lideres comunales.
Gobernación, Capacitación Líderes Comunales De Los Barrios Priorizados
San Felipe (Barcelona),  encuentro Multicolor - Club De Progenitores</v>
      </c>
      <c r="AL92" s="123">
        <f>'2018'!N92</f>
        <v>1</v>
      </c>
      <c r="AM92" s="124">
        <f>'2018'!O92</f>
        <v>0.1</v>
      </c>
      <c r="AN92" s="132">
        <f>'2018'!P92</f>
        <v>0.1</v>
      </c>
      <c r="AO92" s="39">
        <f>'2018'!Q92</f>
        <v>40000000</v>
      </c>
      <c r="AP92" s="39">
        <f>'2018'!R92</f>
        <v>7500000</v>
      </c>
      <c r="AQ92" s="132">
        <f>'2018'!S92</f>
        <v>0.1875</v>
      </c>
      <c r="AR92" s="33" t="str">
        <f>'2018'!AB92</f>
        <v xml:space="preserve">Como parte de las acciones realizadas para la Implementación de la  estrategia  de prevención y atención de la erradicación del abuso, explotación sexual comercial, trabajo infantil y peores formas de trabajo, y actividades delictivas, se realizó el acompañamiento a la estrategia denominada “Presentes Contra el Trabajo Infantil” en articulación con el Instituto Colombiano de Bienestar Familiar y otras entidades encargas de la prevención del trabajo infantil en los municipios de Calarcá, Quimbaya y Armenia. 
Población atendida: 60 jóvenes, 50 adultos </v>
      </c>
      <c r="AS92" s="123">
        <f>'2019'!N92</f>
        <v>1</v>
      </c>
      <c r="AT92" s="124">
        <f>'2019'!O92</f>
        <v>1</v>
      </c>
      <c r="AU92" s="132">
        <f>'2019'!P92</f>
        <v>0.7</v>
      </c>
      <c r="AV92" s="39">
        <f>'2019'!Q92</f>
        <v>50000000</v>
      </c>
      <c r="AW92" s="39">
        <f>'2019'!R92</f>
        <v>16166000</v>
      </c>
      <c r="AX92" s="132">
        <f>'2019'!S92</f>
        <v>0</v>
      </c>
      <c r="AY92" s="33" t="str">
        <f>'2019'!AB92</f>
        <v xml:space="preserve">La Secretaría de Familia viene desarrollando un proceso formativo a adolescentes y jóvenes en asuntos de derechos sexuales y reproductivos en los municipios de Armenia, Calarcá, La Tebaida y Circasia, según solicitudes que han surgido. </v>
      </c>
    </row>
    <row r="93" spans="1:51" ht="60" customHeight="1" x14ac:dyDescent="0.25">
      <c r="A93" s="298"/>
      <c r="B93" s="275"/>
      <c r="C93" s="266"/>
      <c r="D93" s="14">
        <v>82</v>
      </c>
      <c r="E93" s="14" t="s">
        <v>541</v>
      </c>
      <c r="F93" s="14" t="s">
        <v>542</v>
      </c>
      <c r="G93" s="14" t="s">
        <v>543</v>
      </c>
      <c r="H93" s="14" t="s">
        <v>59</v>
      </c>
      <c r="I93" s="274" t="s">
        <v>544</v>
      </c>
      <c r="J93" s="270" t="s">
        <v>215</v>
      </c>
      <c r="K93" s="273" t="s">
        <v>216</v>
      </c>
      <c r="L93" s="288">
        <v>197</v>
      </c>
      <c r="M93" s="274" t="s">
        <v>217</v>
      </c>
      <c r="N93" s="44" t="s">
        <v>623</v>
      </c>
      <c r="O93" s="49">
        <f t="shared" si="2"/>
        <v>1.38</v>
      </c>
      <c r="P93" s="80" t="e">
        <f t="shared" si="3"/>
        <v>#VALUE!</v>
      </c>
      <c r="Q93" s="95">
        <f>'2015'!O93</f>
        <v>0</v>
      </c>
      <c r="R93" s="97">
        <f>'2015'!P93</f>
        <v>0</v>
      </c>
      <c r="S93" s="38">
        <f>'2015'!Q93</f>
        <v>0</v>
      </c>
      <c r="T93" s="39">
        <f>'2015'!R93</f>
        <v>0</v>
      </c>
      <c r="U93" s="39">
        <f>'2015'!S93</f>
        <v>0</v>
      </c>
      <c r="V93" s="38">
        <f>'2015'!T93</f>
        <v>0</v>
      </c>
      <c r="W93" s="33" t="str">
        <f>'2015'!U93</f>
        <v>ND</v>
      </c>
      <c r="X93" s="123">
        <f>'2016'!N93</f>
        <v>0.09</v>
      </c>
      <c r="Y93" s="124">
        <f>'2016'!O93</f>
        <v>0.09</v>
      </c>
      <c r="Z93" s="132">
        <f>'2016'!P93</f>
        <v>1</v>
      </c>
      <c r="AA93" s="39">
        <f>'2016'!Q93</f>
        <v>0</v>
      </c>
      <c r="AB93" s="39">
        <f>'2016'!R93</f>
        <v>0</v>
      </c>
      <c r="AC93" s="132">
        <f>'2016'!S93</f>
        <v>0</v>
      </c>
      <c r="AD93" s="33" t="str">
        <f>'2016'!T93</f>
        <v xml:space="preserve">A traves de las reuniones que se trabajaron desde la secretaria de educacon departamental se han adelantado acciones de prevención de la violencia y practicas no discriminatorias </v>
      </c>
      <c r="AE93" s="123">
        <f>'2017'!N93</f>
        <v>0.09</v>
      </c>
      <c r="AF93" s="124">
        <f>'2017'!O93</f>
        <v>0.09</v>
      </c>
      <c r="AG93" s="132">
        <f>'2017'!P93</f>
        <v>1</v>
      </c>
      <c r="AH93" s="39">
        <f>'2017'!Q93</f>
        <v>82000000</v>
      </c>
      <c r="AI93" s="39">
        <f>'2017'!R93</f>
        <v>6570000</v>
      </c>
      <c r="AJ93" s="132">
        <f>'2017'!S93</f>
        <v>8.0121951219512197E-2</v>
      </c>
      <c r="AK93" s="33" t="str">
        <f>'2017'!T93</f>
        <v xml:space="preserve">A traves del a secretaria de educacion se viene implementado el comité  territorial de convivencia escolar con un plan de accion que incluye estrategias, programas y acciones  definidas por el comité. En alianzas con el secotr privado se estan implementando programas para el desarrollo de competencias ciudadanas, ejercicios de los derechos humanos, sexuales y reproductivos de los niños, niñas y adolescentes vinculados al sistema eduucativo </v>
      </c>
      <c r="AL93" s="123">
        <f>'2018'!N93</f>
        <v>1</v>
      </c>
      <c r="AM93" s="124">
        <f>'2018'!O93</f>
        <v>0.2</v>
      </c>
      <c r="AN93" s="132">
        <f>'2018'!P93</f>
        <v>0.2</v>
      </c>
      <c r="AO93" s="39">
        <f>'2018'!Q93</f>
        <v>69300000</v>
      </c>
      <c r="AP93" s="39">
        <f>'2018'!R93</f>
        <v>59520000</v>
      </c>
      <c r="AQ93" s="132">
        <f>'2018'!S93</f>
        <v>0.8588744588744589</v>
      </c>
      <c r="AR93" s="33" t="e">
        <f>'2018'!#REF!</f>
        <v>#REF!</v>
      </c>
      <c r="AS93" s="123">
        <f>'2019'!N93</f>
        <v>1</v>
      </c>
      <c r="AT93" s="124">
        <f>'2019'!O93</f>
        <v>1</v>
      </c>
      <c r="AU93" s="132">
        <f>'2019'!P93</f>
        <v>0.8</v>
      </c>
      <c r="AV93" s="39">
        <f>'2019'!Q93</f>
        <v>50000000</v>
      </c>
      <c r="AW93" s="39">
        <f>'2019'!R93</f>
        <v>12768000</v>
      </c>
      <c r="AX93" s="132">
        <f>'2019'!S93</f>
        <v>0</v>
      </c>
      <c r="AY93" s="33" t="str">
        <f>'2019'!AB93</f>
        <v>A través de estos talleres se vienen trabajando componentes de género, nuevas masculinidades, prevención de embarazos tempranos y no discriminación.</v>
      </c>
    </row>
    <row r="94" spans="1:51" ht="60" customHeight="1" x14ac:dyDescent="0.25">
      <c r="A94" s="298"/>
      <c r="B94" s="275"/>
      <c r="C94" s="266"/>
      <c r="D94" s="14">
        <v>83</v>
      </c>
      <c r="E94" s="14" t="s">
        <v>545</v>
      </c>
      <c r="F94" s="14" t="s">
        <v>546</v>
      </c>
      <c r="G94" s="14" t="s">
        <v>547</v>
      </c>
      <c r="H94" s="14" t="s">
        <v>548</v>
      </c>
      <c r="I94" s="274"/>
      <c r="J94" s="270"/>
      <c r="K94" s="273"/>
      <c r="L94" s="288"/>
      <c r="M94" s="274"/>
      <c r="N94" s="74">
        <v>0.8</v>
      </c>
      <c r="O94" s="49">
        <f t="shared" si="2"/>
        <v>0.11</v>
      </c>
      <c r="P94" s="80">
        <f t="shared" si="3"/>
        <v>0.13749999999999998</v>
      </c>
      <c r="Q94" s="95">
        <f>'2015'!O94</f>
        <v>0</v>
      </c>
      <c r="R94" s="97">
        <f>'2015'!P94</f>
        <v>0</v>
      </c>
      <c r="S94" s="38">
        <f>'2015'!Q94</f>
        <v>0</v>
      </c>
      <c r="T94" s="39">
        <f>'2015'!R94</f>
        <v>0</v>
      </c>
      <c r="U94" s="39">
        <f>'2015'!S94</f>
        <v>0</v>
      </c>
      <c r="V94" s="38">
        <f>'2015'!T94</f>
        <v>0</v>
      </c>
      <c r="W94" s="33" t="str">
        <f>'2015'!U94</f>
        <v>ND</v>
      </c>
      <c r="X94" s="123">
        <f>'2016'!N94</f>
        <v>0.08</v>
      </c>
      <c r="Y94" s="124">
        <f>'2016'!O94</f>
        <v>0.08</v>
      </c>
      <c r="Z94" s="132">
        <f>'2016'!P94</f>
        <v>1</v>
      </c>
      <c r="AA94" s="39">
        <f>'2016'!Q94</f>
        <v>0</v>
      </c>
      <c r="AB94" s="39">
        <f>'2016'!R94</f>
        <v>0</v>
      </c>
      <c r="AC94" s="132">
        <f>'2016'!S94</f>
        <v>0</v>
      </c>
      <c r="AD94" s="33" t="str">
        <f>'2016'!T94</f>
        <v>Este año no se ha hecho Campañas de sensibilización para los periodistas  de Prevención de violencias contra las mujeres, promoción de sus derechos bajo un enfoque diferencial y de género.</v>
      </c>
      <c r="AE94" s="123">
        <f>'2017'!N94</f>
        <v>0.08</v>
      </c>
      <c r="AF94" s="124">
        <f>'2017'!O94</f>
        <v>0.03</v>
      </c>
      <c r="AG94" s="132">
        <f>'2017'!P94</f>
        <v>0.375</v>
      </c>
      <c r="AH94" s="39">
        <f>'2017'!Q94</f>
        <v>0</v>
      </c>
      <c r="AI94" s="39">
        <f>'2017'!R94</f>
        <v>0</v>
      </c>
      <c r="AJ94" s="132">
        <f>'2017'!S94</f>
        <v>0</v>
      </c>
      <c r="AK94" s="33" t="str">
        <f>'2017'!T94</f>
        <v>en el mes de noviembre secretaria de familia se realizara un seminario para periodistas y estudiantes de comunicación social en el que se analizaran acciones y estrategias que los periodistas puedan usar con el fin de cubrir y rechazar la violencia de genero.</v>
      </c>
      <c r="AL94" s="123">
        <f>'2018'!N94</f>
        <v>0</v>
      </c>
      <c r="AM94" s="124">
        <f>'2018'!O94</f>
        <v>0</v>
      </c>
      <c r="AN94" s="132">
        <f>'2018'!P94</f>
        <v>0</v>
      </c>
      <c r="AO94" s="39">
        <f>'2018'!Q94</f>
        <v>0</v>
      </c>
      <c r="AP94" s="39">
        <f>'2018'!R94</f>
        <v>0</v>
      </c>
      <c r="AQ94" s="132">
        <f>'2018'!S94</f>
        <v>0</v>
      </c>
      <c r="AR94" s="33" t="str">
        <f>'2018'!AB93</f>
        <v xml:space="preserve">Se realizó un foro sobre el papel de los medios en la construcción de paz y equidad de género, en el cual se contó con una profesional de la comunicación social y la participación de lideresas del departamento con el fin de discutir sobre este asunto. </v>
      </c>
      <c r="AS94" s="123">
        <f>'2019'!N94</f>
        <v>0</v>
      </c>
      <c r="AT94" s="124">
        <f>'2019'!O94</f>
        <v>0</v>
      </c>
      <c r="AU94" s="132">
        <f>'2019'!P94</f>
        <v>0</v>
      </c>
      <c r="AV94" s="39">
        <f>'2019'!Q94</f>
        <v>0</v>
      </c>
      <c r="AW94" s="39">
        <f>'2019'!R94</f>
        <v>0</v>
      </c>
      <c r="AX94" s="132">
        <f>'2019'!S94</f>
        <v>0</v>
      </c>
      <c r="AY94" s="33">
        <f>'2019'!AB94</f>
        <v>0</v>
      </c>
    </row>
    <row r="95" spans="1:51" ht="60" customHeight="1" x14ac:dyDescent="0.25">
      <c r="A95" s="298"/>
      <c r="B95" s="275"/>
      <c r="C95" s="266"/>
      <c r="D95" s="14">
        <v>84</v>
      </c>
      <c r="E95" s="14" t="s">
        <v>549</v>
      </c>
      <c r="F95" s="14" t="s">
        <v>550</v>
      </c>
      <c r="G95" s="14" t="s">
        <v>551</v>
      </c>
      <c r="H95" s="14" t="s">
        <v>59</v>
      </c>
      <c r="I95" s="55" t="s">
        <v>552</v>
      </c>
      <c r="J95" s="44" t="s">
        <v>389</v>
      </c>
      <c r="K95" s="14" t="s">
        <v>424</v>
      </c>
      <c r="L95" s="19">
        <v>234</v>
      </c>
      <c r="M95" s="33" t="s">
        <v>425</v>
      </c>
      <c r="N95" s="74">
        <v>0.9</v>
      </c>
      <c r="O95" s="49">
        <f t="shared" si="2"/>
        <v>1.38</v>
      </c>
      <c r="P95" s="80">
        <f t="shared" si="3"/>
        <v>1.5333333333333332</v>
      </c>
      <c r="Q95" s="95">
        <f>'2015'!O95</f>
        <v>0</v>
      </c>
      <c r="R95" s="97">
        <f>'2015'!P95</f>
        <v>0</v>
      </c>
      <c r="S95" s="38">
        <f>'2015'!Q95</f>
        <v>0</v>
      </c>
      <c r="T95" s="39">
        <f>'2015'!R95</f>
        <v>0</v>
      </c>
      <c r="U95" s="39">
        <f>'2015'!S95</f>
        <v>0</v>
      </c>
      <c r="V95" s="38">
        <f>'2015'!T95</f>
        <v>0</v>
      </c>
      <c r="W95" s="33" t="str">
        <f>'2015'!U95</f>
        <v>ND</v>
      </c>
      <c r="X95" s="123">
        <f>'2016'!N95</f>
        <v>0.09</v>
      </c>
      <c r="Y95" s="124">
        <f>'2016'!O95</f>
        <v>0</v>
      </c>
      <c r="Z95" s="132">
        <f>'2016'!P95</f>
        <v>0</v>
      </c>
      <c r="AA95" s="39">
        <f>'2016'!Q95</f>
        <v>0</v>
      </c>
      <c r="AB95" s="39">
        <f>'2016'!R95</f>
        <v>0</v>
      </c>
      <c r="AC95" s="132">
        <f>'2016'!S95</f>
        <v>0</v>
      </c>
      <c r="AD95" s="33" t="str">
        <f>'2016'!T95</f>
        <v xml:space="preserve">no se tiene informacion disponible </v>
      </c>
      <c r="AE95" s="123">
        <f>'2017'!N95</f>
        <v>0.09</v>
      </c>
      <c r="AF95" s="124">
        <f>'2017'!O95</f>
        <v>0.08</v>
      </c>
      <c r="AG95" s="132">
        <f>'2017'!P95</f>
        <v>0.88888888888888895</v>
      </c>
      <c r="AH95" s="39">
        <f>'2017'!Q95</f>
        <v>13390000</v>
      </c>
      <c r="AI95" s="39">
        <f>'2017'!R95</f>
        <v>4955000</v>
      </c>
      <c r="AJ95" s="132">
        <f>'2017'!S95</f>
        <v>0.37005227781926808</v>
      </c>
      <c r="AK95" s="33" t="str">
        <f>'2017'!T95</f>
        <v xml:space="preserve">Secretaria del interior  han acompañado Sesis (6) Municipios con plan formulado: Armenia, Circasia,Pijao,Cordoba,Génova, y Filandia
Pendientes por formulación seis municipios: Calarcá , Montenegro,  Quimbaya,  La Tebaida, B/vista y Salento 
Así mismo la actualizacion del plan de DDHH departamental se encuentra listo para revision y aprobacion por parte del director de la oficina de DDHH, dicho plan pasa a aprobación en comité de DDHH </v>
      </c>
      <c r="AL95" s="123">
        <f>'2018'!N95</f>
        <v>1</v>
      </c>
      <c r="AM95" s="124">
        <f>'2018'!O95</f>
        <v>0.3</v>
      </c>
      <c r="AN95" s="132">
        <f>'2018'!P95</f>
        <v>0.3</v>
      </c>
      <c r="AO95" s="39">
        <f>'2018'!Q95</f>
        <v>1185000000</v>
      </c>
      <c r="AP95" s="39">
        <f>'2018'!R95</f>
        <v>179880000</v>
      </c>
      <c r="AQ95" s="132">
        <f>'2018'!S95</f>
        <v>0.15179746835443039</v>
      </c>
      <c r="AR95" s="33" t="str">
        <f>'2018'!AB95</f>
        <v>A traves de la defensoria del pueblo, se establecen el conjunto de acciones de gestión defensorial necesarias para una adecuada recepcion, atencion y remision de casos presentados por las mujeres victimas y las personas OSIGD para favorecer el acceso a la atencion integral, proteccion, acceso a la justicia y reparacion integral con las diferetnes entidades estatales en la ruta de atencion integral.</v>
      </c>
      <c r="AS95" s="123">
        <f>'2019'!N95</f>
        <v>1</v>
      </c>
      <c r="AT95" s="124">
        <f>'2019'!O95</f>
        <v>1</v>
      </c>
      <c r="AU95" s="132">
        <f>'2019'!P95</f>
        <v>0.8</v>
      </c>
      <c r="AV95" s="39">
        <f>'2019'!Q95</f>
        <v>50000000</v>
      </c>
      <c r="AW95" s="39">
        <f>'2019'!R95</f>
        <v>12768000</v>
      </c>
      <c r="AX95" s="132">
        <f>'2019'!S95</f>
        <v>0</v>
      </c>
      <c r="AY95" s="33" t="str">
        <f>'2019'!AB95</f>
        <v xml:space="preserve">Se realizó un diseño para la implementación de una campaña de comunicaciones, con la finalidad de difundir las rutas de atención a mujeres víctimas y sensibilizar sobre la información pertinente sobre asuntos de género. De igual forma, a través del comité consultivo intersectorial para la atención de la violencia de género, se generan reportes que son publicados en medios de comunicación haciéndo hincapié en el cuidado que se debe generar para este tipo de publicaciones. </v>
      </c>
    </row>
    <row r="96" spans="1:51" ht="60" customHeight="1" x14ac:dyDescent="0.25">
      <c r="A96" s="298"/>
      <c r="B96" s="275"/>
      <c r="C96" s="266"/>
      <c r="D96" s="14">
        <v>85</v>
      </c>
      <c r="E96" s="14" t="s">
        <v>553</v>
      </c>
      <c r="F96" s="14" t="s">
        <v>554</v>
      </c>
      <c r="G96" s="14" t="s">
        <v>555</v>
      </c>
      <c r="H96" s="14" t="s">
        <v>556</v>
      </c>
      <c r="I96" s="55" t="s">
        <v>557</v>
      </c>
      <c r="J96" s="270" t="s">
        <v>215</v>
      </c>
      <c r="K96" s="273" t="s">
        <v>216</v>
      </c>
      <c r="L96" s="288">
        <v>197</v>
      </c>
      <c r="M96" s="274" t="s">
        <v>217</v>
      </c>
      <c r="N96" s="74">
        <v>0.8</v>
      </c>
      <c r="O96" s="49">
        <f t="shared" si="2"/>
        <v>1.25</v>
      </c>
      <c r="P96" s="80">
        <f t="shared" si="3"/>
        <v>1.5625</v>
      </c>
      <c r="Q96" s="95">
        <f>'2015'!O96</f>
        <v>0.05</v>
      </c>
      <c r="R96" s="97">
        <f>'2015'!P96</f>
        <v>0.05</v>
      </c>
      <c r="S96" s="38">
        <f>'2015'!Q96</f>
        <v>1</v>
      </c>
      <c r="T96" s="39" t="str">
        <f>'2015'!R96</f>
        <v>Costos asumidos por el tribunal superior de Armenia.</v>
      </c>
      <c r="U96" s="39">
        <f>'2015'!S96</f>
        <v>0</v>
      </c>
      <c r="V96" s="38">
        <f>'2015'!T96</f>
        <v>0</v>
      </c>
      <c r="W96" s="33" t="str">
        <f>'2015'!U96</f>
        <v xml:space="preserve">Sensibilizacion a la rama judicial sobre los derechos de la mujer y las leyes que las protegen. </v>
      </c>
      <c r="X96" s="123">
        <f>'2016'!N96</f>
        <v>0.08</v>
      </c>
      <c r="Y96" s="124">
        <f>'2016'!O96</f>
        <v>0</v>
      </c>
      <c r="Z96" s="132">
        <f>'2016'!P96</f>
        <v>0</v>
      </c>
      <c r="AA96" s="39">
        <f>'2016'!Q96</f>
        <v>0</v>
      </c>
      <c r="AB96" s="39">
        <f>'2016'!R96</f>
        <v>0</v>
      </c>
      <c r="AC96" s="132">
        <f>'2016'!S96</f>
        <v>0</v>
      </c>
      <c r="AD96" s="33" t="str">
        <f>'2016'!T96</f>
        <v>Este año no se reportó información de  participación en los cursos.</v>
      </c>
      <c r="AE96" s="123">
        <f>'2017'!N96</f>
        <v>0.08</v>
      </c>
      <c r="AF96" s="124">
        <f>'2017'!O96</f>
        <v>0</v>
      </c>
      <c r="AG96" s="132">
        <f>'2017'!P96</f>
        <v>0</v>
      </c>
      <c r="AH96" s="39">
        <f>'2017'!Q96</f>
        <v>82000000</v>
      </c>
      <c r="AI96" s="39">
        <f>'2017'!R96</f>
        <v>6570000</v>
      </c>
      <c r="AJ96" s="132">
        <f>'2017'!S96</f>
        <v>8.0121951219512197E-2</v>
      </c>
      <c r="AK96" s="33" t="str">
        <f>'2017'!T96</f>
        <v>la jefatura de mujer y equidad verificará la participación en los cursos.</v>
      </c>
      <c r="AL96" s="123">
        <f>'2018'!N96</f>
        <v>1</v>
      </c>
      <c r="AM96" s="124">
        <f>'2018'!O96</f>
        <v>0.2</v>
      </c>
      <c r="AN96" s="132">
        <f>'2018'!P96</f>
        <v>0.2</v>
      </c>
      <c r="AO96" s="39">
        <f>'2018'!Q96</f>
        <v>69300000</v>
      </c>
      <c r="AP96" s="39">
        <f>'2018'!R96</f>
        <v>59520000</v>
      </c>
      <c r="AQ96" s="132">
        <f>'2018'!S96</f>
        <v>0.8588744588744589</v>
      </c>
      <c r="AR96" s="33" t="str">
        <f>'2018'!AB96</f>
        <v xml:space="preserve">El Departamento del Quindío cuenta con un consejo seccional de género, el cual viene desarrollando diferentes actividades, como lo fue la socialización de protocolos y enfoque de género y diferencial, dirigido a profesionales del derecho, enlaces de género y población en general, sobre las rutas y los tipos penales establecidos para atender el enfoque de género en la tramitación de jurisprudencia y recepción de denuncias. </v>
      </c>
      <c r="AS96" s="123">
        <f>'2019'!N96</f>
        <v>1</v>
      </c>
      <c r="AT96" s="124">
        <f>'2019'!O96</f>
        <v>1</v>
      </c>
      <c r="AU96" s="132">
        <f>'2019'!P96</f>
        <v>0.6</v>
      </c>
      <c r="AV96" s="39">
        <f>'2019'!Q96</f>
        <v>10000000</v>
      </c>
      <c r="AW96" s="39">
        <f>'2019'!R96</f>
        <v>0</v>
      </c>
      <c r="AX96" s="132">
        <f>'2019'!S96</f>
        <v>0</v>
      </c>
      <c r="AY96" s="33" t="str">
        <f>'2019'!AB96</f>
        <v xml:space="preserve">A través del funcionamiento del comité consultivo intersectorial para el abordaje integral de la violencia de género y la atención a niños, niñas y adolescentes víctimas de abuso sexual, el instituto colombiano de bienestar familiar viene participando a través de la unidad CAIVAS y CAVIF con presentación y seguimiento a informes sobre reportes de atención a víctimas. De igual forma, se efectúa un proceso de capacitación permanente a los enlaces de este comité en la atención diferencial a población vulnerable. </v>
      </c>
    </row>
    <row r="97" spans="1:51" ht="60" customHeight="1" x14ac:dyDescent="0.25">
      <c r="A97" s="298"/>
      <c r="B97" s="292" t="s">
        <v>558</v>
      </c>
      <c r="C97" s="266" t="s">
        <v>559</v>
      </c>
      <c r="D97" s="14">
        <v>86</v>
      </c>
      <c r="E97" s="14" t="s">
        <v>560</v>
      </c>
      <c r="F97" s="14" t="s">
        <v>561</v>
      </c>
      <c r="G97" s="14" t="s">
        <v>562</v>
      </c>
      <c r="H97" s="14" t="s">
        <v>563</v>
      </c>
      <c r="I97" s="93" t="s">
        <v>564</v>
      </c>
      <c r="J97" s="270"/>
      <c r="K97" s="273"/>
      <c r="L97" s="288"/>
      <c r="M97" s="274"/>
      <c r="N97" s="44" t="s">
        <v>562</v>
      </c>
      <c r="O97" s="49">
        <f t="shared" si="2"/>
        <v>1.04</v>
      </c>
      <c r="P97" s="80" t="e">
        <f t="shared" si="3"/>
        <v>#VALUE!</v>
      </c>
      <c r="Q97" s="95">
        <f>'2015'!O97</f>
        <v>0</v>
      </c>
      <c r="R97" s="97">
        <f>'2015'!P97</f>
        <v>0</v>
      </c>
      <c r="S97" s="38">
        <f>'2015'!Q97</f>
        <v>0</v>
      </c>
      <c r="T97" s="39">
        <f>'2015'!R97</f>
        <v>0</v>
      </c>
      <c r="U97" s="39">
        <f>'2015'!S97</f>
        <v>0</v>
      </c>
      <c r="V97" s="38">
        <f>'2015'!T97</f>
        <v>0</v>
      </c>
      <c r="W97" s="33" t="str">
        <f>'2015'!U97</f>
        <v>ND</v>
      </c>
      <c r="X97" s="123">
        <f>'2016'!N97</f>
        <v>0.1</v>
      </c>
      <c r="Y97" s="124">
        <f>'2016'!O97</f>
        <v>0</v>
      </c>
      <c r="Z97" s="132">
        <f>'2016'!P97</f>
        <v>0</v>
      </c>
      <c r="AA97" s="39">
        <f>'2016'!Q97</f>
        <v>0</v>
      </c>
      <c r="AB97" s="39">
        <f>'2016'!R97</f>
        <v>0</v>
      </c>
      <c r="AC97" s="132">
        <f>'2016'!S97</f>
        <v>0</v>
      </c>
      <c r="AD97" s="33" t="str">
        <f>'2016'!T97</f>
        <v xml:space="preserve">Estos lineamientos ya estan estalbecidos por competencia a las entidades responslabes. </v>
      </c>
      <c r="AE97" s="123">
        <f>'2017'!N97</f>
        <v>0.1</v>
      </c>
      <c r="AF97" s="124">
        <f>'2017'!O97</f>
        <v>0.04</v>
      </c>
      <c r="AG97" s="132">
        <f>'2017'!P97</f>
        <v>0.39999999999999997</v>
      </c>
      <c r="AH97" s="39">
        <f>'2017'!Q97</f>
        <v>0</v>
      </c>
      <c r="AI97" s="39">
        <f>'2017'!R97</f>
        <v>0</v>
      </c>
      <c r="AJ97" s="132">
        <f>'2017'!S97</f>
        <v>0</v>
      </c>
      <c r="AK97" s="33" t="str">
        <f>'2017'!T97</f>
        <v xml:space="preserve">En la jefatura de mujer y equidad se esta priorizando los lineamientos para la investigación y atención de violencia, vulnerabilidad, entre otros. </v>
      </c>
      <c r="AL97" s="123">
        <f>'2018'!N97</f>
        <v>0</v>
      </c>
      <c r="AM97" s="124">
        <f>'2018'!O97</f>
        <v>0</v>
      </c>
      <c r="AN97" s="132">
        <f>'2018'!P97</f>
        <v>0</v>
      </c>
      <c r="AO97" s="39">
        <f>'2018'!Q97</f>
        <v>0</v>
      </c>
      <c r="AP97" s="39">
        <f>'2018'!R97</f>
        <v>0</v>
      </c>
      <c r="AQ97" s="132">
        <f>'2018'!S97</f>
        <v>0</v>
      </c>
      <c r="AR97" s="33" t="str">
        <f>'2018'!AB97</f>
        <v>La policia nacional, en el primer semestre del 2018, desarrolla acciones para el fortalecimiento, apoyo de la investigación y atención de casos relacionados con la violencia sexual, violencia intrafamiliar, homicidios y lesiones con sustancias corrosivas como el ácido, cumpliendo los lineamientos establecidos por la Fiscalia Gneral de la Nación. de acuerdo con la normatividad vigente así: Delitos sexuales, articulo 205-219 ley 599 del 2000.  Violencia intrafamiliar, Art 229, ley 599 del 2000. Feminicido, art 104A, Ley 599 del 200 (Ley 1761 del 06/07/2015), inasistencia alimentaria y lesiones con acido.</v>
      </c>
      <c r="AS97" s="123">
        <f>'2019'!N97</f>
        <v>1</v>
      </c>
      <c r="AT97" s="124">
        <f>'2019'!O97</f>
        <v>1</v>
      </c>
      <c r="AU97" s="132">
        <f>'2019'!P97</f>
        <v>0.8</v>
      </c>
      <c r="AV97" s="39">
        <f>'2019'!Q97</f>
        <v>50000000</v>
      </c>
      <c r="AW97" s="39">
        <f>'2019'!R97</f>
        <v>12768000</v>
      </c>
      <c r="AX97" s="132">
        <f>'2019'!S97</f>
        <v>0</v>
      </c>
      <c r="AY97" s="33" t="str">
        <f>'2019'!AB97</f>
        <v>La Secretaría de Familia en articulación con la Secretaría de Salud y la Defensoría del Pueblo, conformaron una mesa técnica de trabajo conjunto entre estas instancias, para el seguimiento a casos que vienen siendo reportados, los cuales han requerido de un acompañamiento especial a fiscales e investigadores, para la recepción de denuncias por violencia contra las mujeres, y lo cual ha requerido un abordaje específico del enfoque diferencial y de género.</v>
      </c>
    </row>
    <row r="98" spans="1:51" ht="60" customHeight="1" x14ac:dyDescent="0.25">
      <c r="A98" s="298"/>
      <c r="B98" s="292"/>
      <c r="C98" s="266"/>
      <c r="D98" s="14">
        <v>87</v>
      </c>
      <c r="E98" s="14" t="s">
        <v>565</v>
      </c>
      <c r="F98" s="14" t="s">
        <v>566</v>
      </c>
      <c r="G98" s="14" t="s">
        <v>567</v>
      </c>
      <c r="H98" s="14" t="s">
        <v>568</v>
      </c>
      <c r="I98" s="55" t="s">
        <v>569</v>
      </c>
      <c r="J98" s="270"/>
      <c r="K98" s="273"/>
      <c r="L98" s="288"/>
      <c r="M98" s="274"/>
      <c r="N98" s="74">
        <v>0.9</v>
      </c>
      <c r="O98" s="49">
        <f t="shared" si="2"/>
        <v>0.18</v>
      </c>
      <c r="P98" s="80">
        <f t="shared" si="3"/>
        <v>0.19999999999999998</v>
      </c>
      <c r="Q98" s="95">
        <f>'2015'!O98</f>
        <v>0</v>
      </c>
      <c r="R98" s="97">
        <f>'2015'!P98</f>
        <v>0</v>
      </c>
      <c r="S98" s="38">
        <f>'2015'!Q98</f>
        <v>0</v>
      </c>
      <c r="T98" s="39">
        <f>'2015'!R98</f>
        <v>0</v>
      </c>
      <c r="U98" s="39">
        <f>'2015'!S98</f>
        <v>0</v>
      </c>
      <c r="V98" s="38">
        <f>'2015'!T98</f>
        <v>0</v>
      </c>
      <c r="W98" s="33" t="str">
        <f>'2015'!U98</f>
        <v>ND</v>
      </c>
      <c r="X98" s="123">
        <f>'2016'!N98</f>
        <v>0.09</v>
      </c>
      <c r="Y98" s="124">
        <f>'2016'!O98</f>
        <v>0.09</v>
      </c>
      <c r="Z98" s="132">
        <f>'2016'!P98</f>
        <v>1</v>
      </c>
      <c r="AA98" s="39">
        <f>'2016'!Q98</f>
        <v>0</v>
      </c>
      <c r="AB98" s="39">
        <f>'2016'!R98</f>
        <v>0</v>
      </c>
      <c r="AC98" s="132">
        <f>'2016'!S98</f>
        <v>0</v>
      </c>
      <c r="AD98" s="33" t="str">
        <f>'2016'!T98</f>
        <v xml:space="preserve">Se garantiza la atencion especializada por las entidades competentes para el restablecimiento de derechos de las niñas y adolescentes victimas de viloncia sexual. </v>
      </c>
      <c r="AE98" s="123">
        <f>'2017'!N98</f>
        <v>0.09</v>
      </c>
      <c r="AF98" s="124">
        <f>'2017'!O98</f>
        <v>0.09</v>
      </c>
      <c r="AG98" s="132">
        <f>'2017'!P98</f>
        <v>1</v>
      </c>
      <c r="AH98" s="39">
        <f>'2017'!Q98</f>
        <v>0</v>
      </c>
      <c r="AI98" s="39">
        <f>'2017'!R98</f>
        <v>0</v>
      </c>
      <c r="AJ98" s="132">
        <f>'2017'!S98</f>
        <v>0</v>
      </c>
      <c r="AK98" s="33" t="str">
        <f>'2017'!T98</f>
        <v xml:space="preserve">La jefaturade equidad y mujer garantiza la atencion especializada por las entidades competentes para el restablecimiento de derechos de las niñas y adolescentes victimas de viloncia sexual. </v>
      </c>
      <c r="AL98" s="123">
        <f>'2018'!N98</f>
        <v>0</v>
      </c>
      <c r="AM98" s="124">
        <f>'2018'!O98</f>
        <v>0</v>
      </c>
      <c r="AN98" s="132">
        <f>'2018'!P98</f>
        <v>0</v>
      </c>
      <c r="AO98" s="39">
        <f>'2018'!Q98</f>
        <v>0</v>
      </c>
      <c r="AP98" s="39">
        <f>'2018'!R98</f>
        <v>0</v>
      </c>
      <c r="AQ98" s="132">
        <f>'2018'!S98</f>
        <v>0</v>
      </c>
      <c r="AR98" s="33" t="str">
        <f>'2018'!AB98</f>
        <v>El ICBF, en el primer semestre del año 2018 realizó una capacitación de rutas de atención ante amenaza  vulneración de los derechos, construcción del diagnostico sitiacional y pacto de convivencia.</v>
      </c>
      <c r="AS98" s="123">
        <f>'2019'!N98</f>
        <v>0</v>
      </c>
      <c r="AT98" s="124">
        <f>'2019'!O98</f>
        <v>0</v>
      </c>
      <c r="AU98" s="132">
        <f>'2019'!P98</f>
        <v>0</v>
      </c>
      <c r="AV98" s="39">
        <f>'2019'!Q98</f>
        <v>0</v>
      </c>
      <c r="AW98" s="39">
        <f>'2019'!R98</f>
        <v>0</v>
      </c>
      <c r="AX98" s="132">
        <f>'2019'!S98</f>
        <v>0</v>
      </c>
      <c r="AY98" s="33" t="str">
        <f>'2019'!AB98</f>
        <v xml:space="preserve"> Este proceso hace parte de las acciones que se derivan del comité consultivo intersectorial para el abordaje integral de la violencia de género. </v>
      </c>
    </row>
    <row r="99" spans="1:51" ht="60" customHeight="1" x14ac:dyDescent="0.25">
      <c r="A99" s="298"/>
      <c r="B99" s="292"/>
      <c r="C99" s="266"/>
      <c r="D99" s="14">
        <v>88</v>
      </c>
      <c r="E99" s="14" t="s">
        <v>570</v>
      </c>
      <c r="F99" s="14" t="s">
        <v>571</v>
      </c>
      <c r="G99" s="14" t="s">
        <v>572</v>
      </c>
      <c r="H99" s="14" t="s">
        <v>59</v>
      </c>
      <c r="I99" s="55" t="s">
        <v>573</v>
      </c>
      <c r="J99" s="299" t="s">
        <v>574</v>
      </c>
      <c r="K99" s="288"/>
      <c r="L99" s="288"/>
      <c r="M99" s="300"/>
      <c r="N99" s="74">
        <v>0.9</v>
      </c>
      <c r="O99" s="49">
        <f t="shared" si="2"/>
        <v>0.09</v>
      </c>
      <c r="P99" s="80">
        <f t="shared" si="3"/>
        <v>9.9999999999999992E-2</v>
      </c>
      <c r="Q99" s="95">
        <f>'2015'!O99</f>
        <v>0</v>
      </c>
      <c r="R99" s="97">
        <f>'2015'!P99</f>
        <v>0</v>
      </c>
      <c r="S99" s="38">
        <f>'2015'!Q99</f>
        <v>0</v>
      </c>
      <c r="T99" s="39">
        <f>'2015'!R99</f>
        <v>0</v>
      </c>
      <c r="U99" s="39">
        <f>'2015'!S99</f>
        <v>0</v>
      </c>
      <c r="V99" s="38">
        <f>'2015'!T99</f>
        <v>0</v>
      </c>
      <c r="W99" s="33" t="str">
        <f>'2015'!U99</f>
        <v>ND</v>
      </c>
      <c r="X99" s="123">
        <f>'2016'!N99</f>
        <v>0.09</v>
      </c>
      <c r="Y99" s="124">
        <f>'2016'!O99</f>
        <v>0.09</v>
      </c>
      <c r="Z99" s="132">
        <f>'2016'!P99</f>
        <v>1</v>
      </c>
      <c r="AA99" s="39">
        <f>'2016'!Q99</f>
        <v>0</v>
      </c>
      <c r="AB99" s="39">
        <f>'2016'!R99</f>
        <v>0</v>
      </c>
      <c r="AC99" s="132">
        <f>'2016'!S99</f>
        <v>0</v>
      </c>
      <c r="AD99" s="33" t="str">
        <f>'2016'!T99</f>
        <v>se ha garantizado el funcionamiento en todo el departamento</v>
      </c>
      <c r="AE99" s="123">
        <f>'2017'!N99</f>
        <v>0.09</v>
      </c>
      <c r="AF99" s="124">
        <f>'2017'!O99</f>
        <v>0</v>
      </c>
      <c r="AG99" s="132">
        <f>'2017'!P99</f>
        <v>0</v>
      </c>
      <c r="AH99" s="39" t="str">
        <f>'2017'!Q99</f>
        <v>PENDIENTE</v>
      </c>
      <c r="AI99" s="39" t="str">
        <f>'2017'!R99</f>
        <v>PENDIENTE</v>
      </c>
      <c r="AJ99" s="132">
        <f>'2017'!S99</f>
        <v>0</v>
      </c>
      <c r="AK99" s="33" t="str">
        <f>'2017'!T99</f>
        <v>Se ha citado con su respectivo oficio, sin embargo, no se ha logrado consolidar informacion.</v>
      </c>
      <c r="AL99" s="123">
        <f>'2018'!N99</f>
        <v>0</v>
      </c>
      <c r="AM99" s="124">
        <f>'2018'!O99</f>
        <v>0</v>
      </c>
      <c r="AN99" s="132">
        <f>'2018'!P99</f>
        <v>0</v>
      </c>
      <c r="AO99" s="39">
        <f>'2018'!Q99</f>
        <v>0</v>
      </c>
      <c r="AP99" s="39" t="e">
        <f>'2018'!R99</f>
        <v>#VALUE!</v>
      </c>
      <c r="AQ99" s="132">
        <f>'2018'!S99</f>
        <v>0</v>
      </c>
      <c r="AR99" s="33" t="str">
        <f>'2018'!AB99</f>
        <v xml:space="preserve">A través del comitñe consultivo intersectorial de prevención de violencia de género y atención de casos de abuso sexual, se viene haciendo seguimiento a los informes reportados por ICBF en estos asuntos, de manera que se le pueda dar trámite prioritario una vez se presenten problemáticas en este aspecto. </v>
      </c>
      <c r="AS99" s="123">
        <f>'2019'!N99</f>
        <v>0</v>
      </c>
      <c r="AT99" s="124">
        <f>'2019'!O99</f>
        <v>0</v>
      </c>
      <c r="AU99" s="132">
        <f>'2019'!P99</f>
        <v>0</v>
      </c>
      <c r="AV99" s="39">
        <f>'2019'!Q99</f>
        <v>0</v>
      </c>
      <c r="AW99" s="39">
        <f>'2019'!R99</f>
        <v>0</v>
      </c>
      <c r="AX99" s="132">
        <f>'2019'!S99</f>
        <v>0</v>
      </c>
      <c r="AY99" s="33" t="str">
        <f>'2019'!AB99</f>
        <v xml:space="preserve">Se reporta la información consignada en las acciones 85 y 86 por cuanto se consideran estrechamente vinculadas. Es así que la unidad CAIVAS hace parte del comité consultivo intersectorial para el abordaje integral de la violencia de género y el abuso sexual contra niños, niñas y adolescentes. Constituyendose este espacio como propicio para el asegurameinto de la atención especializada a NNA víctimas de violencia sexual. </v>
      </c>
    </row>
    <row r="100" spans="1:51" ht="60" customHeight="1" x14ac:dyDescent="0.25">
      <c r="A100" s="298"/>
      <c r="B100" s="275" t="s">
        <v>558</v>
      </c>
      <c r="C100" s="266" t="s">
        <v>559</v>
      </c>
      <c r="D100" s="14">
        <v>89</v>
      </c>
      <c r="E100" s="14" t="s">
        <v>575</v>
      </c>
      <c r="F100" s="14" t="s">
        <v>576</v>
      </c>
      <c r="G100" s="14" t="s">
        <v>577</v>
      </c>
      <c r="H100" s="14" t="s">
        <v>59</v>
      </c>
      <c r="I100" s="55" t="s">
        <v>578</v>
      </c>
      <c r="J100" s="270" t="s">
        <v>215</v>
      </c>
      <c r="K100" s="273" t="s">
        <v>216</v>
      </c>
      <c r="L100" s="288">
        <v>197</v>
      </c>
      <c r="M100" s="274" t="s">
        <v>217</v>
      </c>
      <c r="N100" s="74">
        <v>0.9</v>
      </c>
      <c r="O100" s="49">
        <f t="shared" si="2"/>
        <v>0.38</v>
      </c>
      <c r="P100" s="80">
        <f t="shared" si="3"/>
        <v>0.42222222222222222</v>
      </c>
      <c r="Q100" s="95">
        <f>'2015'!O100</f>
        <v>0</v>
      </c>
      <c r="R100" s="97">
        <f>'2015'!P100</f>
        <v>0</v>
      </c>
      <c r="S100" s="38">
        <f>'2015'!Q100</f>
        <v>0</v>
      </c>
      <c r="T100" s="39">
        <f>'2015'!R100</f>
        <v>0</v>
      </c>
      <c r="U100" s="39">
        <f>'2015'!S100</f>
        <v>0</v>
      </c>
      <c r="V100" s="38">
        <f>'2015'!T100</f>
        <v>0</v>
      </c>
      <c r="W100" s="33" t="str">
        <f>'2015'!U100</f>
        <v>ND</v>
      </c>
      <c r="X100" s="123">
        <f>'2016'!N100</f>
        <v>0.09</v>
      </c>
      <c r="Y100" s="124">
        <f>'2016'!O100</f>
        <v>0.09</v>
      </c>
      <c r="Z100" s="132">
        <f>'2016'!P100</f>
        <v>1</v>
      </c>
      <c r="AA100" s="39">
        <f>'2016'!Q100</f>
        <v>0</v>
      </c>
      <c r="AB100" s="39">
        <f>'2016'!R100</f>
        <v>0</v>
      </c>
      <c r="AC100" s="132">
        <f>'2016'!S100</f>
        <v>0</v>
      </c>
      <c r="AD100" s="33" t="str">
        <f>'2016'!T100</f>
        <v>se ha acompañado  el fortalecimiento de la Línea estratégica de violencia basada en género del Programa de Casas de Justicia.</v>
      </c>
      <c r="AE100" s="123">
        <f>'2017'!N100</f>
        <v>0.09</v>
      </c>
      <c r="AF100" s="124">
        <f>'2017'!O100</f>
        <v>0.09</v>
      </c>
      <c r="AG100" s="132">
        <f>'2017'!P100</f>
        <v>1</v>
      </c>
      <c r="AH100" s="39">
        <f>'2017'!Q100</f>
        <v>82000000</v>
      </c>
      <c r="AI100" s="39">
        <f>'2017'!R100</f>
        <v>6570000</v>
      </c>
      <c r="AJ100" s="132">
        <f>'2017'!S100</f>
        <v>8.0121951219512197E-2</v>
      </c>
      <c r="AK100" s="33" t="str">
        <f>'2017'!T100</f>
        <v>La jefatura de mujer y equiad de genero se ha acompañado  el fortalecimiento de la Línea estratégica de violencia basada en género del Programa de Casas de Justicia.</v>
      </c>
      <c r="AL100" s="123">
        <f>'2018'!N100</f>
        <v>1</v>
      </c>
      <c r="AM100" s="124">
        <f>'2018'!O100</f>
        <v>0.2</v>
      </c>
      <c r="AN100" s="132">
        <f>'2018'!P100</f>
        <v>0.2</v>
      </c>
      <c r="AO100" s="39">
        <f>'2018'!Q100</f>
        <v>69300000</v>
      </c>
      <c r="AP100" s="39">
        <f>'2018'!R100</f>
        <v>59520000</v>
      </c>
      <c r="AQ100" s="132">
        <f>'2018'!S100</f>
        <v>0.8588744588744589</v>
      </c>
      <c r="AR100" s="33" t="e">
        <f>'2018'!#REF!</f>
        <v>#REF!</v>
      </c>
      <c r="AS100" s="123">
        <f>'2019'!N100</f>
        <v>0</v>
      </c>
      <c r="AT100" s="124">
        <f>'2019'!O100</f>
        <v>0</v>
      </c>
      <c r="AU100" s="132">
        <f>'2019'!P100</f>
        <v>0</v>
      </c>
      <c r="AV100" s="39">
        <f>'2019'!Q100</f>
        <v>0</v>
      </c>
      <c r="AW100" s="39">
        <f>'2019'!R100</f>
        <v>0</v>
      </c>
      <c r="AX100" s="132">
        <f>'2019'!S100</f>
        <v>0</v>
      </c>
      <c r="AY100" s="33" t="str">
        <f>'2019'!AB100</f>
        <v xml:space="preserve"> Este proceso hace parte de las acciones que se derivan del comité consultivo intersectorial para el abordaje integral de la violencia de género. </v>
      </c>
    </row>
    <row r="101" spans="1:51" ht="60" customHeight="1" x14ac:dyDescent="0.25">
      <c r="A101" s="298"/>
      <c r="B101" s="275"/>
      <c r="C101" s="266"/>
      <c r="D101" s="14">
        <v>90</v>
      </c>
      <c r="E101" s="14" t="s">
        <v>579</v>
      </c>
      <c r="F101" s="14" t="s">
        <v>580</v>
      </c>
      <c r="G101" s="14" t="s">
        <v>581</v>
      </c>
      <c r="H101" s="14" t="s">
        <v>563</v>
      </c>
      <c r="I101" s="55" t="s">
        <v>582</v>
      </c>
      <c r="J101" s="270"/>
      <c r="K101" s="273"/>
      <c r="L101" s="288"/>
      <c r="M101" s="274"/>
      <c r="N101" s="44" t="s">
        <v>581</v>
      </c>
      <c r="O101" s="49">
        <f t="shared" si="2"/>
        <v>2.2000000000000002</v>
      </c>
      <c r="P101" s="80" t="e">
        <f t="shared" si="3"/>
        <v>#VALUE!</v>
      </c>
      <c r="Q101" s="95" t="str">
        <f>'2015'!O101</f>
        <v xml:space="preserve">Implementación de Lineamientos para la atención adecuada de mujeres víctimas </v>
      </c>
      <c r="R101" s="97">
        <f>'2015'!P101</f>
        <v>1</v>
      </c>
      <c r="S101" s="38">
        <f>'2015'!Q101</f>
        <v>1</v>
      </c>
      <c r="T101" s="39">
        <f>'2015'!R101</f>
        <v>120477539</v>
      </c>
      <c r="U101" s="39">
        <f>'2015'!S101</f>
        <v>48449646</v>
      </c>
      <c r="V101" s="38">
        <f>'2015'!T101</f>
        <v>0.4021467105167213</v>
      </c>
      <c r="W101" s="33" t="str">
        <f>'2015'!U101</f>
        <v>En lo que va corrido de la vigencia 2015, se ha brindado asesoría técnica, a los 12 municipios, en la actualización del PARIV (PLAN DE ATENCIÓN Y REPARACIÓN INTEGRAL A VÍCTIMAS) y se actualizó el Departamental, teniendo en cuenta los componentes  de la POLÍTICA PÚBLICA DE ATENCIÓN A VÍCTIMAS como: PREVENCIÓN Y PROTECCIÓN, ASISTENCIA Y ATENCIÓN, REPARACIÓN INTEGRAL, VERDAD Y JUSTICIA,  RETORNOS Y REUBICACIÓN y  FORTALECIMIENTO INSTITUCIONAL. Es por ello que el Plan de Acción  para la Atención y Reparación Integral a las Víctimas del Conflicto Armado, residente en el Departamento del Quindío, refleja la adecuada implementación de la Ley 1448 de 2011 y su Decreto Reglamentario 4800 de 2011, dentro del cual se conjugan esfuerzos y compromisos interinstitucionales para generar mayor inclusión, menor vulnerabilidad e inequidad social y garantizar el goce efectivo de derechos de las víctimas del conflicto armado interno. INSTANCIAS DE PARTICIPACION: Comité Departamental de Paz. Consejo Departamental de Paz. Comité de Lucha Contra la Trata de Personas. Comité de Justicia Transicional. Subcomité de Prevención y Protección. Subcomité de Asistencia y Atención. Subcomité de Reparación Integral.</v>
      </c>
      <c r="X101" s="123">
        <f>'2016'!N101</f>
        <v>0.1</v>
      </c>
      <c r="Y101" s="124">
        <f>'2016'!O101</f>
        <v>0.1</v>
      </c>
      <c r="Z101" s="132">
        <f>'2016'!P101</f>
        <v>1</v>
      </c>
      <c r="AA101" s="39">
        <f>'2016'!Q101</f>
        <v>0</v>
      </c>
      <c r="AB101" s="39">
        <f>'2016'!R101</f>
        <v>0</v>
      </c>
      <c r="AC101" s="132">
        <f>'2016'!S101</f>
        <v>0</v>
      </c>
      <c r="AD101" s="33" t="str">
        <f>'2016'!T101</f>
        <v xml:space="preserve">se han socializado las rutas de atencion deseañadas para la atencion adecuada a mujeres victimas de violencia de genero. </v>
      </c>
      <c r="AE101" s="123">
        <f>'2017'!N101</f>
        <v>0.1</v>
      </c>
      <c r="AF101" s="124">
        <f>'2017'!O101</f>
        <v>0.1</v>
      </c>
      <c r="AG101" s="132">
        <f>'2017'!P101</f>
        <v>1</v>
      </c>
      <c r="AH101" s="39">
        <f>'2017'!Q101</f>
        <v>0</v>
      </c>
      <c r="AI101" s="39">
        <f>'2017'!R101</f>
        <v>0</v>
      </c>
      <c r="AJ101" s="132">
        <f>'2017'!S101</f>
        <v>0</v>
      </c>
      <c r="AK101" s="33" t="str">
        <f>'2017'!T101</f>
        <v xml:space="preserve">jefatura de equidad y mujer, se han socializado las rutas de atencion deseañadas para la atencion adecuada a mujeres victimas de violencia de genero. </v>
      </c>
      <c r="AL101" s="123">
        <f>'2018'!N101</f>
        <v>0</v>
      </c>
      <c r="AM101" s="124">
        <f>'2018'!O101</f>
        <v>0</v>
      </c>
      <c r="AN101" s="132">
        <f>'2018'!P101</f>
        <v>0</v>
      </c>
      <c r="AO101" s="39">
        <f>'2018'!Q101</f>
        <v>0</v>
      </c>
      <c r="AP101" s="39">
        <f>'2018'!R101</f>
        <v>0</v>
      </c>
      <c r="AQ101" s="132">
        <f>'2018'!S101</f>
        <v>0</v>
      </c>
      <c r="AR101" s="33">
        <f>'2018'!AB101</f>
        <v>0</v>
      </c>
      <c r="AS101" s="123">
        <f>'2019'!N101</f>
        <v>1</v>
      </c>
      <c r="AT101" s="124">
        <f>'2019'!O101</f>
        <v>1</v>
      </c>
      <c r="AU101" s="132">
        <f>'2019'!P101</f>
        <v>0.8</v>
      </c>
      <c r="AV101" s="39">
        <f>'2019'!Q101</f>
        <v>50000000</v>
      </c>
      <c r="AW101" s="39">
        <f>'2019'!R101</f>
        <v>12768000</v>
      </c>
      <c r="AX101" s="132">
        <f>'2019'!S101</f>
        <v>0</v>
      </c>
      <c r="AY101" s="33" t="str">
        <f>'2019'!AB101</f>
        <v xml:space="preserve">Para la presente vigencia, continúa en funcionamiento el comité consultivo intersectorial para el abordaje integral de la violencia de género. Es así como este mecanismo sirve para el fortalecimiento de los componentes estratégicos establecidos en los programas de casas de justicia, las cuales no se encuentran en funcionamiento, sin embargo las medidas establecidas en la Ley 1257 vienen siendo objeto de seguimiento a través del comité. Es de tener en cuenta de igual forma, que los mecanismos de seguimiento a la aplicación de protocolos y la implementación de linamientos para la atención adecuada de mujeres víctimas, hacen parte de las funciones esenciales de este comité, por lo cual se considera el mismo como objeto de cumplimiento de las acciones concretas relacionadas. </v>
      </c>
    </row>
    <row r="102" spans="1:51" ht="60" customHeight="1" x14ac:dyDescent="0.25">
      <c r="A102" s="298"/>
      <c r="B102" s="275"/>
      <c r="C102" s="266"/>
      <c r="D102" s="14">
        <v>91</v>
      </c>
      <c r="E102" s="14" t="s">
        <v>583</v>
      </c>
      <c r="F102" s="14" t="s">
        <v>584</v>
      </c>
      <c r="G102" s="14" t="s">
        <v>585</v>
      </c>
      <c r="H102" s="14" t="s">
        <v>586</v>
      </c>
      <c r="I102" s="55" t="s">
        <v>587</v>
      </c>
      <c r="J102" s="44" t="s">
        <v>588</v>
      </c>
      <c r="K102" s="14" t="s">
        <v>589</v>
      </c>
      <c r="L102" s="14" t="s">
        <v>590</v>
      </c>
      <c r="M102" s="55" t="s">
        <v>591</v>
      </c>
      <c r="N102" s="74">
        <v>0.9</v>
      </c>
      <c r="O102" s="49">
        <f t="shared" si="2"/>
        <v>0.56800000000000006</v>
      </c>
      <c r="P102" s="80">
        <f t="shared" si="3"/>
        <v>0.63111111111111118</v>
      </c>
      <c r="Q102" s="95" t="str">
        <f>'2015'!O102</f>
        <v>Verificación del 20% de cumplimiento de los protocolo de atención a víctimas de violencia de genero</v>
      </c>
      <c r="R102" s="97">
        <f>'2015'!P102</f>
        <v>0.2</v>
      </c>
      <c r="S102" s="38">
        <f>'2015'!Q102</f>
        <v>1</v>
      </c>
      <c r="T102" s="39">
        <f>'2015'!R102</f>
        <v>148240000</v>
      </c>
      <c r="U102" s="39">
        <f>'2015'!S102</f>
        <v>21708252</v>
      </c>
      <c r="V102" s="38">
        <f>'2015'!T102</f>
        <v>0.14643990825688075</v>
      </c>
      <c r="W102" s="33" t="str">
        <f>'2015'!U102</f>
        <v>Con la aprobacion del proyecto de apoyo a la atencion integral de las mujeres víctimas de todo tipo de violencias se dio un avance significativo en el tema de articulacion que permita que los protocolos puedan funcionar de manera adecuada y que las rutas de atencion sean efectivas</v>
      </c>
      <c r="X102" s="123">
        <f>'2016'!N102</f>
        <v>0.09</v>
      </c>
      <c r="Y102" s="124">
        <f>'2016'!O102</f>
        <v>0.09</v>
      </c>
      <c r="Z102" s="132">
        <f>'2016'!P102</f>
        <v>1</v>
      </c>
      <c r="AA102" s="39">
        <f>'2016'!Q102</f>
        <v>0</v>
      </c>
      <c r="AB102" s="39">
        <f>'2016'!R102</f>
        <v>0</v>
      </c>
      <c r="AC102" s="132">
        <f>'2016'!S102</f>
        <v>0</v>
      </c>
      <c r="AD102" s="33" t="str">
        <f>'2016'!T102</f>
        <v xml:space="preserve">se ha realizado el seguimiento a las rutas de atencion a las mujeres victimas de violencia de género. </v>
      </c>
      <c r="AE102" s="123">
        <f>'2017'!N102</f>
        <v>0.09</v>
      </c>
      <c r="AF102" s="124">
        <f>'2017'!O102</f>
        <v>7.8E-2</v>
      </c>
      <c r="AG102" s="132">
        <f>'2017'!P102</f>
        <v>0.8666666666666667</v>
      </c>
      <c r="AH102" s="39" t="str">
        <f>'2017'!Q102</f>
        <v>82.000.000
25100000</v>
      </c>
      <c r="AI102" s="39" t="str">
        <f>'2017'!R102</f>
        <v>6.570.000
12176208</v>
      </c>
      <c r="AJ102" s="132">
        <f>'2017'!S102</f>
        <v>0</v>
      </c>
      <c r="AK102" s="33" t="str">
        <f>'2017'!T102</f>
        <v xml:space="preserve">Entre la secretaria del interior y la secretaria de familia (jefatura de mujer y equidad) en el seguimiento a la aplicación de protocolos de atención a víctimas de violencia se ha llevado a cabo el pago de las sesiones de manera continua y de acuerdo a lo solicitado por la Secretaría técnica.
Cinco (5) Sesiones comité ejecutivo y ética mesa de víctimas
Tres (3) Sesiones plenario mesa de víctimas
 Dos (2) Sesiones Comité Justicia Transicional y garantías 
</v>
      </c>
      <c r="AL102" s="123">
        <f>'2018'!N102</f>
        <v>1</v>
      </c>
      <c r="AM102" s="124">
        <f>'2018'!O102</f>
        <v>0.2</v>
      </c>
      <c r="AN102" s="132">
        <f>'2018'!P102</f>
        <v>0.2</v>
      </c>
      <c r="AO102" s="39">
        <f>'2018'!Q102</f>
        <v>69300000</v>
      </c>
      <c r="AP102" s="39">
        <f>'2018'!R102</f>
        <v>59520000</v>
      </c>
      <c r="AQ102" s="132">
        <f>'2018'!S102</f>
        <v>0.8588744588744589</v>
      </c>
      <c r="AR102" s="33" t="str">
        <f>'2018'!AB100</f>
        <v xml:space="preserve">La secretaria del interior, con el fin de fortalecer el Comité departamental de justicia transicional y la mesa de participación efectiva de las víctimas del conflicto, el Departamento ha garantizado la participación efectiva mediante el pago de apoyos de gasto de transporte, pago apoyo compensatorio, apoyo logístico (lugar de sesiones y elementos para desarrollar la misma) y el componente de alimentación.   En este sentido, a la fecha se han llevado a cabo las siguientes sesiones:             
• Dos sesiones plenarias.
• Una sesión del comité de ética. 
• Una sesión del comité ejecutivo.
• Dos sesiones de comité departamental de justicia transicional.
Así mismo, el Departamento continuará fortaleciendo las dos instancias.
</v>
      </c>
      <c r="AS102" s="123">
        <f>'2019'!N102</f>
        <v>0</v>
      </c>
      <c r="AT102" s="124">
        <f>'2019'!O102</f>
        <v>0</v>
      </c>
      <c r="AU102" s="132">
        <f>'2019'!P102</f>
        <v>0</v>
      </c>
      <c r="AV102" s="39">
        <f>'2019'!Q102</f>
        <v>0</v>
      </c>
      <c r="AW102" s="39">
        <f>'2019'!R102</f>
        <v>0</v>
      </c>
      <c r="AX102" s="132">
        <f>'2019'!S102</f>
        <v>0</v>
      </c>
      <c r="AY102" s="33" t="str">
        <f>'2019'!AB102</f>
        <v xml:space="preserve"> Este proceso hace parte de las acciones que se derivan del comité consultivo intersectorial para el abordaje integral de la violencia de género. </v>
      </c>
    </row>
    <row r="103" spans="1:51" ht="60" customHeight="1" x14ac:dyDescent="0.25">
      <c r="A103" s="298"/>
      <c r="B103" s="275"/>
      <c r="C103" s="266"/>
      <c r="D103" s="14">
        <v>92</v>
      </c>
      <c r="E103" s="14" t="s">
        <v>592</v>
      </c>
      <c r="F103" s="14" t="s">
        <v>593</v>
      </c>
      <c r="G103" s="14" t="s">
        <v>594</v>
      </c>
      <c r="H103" s="14" t="s">
        <v>595</v>
      </c>
      <c r="I103" s="55" t="s">
        <v>596</v>
      </c>
      <c r="J103" s="44" t="s">
        <v>597</v>
      </c>
      <c r="K103" s="14" t="s">
        <v>386</v>
      </c>
      <c r="L103" s="19">
        <v>219</v>
      </c>
      <c r="M103" s="33" t="s">
        <v>482</v>
      </c>
      <c r="N103" s="44">
        <v>2</v>
      </c>
      <c r="O103" s="49">
        <f t="shared" si="2"/>
        <v>1.33</v>
      </c>
      <c r="P103" s="80">
        <f t="shared" si="3"/>
        <v>0.66500000000000004</v>
      </c>
      <c r="Q103" s="95">
        <f>'2015'!O103</f>
        <v>1</v>
      </c>
      <c r="R103" s="97">
        <f>'2015'!P103</f>
        <v>1</v>
      </c>
      <c r="S103" s="38">
        <f>'2015'!Q103</f>
        <v>1</v>
      </c>
      <c r="T103" s="39">
        <f>'2015'!R103</f>
        <v>42709999</v>
      </c>
      <c r="U103" s="39">
        <f>'2015'!S103</f>
        <v>35673333</v>
      </c>
      <c r="V103" s="38">
        <f>'2015'!T103</f>
        <v>0.83524546558757817</v>
      </c>
      <c r="W103" s="33" t="str">
        <f>'2015'!U103</f>
        <v>Se viene operando desde los Comités Departamentales de Seguimiento e Implementación a la Ley 1098 del 2006 y el Comité Departamental de Violencia, para la difusión y puesta en marcha de las Ruta de Atención a Victimas de Violencia Intrafamiliar, de Genero y Violencia Sexual, así mismo se ha contado con la difusión respectiva de las  instituciones que hacen parte del Sistema Nacional de Bienestar Familiar.  A la fecha no se cuenta con reporte de cifras oficiales en éste item.   Se continua la articulación para ejercer la prevención, protección y restablecimiento de derechos de niños, niñas y adolescentes que se encuentren vulnerados.</v>
      </c>
      <c r="X103" s="123">
        <f>'2016'!N103</f>
        <v>0.1</v>
      </c>
      <c r="Y103" s="124">
        <f>'2016'!O103</f>
        <v>0.1</v>
      </c>
      <c r="Z103" s="132">
        <f>'2016'!P103</f>
        <v>1</v>
      </c>
      <c r="AA103" s="39">
        <f>'2016'!Q103</f>
        <v>0</v>
      </c>
      <c r="AB103" s="39">
        <f>'2016'!R103</f>
        <v>0</v>
      </c>
      <c r="AC103" s="132">
        <f>'2016'!S103</f>
        <v>0</v>
      </c>
      <c r="AD103" s="33" t="str">
        <f>'2016'!T103</f>
        <v>Estan establecidas en el codigo de infancia y adolescencia</v>
      </c>
      <c r="AE103" s="123">
        <f>'2017'!N103</f>
        <v>0.1</v>
      </c>
      <c r="AF103" s="124">
        <f>'2017'!O103</f>
        <v>0.08</v>
      </c>
      <c r="AG103" s="132">
        <f>'2017'!P103</f>
        <v>0.79999999999999993</v>
      </c>
      <c r="AH103" s="39">
        <f>'2017'!Q103</f>
        <v>111600000</v>
      </c>
      <c r="AI103" s="39">
        <f>'2017'!R103</f>
        <v>94500000</v>
      </c>
      <c r="AJ103" s="132">
        <f>'2017'!S103</f>
        <v>0.84677419354838712</v>
      </c>
      <c r="AK103" s="33" t="str">
        <f>'2017'!T103</f>
        <v xml:space="preserve">Secretaria del interior reporta que estas estan establecidas en el codigo de infancia y adolescencia, en el area de seguridad humana tiene el convenio con  mambruno va a la guerra, mensaje de prevencion para que no se vinculen a los grupos  ARM, anteriormente conocido como ACR, en el que se han intervenido  veinticinco(25) barrios o comunidades en los doce municipios del departamento y un corregimiento (Barcelona), con los siguientes programas:
Aplicación ficha de identificación
Encuentro multicolor clubes por la vida
Centro de interés agresividad - violencia
Centro de interés comportamientos obsesivos compulsivos
Club de progenitores 
Adulto mayor 
Centro de interés transición sexo afectiva
Centro de interés estilos cognitivos diferentes
Club de mujeres
Centro de interés duelo
Lo anterior en los siguientes barrios e instituciones:
1. La Playa - Nueva Esperanza - La Isla
2. La Playita- Fundadores – Calle Larga
3. Villa Teresa - Española - San Diego I Etapa
4. Nuevo Horizonte I – 
5. Nuevo Horizonte II – Obrero
6. Playa Rica (Caritas I, Caritas 2, Europeo, Italiano, Álamos) - San Felipe
7. Linconl
8. Llanitos Piloto 
9. Llanitos Gualara
10. Cantarito
11. Nueva Tebaida
12. Cantarito - Nueva Tebaida I Y II - Instituciones Educativas
13. Villas del Prado
14. Frailejones Alto Y Bajo
15. Villa Nohemí 
16. La Española 
17. La Esmeralda
18 Colinas
19. Isabela
20. Ciudad Alegría 
21. Comuneros 
22. Pablo Sexto
23. El Cacique 
24. EL RECREO 
25. El Román
</v>
      </c>
      <c r="AL103" s="123">
        <f>'2018'!N103</f>
        <v>1</v>
      </c>
      <c r="AM103" s="124">
        <f>'2018'!O103</f>
        <v>0.15</v>
      </c>
      <c r="AN103" s="132">
        <f>'2018'!P103</f>
        <v>0.15</v>
      </c>
      <c r="AO103" s="39">
        <f>'2018'!Q103</f>
        <v>7250000</v>
      </c>
      <c r="AP103" s="39">
        <f>'2018'!R103</f>
        <v>1500000</v>
      </c>
      <c r="AQ103" s="132">
        <f>'2018'!S103</f>
        <v>0.20689655172413793</v>
      </c>
      <c r="AR103" s="33" t="str">
        <f>'2018'!AB103</f>
        <v>La secretaria del interior para realizar la implementación del plan integral de prevención a las violaciones de derechos Humanos DDHH e infracciones al Derecho Internacional Humanitario, actualmente el Departamento se encuentra realizando su respectiva actualización para la presente vigencia. Toda vez que el Departamento a la fecha cuenta con un plan vigente e implementado.</v>
      </c>
      <c r="AS103" s="123">
        <f>'2019'!N103</f>
        <v>0</v>
      </c>
      <c r="AT103" s="124">
        <f>'2019'!O103</f>
        <v>0</v>
      </c>
      <c r="AU103" s="132">
        <f>'2019'!P103</f>
        <v>0</v>
      </c>
      <c r="AV103" s="39">
        <f>'2019'!Q103</f>
        <v>0</v>
      </c>
      <c r="AW103" s="39">
        <f>'2019'!R103</f>
        <v>0</v>
      </c>
      <c r="AX103" s="132">
        <f>'2019'!S103</f>
        <v>0</v>
      </c>
      <c r="AY103" s="33" t="str">
        <f>'2019'!AB103</f>
        <v xml:space="preserve"> Este proceso hace parte de las acciones que se derivan del comité consultivo intersectorial para el abordaje integral de la violencia de género. </v>
      </c>
    </row>
    <row r="104" spans="1:51" ht="60" customHeight="1" x14ac:dyDescent="0.25">
      <c r="A104" s="298"/>
      <c r="B104" s="275"/>
      <c r="C104" s="266"/>
      <c r="D104" s="14">
        <v>93</v>
      </c>
      <c r="E104" s="14" t="s">
        <v>598</v>
      </c>
      <c r="F104" s="14" t="s">
        <v>599</v>
      </c>
      <c r="G104" s="14" t="s">
        <v>600</v>
      </c>
      <c r="H104" s="14" t="s">
        <v>601</v>
      </c>
      <c r="I104" s="55" t="s">
        <v>602</v>
      </c>
      <c r="J104" s="61" t="s">
        <v>389</v>
      </c>
      <c r="K104" s="28" t="s">
        <v>603</v>
      </c>
      <c r="L104" s="28">
        <v>228</v>
      </c>
      <c r="M104" s="62" t="s">
        <v>604</v>
      </c>
      <c r="N104" s="44" t="s">
        <v>600</v>
      </c>
      <c r="O104" s="49">
        <f t="shared" si="2"/>
        <v>9.08</v>
      </c>
      <c r="P104" s="80" t="e">
        <f t="shared" si="3"/>
        <v>#VALUE!</v>
      </c>
      <c r="Q104" s="95">
        <f>'2015'!O104</f>
        <v>0</v>
      </c>
      <c r="R104" s="97">
        <f>'2015'!P104</f>
        <v>0</v>
      </c>
      <c r="S104" s="38">
        <f>'2015'!Q104</f>
        <v>0</v>
      </c>
      <c r="T104" s="39">
        <f>'2015'!R104</f>
        <v>0</v>
      </c>
      <c r="U104" s="39">
        <f>'2015'!S104</f>
        <v>0</v>
      </c>
      <c r="V104" s="38">
        <f>'2015'!T104</f>
        <v>0</v>
      </c>
      <c r="W104" s="33">
        <f>'2015'!U104</f>
        <v>0</v>
      </c>
      <c r="X104" s="123">
        <f>'2016'!N104</f>
        <v>0.1</v>
      </c>
      <c r="Y104" s="124">
        <f>'2016'!O104</f>
        <v>0</v>
      </c>
      <c r="Z104" s="132">
        <f>'2016'!P104</f>
        <v>0</v>
      </c>
      <c r="AA104" s="39">
        <f>'2016'!Q104</f>
        <v>0</v>
      </c>
      <c r="AB104" s="39">
        <f>'2016'!R104</f>
        <v>0</v>
      </c>
      <c r="AC104" s="132">
        <f>'2016'!S104</f>
        <v>0</v>
      </c>
      <c r="AD104" s="33" t="str">
        <f>'2016'!T104</f>
        <v xml:space="preserve">No reporta informacion </v>
      </c>
      <c r="AE104" s="123">
        <f>'2017'!N104</f>
        <v>0.1</v>
      </c>
      <c r="AF104" s="124">
        <f>'2017'!O104</f>
        <v>0.08</v>
      </c>
      <c r="AG104" s="132">
        <f>'2017'!P104</f>
        <v>0.79999999999999993</v>
      </c>
      <c r="AH104" s="39">
        <f>'2017'!Q104</f>
        <v>25100000</v>
      </c>
      <c r="AI104" s="39">
        <f>'2017'!R104</f>
        <v>12176208</v>
      </c>
      <c r="AJ104" s="132">
        <f>'2017'!S104</f>
        <v>0.48510788844621516</v>
      </c>
      <c r="AK104" s="33" t="str">
        <f>'2017'!T104</f>
        <v xml:space="preserve">Secretaria del interir en el seguimiento a la aplicación de protocolos de atención a víctimas de violencia se ha llevado a cabo el pago de las sesiones de manera continua y de acuerdo a lo solicitado por la Secretaría técnica.
Cinco (5) Sesiones comité ejecutivo y ética mesa de víctimas
Tres (3) Sesiones plenario mesa de víctimas
 Dos (2) Sesiones Comité Justicia Transicional y garantías 
</v>
      </c>
      <c r="AL104" s="123">
        <f>'2018'!N104</f>
        <v>12</v>
      </c>
      <c r="AM104" s="124">
        <f>'2018'!O104</f>
        <v>8</v>
      </c>
      <c r="AN104" s="132">
        <f>'2018'!P104</f>
        <v>0.66666666666666663</v>
      </c>
      <c r="AO104" s="39">
        <f>'2018'!Q104</f>
        <v>210000000</v>
      </c>
      <c r="AP104" s="39">
        <f>'2018'!R104</f>
        <v>68175000</v>
      </c>
      <c r="AQ104" s="132">
        <f>'2018'!S104</f>
        <v>0.32464285714285712</v>
      </c>
      <c r="AR104" s="33" t="str">
        <f>'2018'!AB104</f>
        <v xml:space="preserve">Por medio de la secretaria del interior se realizó: - Capacitación en Ley 1448 de 2011 (Política Pública población víctima del conflicto) dirigidas a la población víctima en los municipios de Génova, Córdoba, Montenegro, La Tebaida, Circasia y Calarcá, impactando a 103 mujeres. 
- Capacitación en Protocolo de Participación para la población víctima en los municipios de Quimbaya, Córdoba, Calarcá, Armenia, Génova, Montenegro, Circasia, impactando a ochenta y ocho (88) mujeres.  
</v>
      </c>
      <c r="AS104" s="123">
        <f>'2019'!N104</f>
        <v>1</v>
      </c>
      <c r="AT104" s="124">
        <f>'2019'!O104</f>
        <v>1</v>
      </c>
      <c r="AU104" s="132">
        <f>'2019'!P104</f>
        <v>0.7</v>
      </c>
      <c r="AV104" s="39">
        <f>'2019'!Q104</f>
        <v>50000000</v>
      </c>
      <c r="AW104" s="39">
        <f>'2019'!R104</f>
        <v>16166000</v>
      </c>
      <c r="AX104" s="132">
        <f>'2019'!S104</f>
        <v>0</v>
      </c>
      <c r="AY104" s="33" t="str">
        <f>'2019'!AB104</f>
        <v xml:space="preserve"> Este proceso hace parte de las acciones que se derivan del comité consultivo intersectorial para el abordaje integral de la violencia de género. </v>
      </c>
    </row>
    <row r="105" spans="1:51" ht="60" customHeight="1" x14ac:dyDescent="0.25">
      <c r="A105" s="298"/>
      <c r="B105" s="275"/>
      <c r="C105" s="266"/>
      <c r="D105" s="14">
        <v>94</v>
      </c>
      <c r="E105" s="14" t="s">
        <v>605</v>
      </c>
      <c r="F105" s="14" t="s">
        <v>606</v>
      </c>
      <c r="G105" s="14" t="s">
        <v>607</v>
      </c>
      <c r="H105" s="14" t="s">
        <v>608</v>
      </c>
      <c r="I105" s="55" t="s">
        <v>609</v>
      </c>
      <c r="J105" s="44" t="s">
        <v>254</v>
      </c>
      <c r="K105" s="19" t="s">
        <v>262</v>
      </c>
      <c r="L105" s="14">
        <v>137</v>
      </c>
      <c r="M105" s="55" t="s">
        <v>263</v>
      </c>
      <c r="N105" s="44" t="s">
        <v>607</v>
      </c>
      <c r="O105" s="49">
        <f t="shared" si="2"/>
        <v>3.6</v>
      </c>
      <c r="P105" s="80" t="e">
        <f t="shared" si="3"/>
        <v>#VALUE!</v>
      </c>
      <c r="Q105" s="95" t="str">
        <f>'2015'!O105</f>
        <v>Dar inicio a los protocolos de las medidas de atencion establecidas en los literales a) y b) del artículo 19 de la Ley 1257 de 2008, de acuerdo a lo reglametado por el Gobierno Nacional (Ministerios de Salud, Defensa y Justicia)</v>
      </c>
      <c r="R105" s="97">
        <f>'2015'!P105</f>
        <v>0.5</v>
      </c>
      <c r="S105" s="38">
        <f>'2015'!Q105</f>
        <v>0.5</v>
      </c>
      <c r="T105" s="39">
        <f>'2015'!R105</f>
        <v>75646965.310000002</v>
      </c>
      <c r="U105" s="39">
        <f>'2015'!S105</f>
        <v>40525000</v>
      </c>
      <c r="V105" s="38">
        <f>'2015'!T105</f>
        <v>0.53571217079137579</v>
      </c>
      <c r="W105" s="33" t="str">
        <f>'2015'!U105</f>
        <v>A la fecha no registra asignación de recursos especiales de la nación, en dicho proceso de reconocimiento por lo que las atenciones integrales de las víctimas de violencia se realiza con la  concurrencia de las EPS.</v>
      </c>
      <c r="X105" s="123">
        <f>'2016'!N105</f>
        <v>0.1</v>
      </c>
      <c r="Y105" s="124">
        <f>'2016'!O105</f>
        <v>0</v>
      </c>
      <c r="Z105" s="132">
        <f>'2016'!P105</f>
        <v>0</v>
      </c>
      <c r="AA105" s="39">
        <f>'2016'!Q105</f>
        <v>0</v>
      </c>
      <c r="AB105" s="39">
        <f>'2016'!R105</f>
        <v>0</v>
      </c>
      <c r="AC105" s="132">
        <f>'2016'!S105</f>
        <v>0</v>
      </c>
      <c r="AD105" s="33" t="str">
        <f>'2016'!T105</f>
        <v>A la fecha no registra asignación de recursos especiales de la nación, en dicho proceso de reconocimiento por lo que las atenciones integrales de las víctimas de violencia se realiza con la  concurrencia de las EPS.</v>
      </c>
      <c r="AE105" s="123">
        <f>'2017'!N105</f>
        <v>0.1</v>
      </c>
      <c r="AF105" s="124">
        <f>'2017'!O105</f>
        <v>0.1</v>
      </c>
      <c r="AG105" s="132">
        <f>'2017'!P105</f>
        <v>1</v>
      </c>
      <c r="AH105" s="39">
        <f>'2017'!Q105</f>
        <v>41200000</v>
      </c>
      <c r="AI105" s="39">
        <f>'2017'!R105</f>
        <v>38560000</v>
      </c>
      <c r="AJ105" s="132">
        <f>'2017'!S105</f>
        <v>0.93592233009708736</v>
      </c>
      <c r="AK105" s="33" t="str">
        <f>'2017'!T105</f>
        <v>En secretaria de salud se realizó mesa de trabajo con el director de promocion  social del ministerio de proteccion social para hacer seguimiento a las medidas desde la competencia del sector salud.se estan haciento las gestiones para compartir experciencias con otros entes territoriales para conocer como la estan aplicando. (barranquilla)</v>
      </c>
      <c r="AL105" s="123">
        <f>'2018'!N105</f>
        <v>12</v>
      </c>
      <c r="AM105" s="124">
        <f>'2018'!O105</f>
        <v>2</v>
      </c>
      <c r="AN105" s="132">
        <f>'2018'!P105</f>
        <v>0.16666666666666666</v>
      </c>
      <c r="AO105" s="39">
        <f>'2018'!Q105</f>
        <v>53000000</v>
      </c>
      <c r="AP105" s="39">
        <f>'2018'!R105</f>
        <v>26400000</v>
      </c>
      <c r="AQ105" s="132">
        <f>'2018'!S105</f>
        <v>0.49811320754716981</v>
      </c>
      <c r="AR105" s="33" t="str">
        <f>'2018'!AB105</f>
        <v>En la implementación del Modelo de Atención Primaria en Salud Mental, (MAPSM) nos encontramos en el ajuste al documento modelo, para su adopción a través de decreto departamental. Así mismo se realiza formación y capacitación a líderes indígenas y comunidad indígena, para el abordaje de la atención en salud mental (conducta suicida, violencia y consumo de sustancias psicoactivas (SPA)) para la inclusión del Componente con enfoque diferencial de etnia e intercultural al Modelo de Atención Primaria en Salud Mental (MAPSM) con énfasis en conducta suicida para grupos y pueblos étnicos, desarrollados en los municipios de Córdoba y Quimbaya</v>
      </c>
      <c r="AS105" s="123">
        <f>'2019'!N105</f>
        <v>1</v>
      </c>
      <c r="AT105" s="124">
        <f>'2019'!O105</f>
        <v>1</v>
      </c>
      <c r="AU105" s="132">
        <f>'2019'!P105</f>
        <v>0.7</v>
      </c>
      <c r="AV105" s="39">
        <f>'2019'!Q105</f>
        <v>26100000</v>
      </c>
      <c r="AW105" s="39">
        <f>'2019'!R105</f>
        <v>7955922</v>
      </c>
      <c r="AX105" s="132">
        <f>'2019'!S105</f>
        <v>0</v>
      </c>
      <c r="AY105" s="33" t="str">
        <f>'2019'!AB105</f>
        <v xml:space="preserve">De conformidad con la funcionalidad del comité consultivo intersectorial para el abordaje integral de la violencia de género, se cuenta con enlaces tanto de la Fiscalía como del sector salud. Es así como a través de las sesiones que se han desarrollado a la fecha, se ha hecho énfasis en la aplicación de lineamientos del enfoque de género y diferencial en los programas de víctimas, testigos y custodia de material probatorio. </v>
      </c>
    </row>
    <row r="106" spans="1:51" ht="60" customHeight="1" x14ac:dyDescent="0.25">
      <c r="A106" s="298"/>
      <c r="B106" s="275"/>
      <c r="C106" s="266"/>
      <c r="D106" s="14">
        <v>95</v>
      </c>
      <c r="E106" s="14" t="s">
        <v>610</v>
      </c>
      <c r="F106" s="14" t="s">
        <v>611</v>
      </c>
      <c r="G106" s="14" t="s">
        <v>612</v>
      </c>
      <c r="H106" s="14" t="s">
        <v>87</v>
      </c>
      <c r="I106" s="55" t="s">
        <v>613</v>
      </c>
      <c r="J106" s="270" t="s">
        <v>215</v>
      </c>
      <c r="K106" s="273" t="s">
        <v>216</v>
      </c>
      <c r="L106" s="288">
        <v>197</v>
      </c>
      <c r="M106" s="274" t="s">
        <v>217</v>
      </c>
      <c r="N106" s="44" t="s">
        <v>612</v>
      </c>
      <c r="O106" s="49">
        <f t="shared" si="2"/>
        <v>2.3600000000000003</v>
      </c>
      <c r="P106" s="80" t="e">
        <f t="shared" si="3"/>
        <v>#VALUE!</v>
      </c>
      <c r="Q106" s="95">
        <f>'2015'!O106</f>
        <v>1</v>
      </c>
      <c r="R106" s="97">
        <f>'2015'!P106</f>
        <v>1</v>
      </c>
      <c r="S106" s="38">
        <f>'2015'!Q106</f>
        <v>1</v>
      </c>
      <c r="T106" s="39">
        <f>'2015'!R106</f>
        <v>42709999</v>
      </c>
      <c r="U106" s="39">
        <f>'2015'!S106</f>
        <v>35673333</v>
      </c>
      <c r="V106" s="38">
        <f>'2015'!T106</f>
        <v>0.83524546558757817</v>
      </c>
      <c r="W106" s="33" t="str">
        <f>'2015'!U106</f>
        <v>Se viene operando desde los Comités Departamentales de Seguimiento e Implementación a la Ley 1098 del 2006 y el Comité Departamental de Violencia, para la difusión y puesta en marcha de las Ruta de Atención a Victimas de Violencia Intrafamiliar, de Genero y Violencia Sexual, así mismo se ha contado con la difusión respectiva de las  instituciones que hacen parte del Sistema Nacional de Bienestar Familiar.  A la fecha no se cuenta con reporte de cifras oficiales en éste item.   Se continua la articulación para ejercer la prevención, protección y restablecimiento de derechos de niños, niñas y adolescentes que se encuentren vulnerados.</v>
      </c>
      <c r="X106" s="123">
        <f>'2016'!N106</f>
        <v>0.1</v>
      </c>
      <c r="Y106" s="124">
        <f>'2016'!O106</f>
        <v>0.1</v>
      </c>
      <c r="Z106" s="132">
        <f>'2016'!P106</f>
        <v>1</v>
      </c>
      <c r="AA106" s="39">
        <f>'2016'!Q106</f>
        <v>0</v>
      </c>
      <c r="AB106" s="39">
        <f>'2016'!R106</f>
        <v>0</v>
      </c>
      <c r="AC106" s="132">
        <f>'2016'!S106</f>
        <v>0</v>
      </c>
      <c r="AD106" s="33" t="str">
        <f>'2016'!T106</f>
        <v>Se viene operando desde los Comités Departamentales de Seguimiento e Implementación a la Ley 1098 del 2006 y el Comité Departamental de Violencia, para la difusión y puesta en marcha de las Ruta de Atención a Victimas de Violencia Intrafamiliar, de Genero y Violencia Sexual, así mismo se ha contado con la difusión respectiva de las  instituciones que hacen parte del Sistema Nacional de Bienestar Familiar.  A la fecha no se cuenta con reporte de cifras oficiales en éste item.   Se continua la articulación para ejercer la prevención, protección y restablecimiento de derechos de niños, niñas y adolescentes que se encuentren vulnerados.</v>
      </c>
      <c r="AE106" s="123">
        <f>'2017'!N106</f>
        <v>0.1</v>
      </c>
      <c r="AF106" s="124">
        <f>'2017'!O106</f>
        <v>0.06</v>
      </c>
      <c r="AG106" s="132">
        <f>'2017'!P106</f>
        <v>0.6</v>
      </c>
      <c r="AH106" s="39">
        <f>'2017'!Q106</f>
        <v>82000000</v>
      </c>
      <c r="AI106" s="39">
        <f>'2017'!R106</f>
        <v>6570000</v>
      </c>
      <c r="AJ106" s="132">
        <f>'2017'!S106</f>
        <v>8.0121951219512197E-2</v>
      </c>
      <c r="AK106" s="33" t="str">
        <f>'2017'!T106</f>
        <v>Jefatura de mujer y equidad viene operando desde los Comités Departamentales de Seguimiento e Implementación a la Ley 1098 del 2006 y el Comité Departamental de Violencia, para la difusión y puesta en marcha de las Ruta de Atención a Victimas de Violencia Intrafamiliar, de Genero y Violencia Sexual, así mismo se ha contado con la difusión respectiva de las  instituciones que hacen parte del Sistema Nacional de Bienestar Familiar.  A la fecha no se cuenta con reporte de cifras oficiales en éste item.   Se continua la articulación para ejercer la prevención, protección y restablecimiento de derechos de niños, niñas y adolescentes que se encuentren en situación de vulnerabilidad.</v>
      </c>
      <c r="AL106" s="123">
        <f>'2018'!N106</f>
        <v>1</v>
      </c>
      <c r="AM106" s="124">
        <f>'2018'!O106</f>
        <v>0.2</v>
      </c>
      <c r="AN106" s="132">
        <f>'2018'!P106</f>
        <v>0.2</v>
      </c>
      <c r="AO106" s="39">
        <f>'2018'!Q106</f>
        <v>69300000</v>
      </c>
      <c r="AP106" s="39">
        <f>'2018'!R106</f>
        <v>59520000</v>
      </c>
      <c r="AQ106" s="132">
        <f>'2018'!S106</f>
        <v>0.8588744588744589</v>
      </c>
      <c r="AR106" s="33" t="str">
        <f>'2018'!AB106</f>
        <v>La secretaria de familia cuenta con un profesional del derecho encargado de asistir tecnicamente a los municipios del departamento en la socializacion de la norma existente para la tramitacion de denuncias y proteccion de mujeres victimas de violencia Ley 1257. De igual forma se hace enlace con la secretaria de salud, encargada de presentar informes sobre casos de violencia presentados, de manera que se logre una articulacion para recoleccion de datos y atencion itnerinstitucional.</v>
      </c>
      <c r="AS106" s="123">
        <f>'2019'!N106</f>
        <v>1</v>
      </c>
      <c r="AT106" s="124">
        <f>'2019'!O106</f>
        <v>1</v>
      </c>
      <c r="AU106" s="132">
        <f>'2019'!P106</f>
        <v>0.7</v>
      </c>
      <c r="AV106" s="39">
        <f>'2019'!Q106</f>
        <v>56000000</v>
      </c>
      <c r="AW106" s="39">
        <f>'2019'!R106</f>
        <v>2798000</v>
      </c>
      <c r="AX106" s="132">
        <f>'2019'!S106</f>
        <v>0</v>
      </c>
      <c r="AY106" s="33" t="str">
        <f>'2019'!AB106</f>
        <v xml:space="preserve">De igual forma, a través de videoconferencias realizadas con la Nación, en puesto de mando unificado con diferentes enlaces del Ministerio de Justicia, Salud, consejería presidencial, fiscalía y policía, se ha orientado sobre la implementación de medidas de atención establecidas en la Ley 1257 y sus diferentes decretos reglamentarios. 
Es así como este comité, reemplaza las funciones de seguimiento a la implementación de la Ley 1257, por lo cual el monitoreo y desarrollo de estrategias de coordinación interinstitucional para la implementación de medidas, se realiza a través del mismo. </v>
      </c>
    </row>
    <row r="107" spans="1:51" ht="60" customHeight="1" x14ac:dyDescent="0.25">
      <c r="A107" s="298"/>
      <c r="B107" s="275"/>
      <c r="C107" s="266"/>
      <c r="D107" s="14">
        <v>96</v>
      </c>
      <c r="E107" s="14" t="s">
        <v>614</v>
      </c>
      <c r="F107" s="14" t="s">
        <v>615</v>
      </c>
      <c r="G107" s="14" t="s">
        <v>616</v>
      </c>
      <c r="H107" s="14" t="s">
        <v>59</v>
      </c>
      <c r="I107" s="55" t="s">
        <v>617</v>
      </c>
      <c r="J107" s="270"/>
      <c r="K107" s="273"/>
      <c r="L107" s="288"/>
      <c r="M107" s="274"/>
      <c r="N107" s="74">
        <v>0.9</v>
      </c>
      <c r="O107" s="49">
        <f t="shared" si="2"/>
        <v>1.17</v>
      </c>
      <c r="P107" s="80">
        <f t="shared" si="3"/>
        <v>1.2999999999999998</v>
      </c>
      <c r="Q107" s="95" t="str">
        <f>'2015'!O107</f>
        <v>5 % de asesorias ejecutadas al Comité de Seguimiento</v>
      </c>
      <c r="R107" s="97">
        <f>'2015'!P107</f>
        <v>0.02</v>
      </c>
      <c r="S107" s="38">
        <f>'2015'!Q107</f>
        <v>0.4</v>
      </c>
      <c r="T107" s="39">
        <f>'2015'!R107</f>
        <v>148240000</v>
      </c>
      <c r="U107" s="39">
        <f>'2015'!S107</f>
        <v>21708252</v>
      </c>
      <c r="V107" s="38">
        <f>'2015'!T107</f>
        <v>0.14643990825688075</v>
      </c>
      <c r="W107" s="33" t="str">
        <f>'2015'!U107</f>
        <v>En el departamento del quindio no existe aún un comité que actue especificamente para el seguimiento a la implementacion de la ley 1257 de 2008, sin embargo el comité departamental de violencia cuya secretaria técnica la realiza la defensoría del pueblo se trabaja este tema, por lo que se hizo la solicitud de participación oficial de la jefatura de la mujer en esta instancia.  Desde la Jefatura de Mujer  se vienen cumpliendo progresivamente, en la realización de talleres  de capacitación y charlas de sensibilización en los 12 Municipios del Departamento, los talleres de capacitación se enfocaron en la Ley 1257 de 2008, beneficiando a mujeres, padres de familia, instituciones y organizaciones comunitarias.  Las charlas de sensibilización son dirigidas a las mujeres y hombres en igualdad de condiciones con un impacto de  1.298 mujeres y 197 hombres.</v>
      </c>
      <c r="X107" s="123">
        <f>'2016'!N107</f>
        <v>0.09</v>
      </c>
      <c r="Y107" s="124">
        <f>'2016'!O107</f>
        <v>0.09</v>
      </c>
      <c r="Z107" s="132">
        <f>'2016'!P107</f>
        <v>1</v>
      </c>
      <c r="AA107" s="39">
        <f>'2016'!Q107</f>
        <v>0</v>
      </c>
      <c r="AB107" s="39">
        <f>'2016'!R107</f>
        <v>0</v>
      </c>
      <c r="AC107" s="132">
        <f>'2016'!S107</f>
        <v>0</v>
      </c>
      <c r="AD107" s="33" t="str">
        <f>'2016'!T107</f>
        <v xml:space="preserve">se participa en la convocatoria que realiza para el seguimento la defensoria del pueblo. </v>
      </c>
      <c r="AE107" s="123">
        <f>'2017'!N107</f>
        <v>0.09</v>
      </c>
      <c r="AF107" s="124">
        <f>'2017'!O107</f>
        <v>0.06</v>
      </c>
      <c r="AG107" s="132">
        <f>'2017'!P107</f>
        <v>0.66666666666666663</v>
      </c>
      <c r="AH107" s="39">
        <f>'2017'!Q107</f>
        <v>0</v>
      </c>
      <c r="AI107" s="39">
        <f>'2017'!R107</f>
        <v>0</v>
      </c>
      <c r="AJ107" s="132">
        <f>'2017'!S107</f>
        <v>0</v>
      </c>
      <c r="AK107" s="33" t="str">
        <f>'2017'!T107</f>
        <v xml:space="preserve">Jefatura de mujer y equidad desarrolla eventos en los que socializa la ley 1257 por parte de los abogados del equipo, de igual forma, participa en la convocatoria que realiza para el seguimento la defensoria del pueblo. </v>
      </c>
      <c r="AL107" s="123">
        <f>'2018'!N107</f>
        <v>0</v>
      </c>
      <c r="AM107" s="124">
        <f>'2018'!O107</f>
        <v>0</v>
      </c>
      <c r="AN107" s="132">
        <f>'2018'!P107</f>
        <v>0</v>
      </c>
      <c r="AO107" s="39">
        <f>'2018'!Q107</f>
        <v>0</v>
      </c>
      <c r="AP107" s="39">
        <f>'2018'!R107</f>
        <v>0</v>
      </c>
      <c r="AQ107" s="132">
        <f>'2018'!S107</f>
        <v>0</v>
      </c>
      <c r="AR107" s="33">
        <f>'2018'!AB107</f>
        <v>0</v>
      </c>
      <c r="AS107" s="123">
        <f>'2019'!N107</f>
        <v>1</v>
      </c>
      <c r="AT107" s="124">
        <f>'2019'!O107</f>
        <v>1</v>
      </c>
      <c r="AU107" s="132">
        <f>'2019'!P107</f>
        <v>0.8</v>
      </c>
      <c r="AV107" s="39">
        <f>'2019'!Q107</f>
        <v>50000000</v>
      </c>
      <c r="AW107" s="39">
        <f>'2019'!R107</f>
        <v>12768000</v>
      </c>
      <c r="AX107" s="132">
        <f>'2019'!S107</f>
        <v>0</v>
      </c>
      <c r="AY107" s="33" t="str">
        <f>'2019'!AB107</f>
        <v xml:space="preserve"> Este proceso hace parte de las acciones que se derivan del comité consultivo intersectorial para el abordaje integral de la violencia de género. </v>
      </c>
    </row>
    <row r="108" spans="1:51" ht="60" customHeight="1" x14ac:dyDescent="0.25">
      <c r="A108" s="298"/>
      <c r="B108" s="275"/>
      <c r="C108" s="28" t="s">
        <v>618</v>
      </c>
      <c r="D108" s="14">
        <v>97</v>
      </c>
      <c r="E108" s="14" t="s">
        <v>619</v>
      </c>
      <c r="F108" s="14" t="s">
        <v>620</v>
      </c>
      <c r="G108" s="14" t="s">
        <v>621</v>
      </c>
      <c r="H108" s="14" t="s">
        <v>59</v>
      </c>
      <c r="I108" s="55" t="s">
        <v>622</v>
      </c>
      <c r="J108" s="44" t="s">
        <v>406</v>
      </c>
      <c r="K108" s="14" t="s">
        <v>407</v>
      </c>
      <c r="L108" s="19">
        <v>136</v>
      </c>
      <c r="M108" s="55" t="s">
        <v>455</v>
      </c>
      <c r="N108" s="74">
        <v>0.9</v>
      </c>
      <c r="O108" s="49">
        <f t="shared" si="2"/>
        <v>9.18</v>
      </c>
      <c r="P108" s="80">
        <f t="shared" si="3"/>
        <v>10.199999999999999</v>
      </c>
      <c r="Q108" s="95">
        <f>'2015'!O108</f>
        <v>0</v>
      </c>
      <c r="R108" s="97">
        <f>'2015'!P108</f>
        <v>0</v>
      </c>
      <c r="S108" s="38">
        <f>'2015'!Q108</f>
        <v>0</v>
      </c>
      <c r="T108" s="39">
        <f>'2015'!R108</f>
        <v>0</v>
      </c>
      <c r="U108" s="39">
        <f>'2015'!S108</f>
        <v>0</v>
      </c>
      <c r="V108" s="38">
        <f>'2015'!T108</f>
        <v>0</v>
      </c>
      <c r="W108" s="33">
        <f>'2015'!U108</f>
        <v>0</v>
      </c>
      <c r="X108" s="123">
        <f>'2016'!N108</f>
        <v>0.09</v>
      </c>
      <c r="Y108" s="124">
        <f>'2016'!O108</f>
        <v>0.09</v>
      </c>
      <c r="Z108" s="132">
        <f>'2016'!P108</f>
        <v>1</v>
      </c>
      <c r="AA108" s="39">
        <f>'2016'!Q108</f>
        <v>0</v>
      </c>
      <c r="AB108" s="39">
        <f>'2016'!R108</f>
        <v>0</v>
      </c>
      <c r="AC108" s="132">
        <f>'2016'!S108</f>
        <v>0</v>
      </c>
      <c r="AD108" s="33" t="str">
        <f>'2016'!T108</f>
        <v>El departamento consolida trimestralmente el informe de violencia de genero del SIVIGILA.</v>
      </c>
      <c r="AE108" s="123">
        <f>'2017'!N108</f>
        <v>0.09</v>
      </c>
      <c r="AF108" s="124">
        <f>'2017'!O108</f>
        <v>0.09</v>
      </c>
      <c r="AG108" s="132">
        <f>'2017'!P108</f>
        <v>1</v>
      </c>
      <c r="AH108" s="39">
        <f>'2017'!Q108</f>
        <v>55750000</v>
      </c>
      <c r="AI108" s="39">
        <f>'2017'!R108</f>
        <v>4630000</v>
      </c>
      <c r="AJ108" s="132">
        <f>'2017'!S108</f>
        <v>8.3049327354260086E-2</v>
      </c>
      <c r="AK108" s="33" t="str">
        <f>'2017'!T108</f>
        <v>a traves de la secretaria departamental de salud se consolida las estadisticas sobre victimas de violencia con un enfoque de genero, desde donde se entrega un informe trismetralmente.</v>
      </c>
      <c r="AL108" s="123">
        <f>'2018'!N108</f>
        <v>12</v>
      </c>
      <c r="AM108" s="124">
        <f>'2018'!O108</f>
        <v>8</v>
      </c>
      <c r="AN108" s="132">
        <f>'2018'!P108</f>
        <v>0.66666666666666663</v>
      </c>
      <c r="AO108" s="39">
        <f>'2018'!Q108</f>
        <v>210000000</v>
      </c>
      <c r="AP108" s="39">
        <f>'2018'!R108</f>
        <v>68175000</v>
      </c>
      <c r="AQ108" s="132">
        <f>'2018'!S108</f>
        <v>0.32464285714285712</v>
      </c>
      <c r="AR108" s="33">
        <f>'2018'!AB108</f>
        <v>0</v>
      </c>
      <c r="AS108" s="123">
        <f>'2019'!N108</f>
        <v>1</v>
      </c>
      <c r="AT108" s="124">
        <f>'2019'!O108</f>
        <v>1</v>
      </c>
      <c r="AU108" s="132">
        <f>'2019'!P108</f>
        <v>0.8</v>
      </c>
      <c r="AV108" s="39">
        <f>'2019'!Q108</f>
        <v>0</v>
      </c>
      <c r="AW108" s="39">
        <f>'2019'!R108</f>
        <v>0</v>
      </c>
      <c r="AX108" s="132">
        <f>'2019'!S108</f>
        <v>0</v>
      </c>
      <c r="AY108" s="33" t="str">
        <f>'2019'!AB108</f>
        <v xml:space="preserve"> Este proceso hace parte de las acciones que se derivan del comité consultivo intersectorial para el abordaje integral de la violencia de género. </v>
      </c>
    </row>
    <row r="109" spans="1:51" ht="60" customHeight="1" x14ac:dyDescent="0.25">
      <c r="A109" s="307" t="s">
        <v>624</v>
      </c>
      <c r="B109" s="266" t="s">
        <v>625</v>
      </c>
      <c r="C109" s="309" t="s">
        <v>626</v>
      </c>
      <c r="D109" s="14">
        <v>98</v>
      </c>
      <c r="E109" s="5" t="s">
        <v>627</v>
      </c>
      <c r="F109" s="13" t="s">
        <v>628</v>
      </c>
      <c r="G109" s="13" t="s">
        <v>629</v>
      </c>
      <c r="H109" s="13" t="s">
        <v>630</v>
      </c>
      <c r="I109" s="33" t="s">
        <v>631</v>
      </c>
      <c r="J109" s="270" t="s">
        <v>233</v>
      </c>
      <c r="K109" s="273" t="s">
        <v>234</v>
      </c>
      <c r="L109" s="275">
        <v>197</v>
      </c>
      <c r="M109" s="276" t="s">
        <v>217</v>
      </c>
      <c r="N109" s="74">
        <v>1</v>
      </c>
      <c r="O109" s="49">
        <f t="shared" si="2"/>
        <v>1.2</v>
      </c>
      <c r="P109" s="80">
        <f t="shared" si="3"/>
        <v>1.2</v>
      </c>
      <c r="Q109" s="95">
        <f>'2015'!O109</f>
        <v>0</v>
      </c>
      <c r="R109" s="97">
        <f>'2015'!P109</f>
        <v>0</v>
      </c>
      <c r="S109" s="38">
        <f>'2015'!Q109</f>
        <v>0</v>
      </c>
      <c r="T109" s="39">
        <f>'2015'!R109</f>
        <v>0</v>
      </c>
      <c r="U109" s="39">
        <f>'2015'!S109</f>
        <v>0</v>
      </c>
      <c r="V109" s="38">
        <f>'2015'!T109</f>
        <v>0</v>
      </c>
      <c r="W109" s="33">
        <f>'2015'!U109</f>
        <v>0</v>
      </c>
      <c r="X109" s="123">
        <f>'2016'!N109</f>
        <v>0.1</v>
      </c>
      <c r="Y109" s="124">
        <f>'2016'!O109</f>
        <v>0</v>
      </c>
      <c r="Z109" s="132">
        <f>'2016'!P109</f>
        <v>0</v>
      </c>
      <c r="AA109" s="39">
        <f>'2016'!Q109</f>
        <v>0</v>
      </c>
      <c r="AB109" s="39">
        <f>'2016'!R109</f>
        <v>0</v>
      </c>
      <c r="AC109" s="132">
        <f>'2016'!S109</f>
        <v>0</v>
      </c>
      <c r="AD109" s="33" t="str">
        <f>'2016'!T109</f>
        <v>no se ha hecho Diagnóstico de detección de prácticas e imaginarios patriarcales, androcenticas y sexistas en los funcionarios publicos</v>
      </c>
      <c r="AE109" s="123">
        <f>'2017'!N109</f>
        <v>0.1</v>
      </c>
      <c r="AF109" s="124">
        <f>'2017'!O109</f>
        <v>0</v>
      </c>
      <c r="AG109" s="132">
        <f>'2017'!P109</f>
        <v>0</v>
      </c>
      <c r="AH109" s="39">
        <f>'2017'!Q109</f>
        <v>82000000</v>
      </c>
      <c r="AI109" s="39">
        <f>'2017'!R109</f>
        <v>6570000</v>
      </c>
      <c r="AJ109" s="132">
        <f>'2017'!S109</f>
        <v>8.0121951219512197E-2</v>
      </c>
      <c r="AK109" s="33" t="str">
        <f>'2017'!T109</f>
        <v>La jefatura de equidad de genero y mujer reporta que esta accion se encuentra en fase de planeacion</v>
      </c>
      <c r="AL109" s="123">
        <f>'2018'!N109</f>
        <v>1</v>
      </c>
      <c r="AM109" s="124">
        <f>'2018'!O109</f>
        <v>0.2</v>
      </c>
      <c r="AN109" s="132">
        <f>'2018'!P109</f>
        <v>0.2</v>
      </c>
      <c r="AO109" s="39">
        <f>'2018'!Q109</f>
        <v>69300000</v>
      </c>
      <c r="AP109" s="39">
        <f>'2018'!R109</f>
        <v>59520000</v>
      </c>
      <c r="AQ109" s="132">
        <f>'2018'!S109</f>
        <v>0.8588744588744589</v>
      </c>
      <c r="AR109" s="33" t="str">
        <f>'2018'!AB109</f>
        <v>A través de articulación con Planeación Departamental para el reporte de información de políticas públicas y planes indicativos, se llegó al compromiso por parte de este despacho, frente a la adopción de instrumentos de seguimiento y recolección de información a partir de los formatos con los que cada Secretaría tramita avances de metas de plan de desarrollo. En este sentido, se detectó que los informes validados por el Departamento no cuentan con discriminación por sexo en el seguimiento a la población atendida, por lo cual se está a la espera de la inclusión de este componente en los formatos estandarizados</v>
      </c>
      <c r="AS109" s="123">
        <f>'2019'!N109</f>
        <v>1</v>
      </c>
      <c r="AT109" s="124">
        <f>'2019'!O109</f>
        <v>1</v>
      </c>
      <c r="AU109" s="132">
        <f>'2019'!P109</f>
        <v>0.8</v>
      </c>
      <c r="AV109" s="39">
        <f>'2019'!Q109</f>
        <v>28000000</v>
      </c>
      <c r="AW109" s="39">
        <f>'2019'!R109</f>
        <v>0</v>
      </c>
      <c r="AX109" s="132">
        <f>'2019'!S109</f>
        <v>0</v>
      </c>
      <c r="AY109" s="33" t="str">
        <f>'2019'!AB109</f>
        <v xml:space="preserve">La Secretaría de Familia a través de la oficina de equidad de género validó en conjunto con Planeación Departamental los indicadores dispuestos para la creación del observatorio de género y un sistema de información sobre asuntos de género en el departamento. Se han realizado dos sesiones ordinarias y dos sesiones extraordinarias del comité consultivo departamental para el abordaje integral de la violencia de género, el cual tiene entre otros, como objetivo fortalecer los mecanismos de interoperabilidad para la gestión, consecución, publicación y análisis de los distintos sistemas de información que recogen datos sobre víctimas de violencia. </v>
      </c>
    </row>
    <row r="110" spans="1:51" ht="60" customHeight="1" x14ac:dyDescent="0.25">
      <c r="A110" s="307"/>
      <c r="B110" s="266"/>
      <c r="C110" s="309"/>
      <c r="D110" s="14">
        <v>99</v>
      </c>
      <c r="E110" s="5" t="s">
        <v>632</v>
      </c>
      <c r="F110" s="5" t="s">
        <v>633</v>
      </c>
      <c r="G110" s="5" t="s">
        <v>634</v>
      </c>
      <c r="H110" s="5" t="s">
        <v>635</v>
      </c>
      <c r="I110" s="34" t="s">
        <v>631</v>
      </c>
      <c r="J110" s="270"/>
      <c r="K110" s="273"/>
      <c r="L110" s="275"/>
      <c r="M110" s="276"/>
      <c r="N110" s="74">
        <v>0.8</v>
      </c>
      <c r="O110" s="49">
        <f t="shared" si="2"/>
        <v>1.08</v>
      </c>
      <c r="P110" s="80">
        <f t="shared" si="3"/>
        <v>1.35</v>
      </c>
      <c r="Q110" s="95">
        <f>'2015'!O110</f>
        <v>0</v>
      </c>
      <c r="R110" s="97">
        <f>'2015'!P110</f>
        <v>0</v>
      </c>
      <c r="S110" s="38">
        <f>'2015'!Q110</f>
        <v>0</v>
      </c>
      <c r="T110" s="39">
        <f>'2015'!R110</f>
        <v>0</v>
      </c>
      <c r="U110" s="39">
        <f>'2015'!S110</f>
        <v>0</v>
      </c>
      <c r="V110" s="38">
        <f>'2015'!T110</f>
        <v>0</v>
      </c>
      <c r="W110" s="33">
        <f>'2015'!U110</f>
        <v>0</v>
      </c>
      <c r="X110" s="123">
        <f>'2016'!N110</f>
        <v>0.08</v>
      </c>
      <c r="Y110" s="124">
        <f>'2016'!O110</f>
        <v>0</v>
      </c>
      <c r="Z110" s="132">
        <f>'2016'!P110</f>
        <v>0</v>
      </c>
      <c r="AA110" s="39">
        <f>'2016'!Q110</f>
        <v>0</v>
      </c>
      <c r="AB110" s="39">
        <f>'2016'!R110</f>
        <v>0</v>
      </c>
      <c r="AC110" s="132">
        <f>'2016'!S110</f>
        <v>0</v>
      </c>
      <c r="AD110" s="33" t="str">
        <f>'2016'!T110</f>
        <v>no se ha Promovido una campaña de Reflexión, reconocimiento y autocrítica frente a los imaginarios sexistas, patriarcales y androcentricos en los servidores y funcionarios publicos.</v>
      </c>
      <c r="AE110" s="123">
        <f>'2017'!N110</f>
        <v>0.08</v>
      </c>
      <c r="AF110" s="124">
        <f>'2017'!O110</f>
        <v>0.08</v>
      </c>
      <c r="AG110" s="132">
        <f>'2017'!P110</f>
        <v>1</v>
      </c>
      <c r="AH110" s="39">
        <f>'2017'!Q110</f>
        <v>0</v>
      </c>
      <c r="AI110" s="39">
        <f>'2017'!R110</f>
        <v>0</v>
      </c>
      <c r="AJ110" s="132">
        <f>'2017'!S110</f>
        <v>0</v>
      </c>
      <c r="AK110" s="33" t="str">
        <f>'2017'!T110</f>
        <v>Desde el area de equidad y mujer, se implemento una campaña de reflexion y sensibilizacion con funcionario publicos en la gobernacion del Quindio en el marco del dia internacional de la mujer con la tematica "Hombres quindianos por una vida libre de miedos y violencias contra las mujeres".sin recursos, con articulación con Secretaria administrativa</v>
      </c>
      <c r="AL110" s="123">
        <f>'2018'!N110</f>
        <v>0</v>
      </c>
      <c r="AM110" s="124">
        <f>'2018'!O110</f>
        <v>0</v>
      </c>
      <c r="AN110" s="132">
        <f>'2018'!P110</f>
        <v>0</v>
      </c>
      <c r="AO110" s="39">
        <f>'2018'!Q110</f>
        <v>0</v>
      </c>
      <c r="AP110" s="39">
        <f>'2018'!R110</f>
        <v>0</v>
      </c>
      <c r="AQ110" s="132">
        <f>'2018'!S110</f>
        <v>0</v>
      </c>
      <c r="AR110" s="33">
        <f>'2018'!AB110</f>
        <v>0</v>
      </c>
      <c r="AS110" s="123">
        <f>'2019'!N110</f>
        <v>1</v>
      </c>
      <c r="AT110" s="124">
        <f>'2019'!O110</f>
        <v>1</v>
      </c>
      <c r="AU110" s="132">
        <f>'2019'!P110</f>
        <v>0.8</v>
      </c>
      <c r="AV110" s="39">
        <f>'2019'!Q110</f>
        <v>50000000</v>
      </c>
      <c r="AW110" s="39">
        <f>'2019'!R110</f>
        <v>12768000</v>
      </c>
      <c r="AX110" s="132">
        <f>'2019'!S110</f>
        <v>0</v>
      </c>
      <c r="AY110" s="33" t="str">
        <f>'2019'!AB110</f>
        <v xml:space="preserve">A través de la implementación del modelo integrado de planeación y gestión se incorporaron instrumentos de recolección de información y caracterización de usuarios con el enfoque género diverso. Es así que a través de la consolidación de este mecanismo, se desarrollan capacitaciones a funcionarios públicos encargados de la atención a la ciudadanía sobre los protocolos y medidas establecidas en la atención de personas sexualmente diversas y mujeres. </v>
      </c>
    </row>
    <row r="111" spans="1:51" ht="60" customHeight="1" x14ac:dyDescent="0.25">
      <c r="A111" s="307"/>
      <c r="B111" s="266"/>
      <c r="C111" s="275" t="s">
        <v>636</v>
      </c>
      <c r="D111" s="17">
        <v>100</v>
      </c>
      <c r="E111" s="5" t="s">
        <v>637</v>
      </c>
      <c r="F111" s="13" t="s">
        <v>638</v>
      </c>
      <c r="G111" s="13" t="s">
        <v>639</v>
      </c>
      <c r="H111" s="13" t="s">
        <v>640</v>
      </c>
      <c r="I111" s="33" t="s">
        <v>641</v>
      </c>
      <c r="J111" s="270"/>
      <c r="K111" s="273"/>
      <c r="L111" s="275"/>
      <c r="M111" s="276"/>
      <c r="N111" s="74">
        <v>0.9</v>
      </c>
      <c r="O111" s="49">
        <f t="shared" si="2"/>
        <v>0.18</v>
      </c>
      <c r="P111" s="80">
        <f t="shared" si="3"/>
        <v>0.19999999999999998</v>
      </c>
      <c r="Q111" s="95">
        <f>'2015'!O111</f>
        <v>0</v>
      </c>
      <c r="R111" s="97">
        <f>'2015'!P111</f>
        <v>0</v>
      </c>
      <c r="S111" s="38">
        <f>'2015'!Q111</f>
        <v>0</v>
      </c>
      <c r="T111" s="39">
        <f>'2015'!R111</f>
        <v>0</v>
      </c>
      <c r="U111" s="39">
        <f>'2015'!S111</f>
        <v>0</v>
      </c>
      <c r="V111" s="38">
        <f>'2015'!T111</f>
        <v>0</v>
      </c>
      <c r="W111" s="33">
        <f>'2015'!U111</f>
        <v>0</v>
      </c>
      <c r="X111" s="123">
        <f>'2016'!N111</f>
        <v>0.09</v>
      </c>
      <c r="Y111" s="124">
        <f>'2016'!O111</f>
        <v>0.09</v>
      </c>
      <c r="Z111" s="132">
        <f>'2016'!P111</f>
        <v>1</v>
      </c>
      <c r="AA111" s="39">
        <f>'2016'!Q111</f>
        <v>0</v>
      </c>
      <c r="AB111" s="39">
        <f>'2016'!R111</f>
        <v>0</v>
      </c>
      <c r="AC111" s="132">
        <f>'2016'!S111</f>
        <v>0</v>
      </c>
      <c r="AD111" s="33" t="str">
        <f>'2016'!T111</f>
        <v xml:space="preserve">A traves del observatorio economico y social se vienen incorporando nuevos indicadores de genero que permita obtener mejores datos con enfoque de genero. </v>
      </c>
      <c r="AE111" s="123">
        <f>'2017'!N111</f>
        <v>0.09</v>
      </c>
      <c r="AF111" s="124">
        <f>'2017'!O111</f>
        <v>0.09</v>
      </c>
      <c r="AG111" s="132">
        <f>'2017'!P111</f>
        <v>1</v>
      </c>
      <c r="AH111" s="39">
        <f>'2017'!Q111</f>
        <v>0</v>
      </c>
      <c r="AI111" s="39">
        <f>'2017'!R111</f>
        <v>0</v>
      </c>
      <c r="AJ111" s="132">
        <f>'2017'!S111</f>
        <v>0</v>
      </c>
      <c r="AK111" s="33" t="str">
        <f>'2017'!T111</f>
        <v xml:space="preserve">A traves del observatorio economico y social se vienen incorporando nuevos indicadores de genero que permita obtener mejores datos con enfoque de genero. </v>
      </c>
      <c r="AL111" s="123">
        <f>'2018'!N111</f>
        <v>0</v>
      </c>
      <c r="AM111" s="124">
        <f>'2018'!O111</f>
        <v>0</v>
      </c>
      <c r="AN111" s="132">
        <f>'2018'!P111</f>
        <v>0</v>
      </c>
      <c r="AO111" s="39">
        <f>'2018'!Q111</f>
        <v>0</v>
      </c>
      <c r="AP111" s="39">
        <f>'2018'!R111</f>
        <v>0</v>
      </c>
      <c r="AQ111" s="132">
        <f>'2018'!S111</f>
        <v>0</v>
      </c>
      <c r="AR111" s="33">
        <f>'2018'!AB111</f>
        <v>0</v>
      </c>
      <c r="AS111" s="123">
        <f>'2019'!N111</f>
        <v>0</v>
      </c>
      <c r="AT111" s="124">
        <f>'2019'!O111</f>
        <v>0</v>
      </c>
      <c r="AU111" s="132">
        <f>'2019'!P111</f>
        <v>0</v>
      </c>
      <c r="AV111" s="39">
        <f>'2019'!Q111</f>
        <v>0</v>
      </c>
      <c r="AW111" s="39">
        <f>'2019'!R111</f>
        <v>0</v>
      </c>
      <c r="AX111" s="132">
        <f>'2019'!S111</f>
        <v>0</v>
      </c>
      <c r="AY111" s="33" t="str">
        <f>'2019'!AB111</f>
        <v xml:space="preserve">La Secretaría de Familia en el marco de la conmemoración del mes de la lucha contra la homofobia, realizó una campaña de sensibilización a nivel de la administración departamental para el respeto por la diferencia y el cierre de brechas e imaginarios sexistas y patriarcales. Se realizaron actividades simbólicas al interior del centro administrativo departamental. </v>
      </c>
    </row>
    <row r="112" spans="1:51" ht="60" customHeight="1" x14ac:dyDescent="0.25">
      <c r="A112" s="307"/>
      <c r="B112" s="266"/>
      <c r="C112" s="275"/>
      <c r="D112" s="14">
        <v>101</v>
      </c>
      <c r="E112" s="20" t="s">
        <v>642</v>
      </c>
      <c r="F112" s="13" t="s">
        <v>643</v>
      </c>
      <c r="G112" s="13" t="s">
        <v>644</v>
      </c>
      <c r="H112" s="13" t="s">
        <v>645</v>
      </c>
      <c r="I112" s="33" t="s">
        <v>641</v>
      </c>
      <c r="J112" s="270"/>
      <c r="K112" s="273"/>
      <c r="L112" s="275"/>
      <c r="M112" s="276"/>
      <c r="N112" s="74">
        <v>0.9</v>
      </c>
      <c r="O112" s="49">
        <f t="shared" si="2"/>
        <v>0.18</v>
      </c>
      <c r="P112" s="80">
        <f t="shared" si="3"/>
        <v>0.19999999999999998</v>
      </c>
      <c r="Q112" s="95">
        <f>'2015'!O112</f>
        <v>0</v>
      </c>
      <c r="R112" s="97">
        <f>'2015'!P112</f>
        <v>0</v>
      </c>
      <c r="S112" s="38">
        <f>'2015'!Q112</f>
        <v>0</v>
      </c>
      <c r="T112" s="39">
        <f>'2015'!R112</f>
        <v>0</v>
      </c>
      <c r="U112" s="39">
        <f>'2015'!S112</f>
        <v>0</v>
      </c>
      <c r="V112" s="38">
        <f>'2015'!T112</f>
        <v>0</v>
      </c>
      <c r="W112" s="33">
        <f>'2015'!U112</f>
        <v>0</v>
      </c>
      <c r="X112" s="123">
        <f>'2016'!N112</f>
        <v>0.09</v>
      </c>
      <c r="Y112" s="124">
        <f>'2016'!O112</f>
        <v>0.09</v>
      </c>
      <c r="Z112" s="132">
        <f>'2016'!P112</f>
        <v>1</v>
      </c>
      <c r="AA112" s="39">
        <f>'2016'!Q112</f>
        <v>0</v>
      </c>
      <c r="AB112" s="39">
        <f>'2016'!R112</f>
        <v>0</v>
      </c>
      <c r="AC112" s="132">
        <f>'2016'!S112</f>
        <v>0</v>
      </c>
      <c r="AD112" s="33" t="str">
        <f>'2016'!T112</f>
        <v xml:space="preserve">se han articulado los planes de accion de las diferentes politicas publicas departamentales, garantizando un enfoque de genero en su ejecucion. </v>
      </c>
      <c r="AE112" s="123">
        <f>'2017'!N112</f>
        <v>0.09</v>
      </c>
      <c r="AF112" s="124">
        <f>'2017'!O112</f>
        <v>0.09</v>
      </c>
      <c r="AG112" s="132">
        <f>'2017'!P112</f>
        <v>1</v>
      </c>
      <c r="AH112" s="39">
        <f>'2017'!Q112</f>
        <v>0</v>
      </c>
      <c r="AI112" s="39">
        <f>'2017'!R112</f>
        <v>0</v>
      </c>
      <c r="AJ112" s="132">
        <f>'2017'!S112</f>
        <v>0</v>
      </c>
      <c r="AK112" s="33" t="str">
        <f>'2017'!T112</f>
        <v xml:space="preserve">se han articulado y estructurado los planes de accion de las diferentes politicas publicas departamentales, garantizando un enfoque de genero en su ejecucion. </v>
      </c>
      <c r="AL112" s="123">
        <f>'2018'!N112</f>
        <v>0</v>
      </c>
      <c r="AM112" s="124">
        <f>'2018'!O112</f>
        <v>0</v>
      </c>
      <c r="AN112" s="132">
        <f>'2018'!P112</f>
        <v>0</v>
      </c>
      <c r="AO112" s="39">
        <f>'2018'!Q112</f>
        <v>0</v>
      </c>
      <c r="AP112" s="39">
        <f>'2018'!R112</f>
        <v>0</v>
      </c>
      <c r="AQ112" s="132">
        <f>'2018'!S112</f>
        <v>0</v>
      </c>
      <c r="AR112" s="33">
        <f>'2018'!AB112</f>
        <v>0</v>
      </c>
      <c r="AS112" s="123">
        <f>'2019'!N112</f>
        <v>0</v>
      </c>
      <c r="AT112" s="124">
        <f>'2019'!O112</f>
        <v>0</v>
      </c>
      <c r="AU112" s="132">
        <f>'2019'!P112</f>
        <v>0</v>
      </c>
      <c r="AV112" s="39">
        <f>'2019'!Q112</f>
        <v>0</v>
      </c>
      <c r="AW112" s="39">
        <f>'2019'!R112</f>
        <v>0</v>
      </c>
      <c r="AX112" s="132">
        <f>'2019'!S112</f>
        <v>0</v>
      </c>
      <c r="AY112" s="33" t="str">
        <f>'2019'!AB112</f>
        <v xml:space="preserve">La Secretaría de Planeación incorporó indicadores de género en el seguimiento a la implementación del plan de desarrollo departamental. Es así que a partir de la presente vigencia, los instrumentos de recolección de información en seguimiento al plan indicativo cuentan con componentes de género para determinar el impacto que la oferta pública tiene sobre la población femenina y sexualmente diversa. </v>
      </c>
    </row>
    <row r="113" spans="1:51" ht="60" customHeight="1" x14ac:dyDescent="0.25">
      <c r="A113" s="307"/>
      <c r="B113" s="266"/>
      <c r="C113" s="275"/>
      <c r="D113" s="14">
        <v>102</v>
      </c>
      <c r="E113" s="5" t="s">
        <v>646</v>
      </c>
      <c r="F113" s="13" t="s">
        <v>647</v>
      </c>
      <c r="G113" s="13" t="s">
        <v>648</v>
      </c>
      <c r="H113" s="13" t="s">
        <v>649</v>
      </c>
      <c r="I113" s="33" t="s">
        <v>650</v>
      </c>
      <c r="J113" s="270"/>
      <c r="K113" s="273"/>
      <c r="L113" s="275"/>
      <c r="M113" s="276"/>
      <c r="N113" s="74">
        <v>0.9</v>
      </c>
      <c r="O113" s="49">
        <f t="shared" si="2"/>
        <v>0.16</v>
      </c>
      <c r="P113" s="80">
        <f t="shared" si="3"/>
        <v>0.17777777777777778</v>
      </c>
      <c r="Q113" s="95">
        <f>'2015'!O113</f>
        <v>0</v>
      </c>
      <c r="R113" s="97">
        <f>'2015'!P113</f>
        <v>0</v>
      </c>
      <c r="S113" s="38">
        <f>'2015'!Q113</f>
        <v>0</v>
      </c>
      <c r="T113" s="39">
        <f>'2015'!R113</f>
        <v>0</v>
      </c>
      <c r="U113" s="39">
        <f>'2015'!S113</f>
        <v>0</v>
      </c>
      <c r="V113" s="38">
        <f>'2015'!T113</f>
        <v>0</v>
      </c>
      <c r="W113" s="33">
        <f>'2015'!U113</f>
        <v>0</v>
      </c>
      <c r="X113" s="123">
        <f>'2016'!N113</f>
        <v>0.09</v>
      </c>
      <c r="Y113" s="124">
        <f>'2016'!O113</f>
        <v>0.09</v>
      </c>
      <c r="Z113" s="132">
        <f>'2016'!P113</f>
        <v>1</v>
      </c>
      <c r="AA113" s="39">
        <f>'2016'!Q113</f>
        <v>0</v>
      </c>
      <c r="AB113" s="39">
        <f>'2016'!R113</f>
        <v>0</v>
      </c>
      <c r="AC113" s="132">
        <f>'2016'!S113</f>
        <v>0</v>
      </c>
      <c r="AD113" s="33" t="str">
        <f>'2016'!T113</f>
        <v xml:space="preserve">se ha socializado y sensibilizo  a los funcionarios del departamento en la ley 1257, buscando mejorar la atencion y garantizar los derechos de las mujeres del departamento. </v>
      </c>
      <c r="AE113" s="123">
        <f>'2017'!N113</f>
        <v>0.09</v>
      </c>
      <c r="AF113" s="124">
        <f>'2017'!O113</f>
        <v>7.0000000000000007E-2</v>
      </c>
      <c r="AG113" s="132">
        <f>'2017'!P113</f>
        <v>0.7777777777777779</v>
      </c>
      <c r="AH113" s="39">
        <f>'2017'!Q113</f>
        <v>0</v>
      </c>
      <c r="AI113" s="39">
        <f>'2017'!R113</f>
        <v>0</v>
      </c>
      <c r="AJ113" s="132">
        <f>'2017'!S113</f>
        <v>0</v>
      </c>
      <c r="AK113" s="33" t="str">
        <f>'2017'!T113</f>
        <v xml:space="preserve">se ha proporcionado espacio de sensibilizacioncon el fin de socializar  la ley 1257 de 2008 a los funcionarios  del departamento para garantizar los derechos de las mujeres. </v>
      </c>
      <c r="AL113" s="123">
        <f>'2018'!N113</f>
        <v>0</v>
      </c>
      <c r="AM113" s="124">
        <f>'2018'!O113</f>
        <v>0</v>
      </c>
      <c r="AN113" s="132">
        <f>'2018'!P113</f>
        <v>0</v>
      </c>
      <c r="AO113" s="39">
        <f>'2018'!Q113</f>
        <v>0</v>
      </c>
      <c r="AP113" s="39">
        <f>'2018'!R113</f>
        <v>0</v>
      </c>
      <c r="AQ113" s="132">
        <f>'2018'!S113</f>
        <v>0</v>
      </c>
      <c r="AR113" s="33">
        <f>'2018'!AB113</f>
        <v>0</v>
      </c>
      <c r="AS113" s="123">
        <f>'2019'!N113</f>
        <v>0</v>
      </c>
      <c r="AT113" s="124">
        <f>'2019'!O113</f>
        <v>0</v>
      </c>
      <c r="AU113" s="132">
        <f>'2019'!P113</f>
        <v>0</v>
      </c>
      <c r="AV113" s="39">
        <f>'2019'!Q113</f>
        <v>0</v>
      </c>
      <c r="AW113" s="39">
        <f>'2019'!R113</f>
        <v>0</v>
      </c>
      <c r="AX113" s="132">
        <f>'2019'!S113</f>
        <v>0</v>
      </c>
      <c r="AY113" s="33" t="str">
        <f>'2019'!AB113</f>
        <v xml:space="preserve">A través del proceso de formulación de la política pública de equidad de género en el año 2015, se armonizaron todos los planes, políticas y proyectos con el enfoque y transversalización del enfoque de género. Es así como todos los actos administrativos en cuanto a la adopción de políticas públicas a nivel departamental cuentan con principios orientadores y enfoques enmarcados en la perspectiva de género, lográndose una trazabilidad entre la implementación de las mismas y el cumplimiento de los asuntos de género y diversidad en toda la dinámica institucional. </v>
      </c>
    </row>
    <row r="114" spans="1:51" ht="60" customHeight="1" x14ac:dyDescent="0.25">
      <c r="A114" s="307"/>
      <c r="B114" s="266"/>
      <c r="C114" s="275"/>
      <c r="D114" s="14">
        <v>103</v>
      </c>
      <c r="E114" s="13" t="s">
        <v>651</v>
      </c>
      <c r="F114" s="13" t="s">
        <v>652</v>
      </c>
      <c r="G114" s="13" t="s">
        <v>653</v>
      </c>
      <c r="H114" s="13" t="s">
        <v>654</v>
      </c>
      <c r="I114" s="33" t="s">
        <v>655</v>
      </c>
      <c r="J114" s="270"/>
      <c r="K114" s="273"/>
      <c r="L114" s="275"/>
      <c r="M114" s="276"/>
      <c r="N114" s="74">
        <v>0.9</v>
      </c>
      <c r="O114" s="49">
        <f t="shared" si="2"/>
        <v>0.18</v>
      </c>
      <c r="P114" s="80">
        <f t="shared" si="3"/>
        <v>0.19999999999999998</v>
      </c>
      <c r="Q114" s="95">
        <f>'2015'!O114</f>
        <v>0</v>
      </c>
      <c r="R114" s="97">
        <f>'2015'!P114</f>
        <v>0</v>
      </c>
      <c r="S114" s="38">
        <f>'2015'!Q114</f>
        <v>0</v>
      </c>
      <c r="T114" s="39">
        <f>'2015'!R114</f>
        <v>0</v>
      </c>
      <c r="U114" s="39">
        <f>'2015'!S114</f>
        <v>0</v>
      </c>
      <c r="V114" s="38">
        <f>'2015'!T114</f>
        <v>0</v>
      </c>
      <c r="W114" s="33">
        <f>'2015'!U114</f>
        <v>0</v>
      </c>
      <c r="X114" s="123">
        <f>'2016'!N114</f>
        <v>0.09</v>
      </c>
      <c r="Y114" s="124">
        <f>'2016'!O114</f>
        <v>0.09</v>
      </c>
      <c r="Z114" s="132">
        <f>'2016'!P114</f>
        <v>1</v>
      </c>
      <c r="AA114" s="39">
        <f>'2016'!Q114</f>
        <v>0</v>
      </c>
      <c r="AB114" s="39">
        <f>'2016'!R114</f>
        <v>0</v>
      </c>
      <c r="AC114" s="132">
        <f>'2016'!S114</f>
        <v>0</v>
      </c>
      <c r="AD114" s="33" t="str">
        <f>'2016'!T114</f>
        <v xml:space="preserve">se ha socializado y sensibilizo  a los funcionarios del departamento en la ley 1257, buscando mejorar la atencion y garantizar los derechos de las mujeres del departamento. </v>
      </c>
      <c r="AE114" s="123">
        <f>'2017'!N114</f>
        <v>0.09</v>
      </c>
      <c r="AF114" s="124">
        <f>'2017'!O114</f>
        <v>0.09</v>
      </c>
      <c r="AG114" s="132">
        <f>'2017'!P114</f>
        <v>1</v>
      </c>
      <c r="AH114" s="39">
        <f>'2017'!Q114</f>
        <v>0</v>
      </c>
      <c r="AI114" s="39">
        <f>'2017'!R114</f>
        <v>0</v>
      </c>
      <c r="AJ114" s="132">
        <f>'2017'!S114</f>
        <v>0</v>
      </c>
      <c r="AK114" s="33" t="str">
        <f>'2017'!T114</f>
        <v xml:space="preserve">Desde la secretaria de familia se vienen adelantando permanentemente la divulgacion de la politica publica departamental de equidad de genero, asi como la sensibillizacion de un enfoque de genero como herramienta de trabajo para las siguientes instituciones </v>
      </c>
      <c r="AL114" s="123">
        <f>'2018'!N114</f>
        <v>0</v>
      </c>
      <c r="AM114" s="124">
        <f>'2018'!O114</f>
        <v>0</v>
      </c>
      <c r="AN114" s="132">
        <f>'2018'!P114</f>
        <v>0</v>
      </c>
      <c r="AO114" s="39">
        <f>'2018'!Q114</f>
        <v>0</v>
      </c>
      <c r="AP114" s="39">
        <f>'2018'!R114</f>
        <v>0</v>
      </c>
      <c r="AQ114" s="132">
        <f>'2018'!S114</f>
        <v>0</v>
      </c>
      <c r="AR114" s="33">
        <f>'2018'!AB114</f>
        <v>0</v>
      </c>
      <c r="AS114" s="123">
        <f>'2019'!N114</f>
        <v>0</v>
      </c>
      <c r="AT114" s="124">
        <f>'2019'!O114</f>
        <v>0</v>
      </c>
      <c r="AU114" s="132">
        <f>'2019'!P114</f>
        <v>0</v>
      </c>
      <c r="AV114" s="39">
        <f>'2019'!Q114</f>
        <v>0</v>
      </c>
      <c r="AW114" s="39">
        <f>'2019'!R114</f>
        <v>0</v>
      </c>
      <c r="AX114" s="132">
        <f>'2019'!S114</f>
        <v>0</v>
      </c>
      <c r="AY114" s="33" t="str">
        <f>'2019'!AB114</f>
        <v xml:space="preserve">A través de la implementación del modelo integrado de planeación y gestión se cuenta con enlaces institucionales de cada secretaría y ente descentralizado de la administración departamental, con quienes se desarrollan mesas técnicas de capacitación donde son socializadas todas las herramientas legales y estratégicas para la atención a usuarios dentro de sus diferentes enfoques. </v>
      </c>
    </row>
    <row r="115" spans="1:51" ht="60" customHeight="1" x14ac:dyDescent="0.25">
      <c r="A115" s="307"/>
      <c r="B115" s="266"/>
      <c r="C115" s="275"/>
      <c r="D115" s="17">
        <v>104</v>
      </c>
      <c r="E115" s="13" t="s">
        <v>656</v>
      </c>
      <c r="F115" s="13" t="s">
        <v>657</v>
      </c>
      <c r="G115" s="13" t="s">
        <v>658</v>
      </c>
      <c r="H115" s="13" t="s">
        <v>659</v>
      </c>
      <c r="I115" s="33" t="s">
        <v>660</v>
      </c>
      <c r="J115" s="270"/>
      <c r="K115" s="273"/>
      <c r="L115" s="275"/>
      <c r="M115" s="276"/>
      <c r="N115" s="74">
        <v>0.9</v>
      </c>
      <c r="O115" s="49">
        <f t="shared" si="2"/>
        <v>0.16999999999999998</v>
      </c>
      <c r="P115" s="80">
        <f t="shared" si="3"/>
        <v>0.18888888888888886</v>
      </c>
      <c r="Q115" s="95" t="str">
        <f>'2015'!O115</f>
        <v>3% de la Fuerza Pública</v>
      </c>
      <c r="R115" s="97">
        <f>'2015'!P115</f>
        <v>0.03</v>
      </c>
      <c r="S115" s="38">
        <f>'2015'!Q115</f>
        <v>1</v>
      </c>
      <c r="T115" s="39" t="str">
        <f>'2015'!R115</f>
        <v>Costos asumidos por  la policia nacional seccional quindio</v>
      </c>
      <c r="U115" s="39" t="str">
        <f>'2015'!S115</f>
        <v>Costos asumidos por  la policia nacional seccional quindio</v>
      </c>
      <c r="V115" s="38">
        <f>'2015'!T115</f>
        <v>0</v>
      </c>
      <c r="W115" s="33" t="str">
        <f>'2015'!U115</f>
        <v>1 capcitacion a las mujeres de la policia del departamento del quindio sobre la equidad de genero</v>
      </c>
      <c r="X115" s="123">
        <f>'2016'!N115</f>
        <v>0.09</v>
      </c>
      <c r="Y115" s="124">
        <f>'2016'!O115</f>
        <v>0.09</v>
      </c>
      <c r="Z115" s="132">
        <f>'2016'!P115</f>
        <v>1</v>
      </c>
      <c r="AA115" s="39">
        <f>'2016'!Q115</f>
        <v>0</v>
      </c>
      <c r="AB115" s="39">
        <f>'2016'!R115</f>
        <v>0</v>
      </c>
      <c r="AC115" s="132">
        <f>'2016'!S115</f>
        <v>0</v>
      </c>
      <c r="AD115" s="33" t="str">
        <f>'2016'!T115</f>
        <v>Se realizo  socializacio de la Ley 1257 de 2008 a las femeninas de la Policia Nacional  , en el Comando de Policia de Armenia.</v>
      </c>
      <c r="AE115" s="123">
        <f>'2017'!N115</f>
        <v>0.09</v>
      </c>
      <c r="AF115" s="124">
        <f>'2017'!O115</f>
        <v>0.05</v>
      </c>
      <c r="AG115" s="132">
        <f>'2017'!P115</f>
        <v>0.55555555555555558</v>
      </c>
      <c r="AH115" s="39">
        <f>'2017'!Q115</f>
        <v>0</v>
      </c>
      <c r="AI115" s="39">
        <f>'2017'!R115</f>
        <v>0</v>
      </c>
      <c r="AJ115" s="132">
        <f>'2017'!S115</f>
        <v>0</v>
      </c>
      <c r="AK115" s="33" t="str">
        <f>'2017'!T115</f>
        <v>Se realizo  socializacion de la Ley 1257 de 2008 a las femeninas de la Policia Nacional , en el Comando de Policia de Armenia.</v>
      </c>
      <c r="AL115" s="123">
        <f>'2018'!N115</f>
        <v>0</v>
      </c>
      <c r="AM115" s="124">
        <f>'2018'!O115</f>
        <v>0</v>
      </c>
      <c r="AN115" s="132">
        <f>'2018'!P115</f>
        <v>0</v>
      </c>
      <c r="AO115" s="39">
        <f>'2018'!Q115</f>
        <v>0</v>
      </c>
      <c r="AP115" s="39">
        <f>'2018'!R115</f>
        <v>0</v>
      </c>
      <c r="AQ115" s="132">
        <f>'2018'!S115</f>
        <v>0</v>
      </c>
      <c r="AR115" s="33" t="str">
        <f>'2018'!AB115</f>
        <v xml:space="preserve">Se realizó una capacitación en el Comando Departamental de la Policía sobre mecanismos de género y rutas de atención. De igual forma, se ha asistido a la fecha a tres puestos de mando unificado con la Policía Nacional, en los cuales se tramitan asuntos de género y seguimiento a casos. </v>
      </c>
      <c r="AS115" s="123">
        <f>'2019'!N115</f>
        <v>0</v>
      </c>
      <c r="AT115" s="124">
        <f>'2019'!O115</f>
        <v>0</v>
      </c>
      <c r="AU115" s="132">
        <f>'2019'!P115</f>
        <v>0</v>
      </c>
      <c r="AV115" s="39">
        <f>'2019'!Q115</f>
        <v>0</v>
      </c>
      <c r="AW115" s="39">
        <f>'2019'!R115</f>
        <v>0</v>
      </c>
      <c r="AX115" s="132">
        <f>'2019'!S115</f>
        <v>0</v>
      </c>
      <c r="AY115" s="33" t="str">
        <f>'2019'!AB115</f>
        <v xml:space="preserve">Así mismo, la Secretaría de Familia a través de la oficina de género realiza capacitaciones a estos funcionarios en todos los asuntos relacionados con la prevención y detección de violencias, transversalización del enfoque de género, entre otros. </v>
      </c>
    </row>
    <row r="116" spans="1:51" ht="60" customHeight="1" x14ac:dyDescent="0.25">
      <c r="A116" s="307"/>
      <c r="B116" s="266"/>
      <c r="C116" s="275"/>
      <c r="D116" s="14">
        <v>105</v>
      </c>
      <c r="E116" s="13" t="s">
        <v>661</v>
      </c>
      <c r="F116" s="13" t="s">
        <v>662</v>
      </c>
      <c r="G116" s="13" t="s">
        <v>663</v>
      </c>
      <c r="H116" s="13" t="s">
        <v>664</v>
      </c>
      <c r="I116" s="33" t="s">
        <v>665</v>
      </c>
      <c r="J116" s="270"/>
      <c r="K116" s="273"/>
      <c r="L116" s="275"/>
      <c r="M116" s="276"/>
      <c r="N116" s="44">
        <v>13</v>
      </c>
      <c r="O116" s="49">
        <f t="shared" si="2"/>
        <v>1.4999999999999999E-2</v>
      </c>
      <c r="P116" s="80">
        <f t="shared" si="3"/>
        <v>1.1538461538461537E-3</v>
      </c>
      <c r="Q116" s="95">
        <f>'2015'!O116</f>
        <v>0</v>
      </c>
      <c r="R116" s="97">
        <f>'2015'!P116</f>
        <v>0</v>
      </c>
      <c r="S116" s="38">
        <f>'2015'!Q116</f>
        <v>0</v>
      </c>
      <c r="T116" s="39">
        <f>'2015'!R116</f>
        <v>0</v>
      </c>
      <c r="U116" s="39">
        <f>'2015'!S116</f>
        <v>0</v>
      </c>
      <c r="V116" s="38">
        <f>'2015'!T116</f>
        <v>0</v>
      </c>
      <c r="W116" s="33">
        <f>'2015'!U116</f>
        <v>0</v>
      </c>
      <c r="X116" s="123">
        <f>'2016'!N116</f>
        <v>1.2E-2</v>
      </c>
      <c r="Y116" s="124">
        <f>'2016'!O116</f>
        <v>5.0000000000000001E-3</v>
      </c>
      <c r="Z116" s="132">
        <f>'2016'!P116</f>
        <v>0.41666666666666669</v>
      </c>
      <c r="AA116" s="39">
        <f>'2016'!Q116</f>
        <v>13000000</v>
      </c>
      <c r="AB116" s="39">
        <f>'2016'!R116</f>
        <v>13000000</v>
      </c>
      <c r="AC116" s="132">
        <f>'2016'!S116</f>
        <v>1</v>
      </c>
      <c r="AD116" s="33" t="str">
        <f>'2016'!T116</f>
        <v xml:space="preserve">Implementación  de un plan de acción de protección de Derechos Humanos con incorporacion de perspectiva de género articulado interinstitucionalmente.. </v>
      </c>
      <c r="AE116" s="123">
        <f>'2017'!N116</f>
        <v>1.2E-2</v>
      </c>
      <c r="AF116" s="124">
        <f>'2017'!O116</f>
        <v>0.01</v>
      </c>
      <c r="AG116" s="132">
        <f>'2017'!P116</f>
        <v>0.83333333333333337</v>
      </c>
      <c r="AH116" s="39">
        <f>'2017'!Q116</f>
        <v>0</v>
      </c>
      <c r="AI116" s="39">
        <f>'2017'!R116</f>
        <v>0</v>
      </c>
      <c r="AJ116" s="132">
        <f>'2017'!S116</f>
        <v>0</v>
      </c>
      <c r="AK116" s="33" t="str">
        <f>'2017'!T116</f>
        <v>Se Implementaron 1 planes de acción de Derechos Humanos con incorporación de perspectiva de genero articulado interinstitucionalmente.</v>
      </c>
      <c r="AL116" s="123">
        <f>'2018'!N116</f>
        <v>0</v>
      </c>
      <c r="AM116" s="124">
        <f>'2018'!O116</f>
        <v>0</v>
      </c>
      <c r="AN116" s="132">
        <f>'2018'!P116</f>
        <v>0</v>
      </c>
      <c r="AO116" s="39">
        <f>'2018'!Q116</f>
        <v>0</v>
      </c>
      <c r="AP116" s="39">
        <f>'2018'!R116</f>
        <v>0</v>
      </c>
      <c r="AQ116" s="132">
        <f>'2018'!S116</f>
        <v>0</v>
      </c>
      <c r="AR116" s="33" t="str">
        <f>'2018'!AB116</f>
        <v>La Secretaría del Interior a través de la dirección de derechos humanos ha incorporado este componente en los planes y consejos de DDHH. De igual forma cada consejo cuenta con representante de consejos comunitarios de mujer</v>
      </c>
      <c r="AS116" s="123">
        <f>'2019'!N116</f>
        <v>0</v>
      </c>
      <c r="AT116" s="124">
        <f>'2019'!O116</f>
        <v>0</v>
      </c>
      <c r="AU116" s="132">
        <f>'2019'!P116</f>
        <v>0</v>
      </c>
      <c r="AV116" s="39">
        <f>'2019'!Q116</f>
        <v>0</v>
      </c>
      <c r="AW116" s="39">
        <f>'2019'!R116</f>
        <v>0</v>
      </c>
      <c r="AX116" s="132">
        <f>'2019'!S116</f>
        <v>0</v>
      </c>
      <c r="AY116" s="33" t="str">
        <f>'2019'!AB116</f>
        <v xml:space="preserve">La Secretaría de Familia a través de la oficina de equidad de género se encuentra adelantando procesos formativos en el comando departamental de la policía y subestaciones de policía según cronograma establecido en conjunto para la incorporación de medidas y protocolos existentes en el trámite del debido proceso con población sexualmente diversa y abordaje de los asuntos de género y derechos humanos. </v>
      </c>
    </row>
    <row r="117" spans="1:51" ht="60" customHeight="1" x14ac:dyDescent="0.25">
      <c r="A117" s="307"/>
      <c r="B117" s="266"/>
      <c r="C117" s="275"/>
      <c r="D117" s="14">
        <v>106</v>
      </c>
      <c r="E117" s="13" t="s">
        <v>666</v>
      </c>
      <c r="F117" s="13" t="s">
        <v>667</v>
      </c>
      <c r="G117" s="13" t="s">
        <v>668</v>
      </c>
      <c r="H117" s="13" t="s">
        <v>669</v>
      </c>
      <c r="I117" s="33" t="s">
        <v>670</v>
      </c>
      <c r="J117" s="270"/>
      <c r="K117" s="273"/>
      <c r="L117" s="275"/>
      <c r="M117" s="276"/>
      <c r="N117" s="74">
        <v>0.9</v>
      </c>
      <c r="O117" s="49">
        <f t="shared" si="2"/>
        <v>0.18</v>
      </c>
      <c r="P117" s="80">
        <f t="shared" si="3"/>
        <v>0.19999999999999998</v>
      </c>
      <c r="Q117" s="95" t="str">
        <f>'2015'!O117</f>
        <v>10% de implementación de campaña de sensibilización de rutas de atención a mujeres víctimas.</v>
      </c>
      <c r="R117" s="97">
        <f>'2015'!P117</f>
        <v>0</v>
      </c>
      <c r="S117" s="38">
        <f>'2015'!Q117</f>
        <v>0</v>
      </c>
      <c r="T117" s="39">
        <f>'2015'!R117</f>
        <v>148240000</v>
      </c>
      <c r="U117" s="39">
        <f>'2015'!S117</f>
        <v>21708252</v>
      </c>
      <c r="V117" s="38">
        <f>'2015'!T117</f>
        <v>0.14643990825688075</v>
      </c>
      <c r="W117" s="33" t="str">
        <f>'2015'!U117</f>
        <v xml:space="preserve">Desde la jefatura de la mujer se llevan a cabo campañas permanentes en instituciones educativas, comisarias de familia, gurpos de mujeres gestantes, grupos de mujeres lactantes, consejos de mujeres, grupos de adulto mayor </v>
      </c>
      <c r="X117" s="123">
        <f>'2016'!N117</f>
        <v>0.09</v>
      </c>
      <c r="Y117" s="124">
        <f>'2016'!O117</f>
        <v>0.09</v>
      </c>
      <c r="Z117" s="132">
        <f>'2016'!P117</f>
        <v>1</v>
      </c>
      <c r="AA117" s="39">
        <f>'2016'!Q117</f>
        <v>0</v>
      </c>
      <c r="AB117" s="39">
        <f>'2016'!R117</f>
        <v>0</v>
      </c>
      <c r="AC117" s="132">
        <f>'2016'!S117</f>
        <v>0</v>
      </c>
      <c r="AD117" s="33" t="str">
        <f>'2016'!T117</f>
        <v>Desde la  jefatura de la mujer se llevo a cabo Socializacion de las rutas de atencion en violencia a diferentes organizaciones de mujeres.(consejo Departamental y Municipales de Mujeres, Organizaciones de mujeres, comisarias de familias)</v>
      </c>
      <c r="AE117" s="123">
        <f>'2017'!N117</f>
        <v>0.09</v>
      </c>
      <c r="AF117" s="124">
        <f>'2017'!O117</f>
        <v>0.09</v>
      </c>
      <c r="AG117" s="132">
        <f>'2017'!P117</f>
        <v>1</v>
      </c>
      <c r="AH117" s="39">
        <f>'2017'!Q117</f>
        <v>0</v>
      </c>
      <c r="AI117" s="39">
        <f>'2017'!R117</f>
        <v>0</v>
      </c>
      <c r="AJ117" s="132">
        <f>'2017'!S117</f>
        <v>0</v>
      </c>
      <c r="AK117" s="33" t="str">
        <f>'2017'!T117</f>
        <v>Desde la  jefatura de la mujer se llevo a cabo Socializacion de las rutas de atencion en violencia a diferentes organizaciones de mujeres.(consejo Departamental y Municipales de Mujeres, Organizaciones de mujeres, comisarias de familias)</v>
      </c>
      <c r="AL117" s="123">
        <f>'2018'!N117</f>
        <v>0</v>
      </c>
      <c r="AM117" s="124">
        <f>'2018'!O117</f>
        <v>0</v>
      </c>
      <c r="AN117" s="132">
        <f>'2018'!P117</f>
        <v>0</v>
      </c>
      <c r="AO117" s="39">
        <f>'2018'!Q117</f>
        <v>0</v>
      </c>
      <c r="AP117" s="39">
        <f>'2018'!R117</f>
        <v>0</v>
      </c>
      <c r="AQ117" s="132">
        <f>'2018'!S117</f>
        <v>0</v>
      </c>
      <c r="AR117" s="33" t="str">
        <f>'2018'!AB117</f>
        <v>Se tiene previsto el cumplimiento de esta actividad para la presente vigencia. Sin embargo, es de tener en cuenta que tanto en la conmemoración del día de la mujer como en la del día de la lucha contra la homofobia, se han realizado ejercicios simbólicos para sensibilizar a los funcionarios de la adm. departamental sobre la inclusión, no discriminación.</v>
      </c>
      <c r="AS117" s="123">
        <f>'2019'!N117</f>
        <v>0</v>
      </c>
      <c r="AT117" s="124">
        <f>'2019'!O117</f>
        <v>0</v>
      </c>
      <c r="AU117" s="132">
        <f>'2019'!P117</f>
        <v>0</v>
      </c>
      <c r="AV117" s="39">
        <f>'2019'!Q117</f>
        <v>0</v>
      </c>
      <c r="AW117" s="39">
        <f>'2019'!R117</f>
        <v>0</v>
      </c>
      <c r="AX117" s="132">
        <f>'2019'!S117</f>
        <v>0</v>
      </c>
      <c r="AY117" s="33" t="str">
        <f>'2019'!AB117</f>
        <v>La Secretaría del Interior reporta haber efectuado acompañamiento a los 12 municipios del departamento en la implementación de los planes de acción municipales y departamental de derechos humanos, así mismo, mediante la construcción de la ruta intersectorial para prevenir la discriminación, se incorporó el enfoque de género y diversidad en los mismos planes. De igual forma, se conformó el comité departamental de paz, reconciliación y derechos humanos con representación de todas las poblaciones del Departamento.</v>
      </c>
    </row>
    <row r="118" spans="1:51" ht="60" customHeight="1" x14ac:dyDescent="0.25">
      <c r="A118" s="307"/>
      <c r="B118" s="266"/>
      <c r="C118" s="275"/>
      <c r="D118" s="14">
        <v>107</v>
      </c>
      <c r="E118" s="13" t="s">
        <v>671</v>
      </c>
      <c r="F118" s="13" t="s">
        <v>672</v>
      </c>
      <c r="G118" s="13" t="s">
        <v>673</v>
      </c>
      <c r="H118" s="13" t="s">
        <v>59</v>
      </c>
      <c r="I118" s="33" t="s">
        <v>674</v>
      </c>
      <c r="J118" s="270"/>
      <c r="K118" s="273"/>
      <c r="L118" s="275"/>
      <c r="M118" s="276"/>
      <c r="N118" s="74">
        <v>0.9</v>
      </c>
      <c r="O118" s="49">
        <f t="shared" si="2"/>
        <v>0.126</v>
      </c>
      <c r="P118" s="80">
        <f t="shared" si="3"/>
        <v>0.13999999999999999</v>
      </c>
      <c r="Q118" s="95">
        <f>'2015'!O118</f>
        <v>0</v>
      </c>
      <c r="R118" s="97">
        <f>'2015'!P118</f>
        <v>0</v>
      </c>
      <c r="S118" s="38">
        <f>'2015'!Q118</f>
        <v>0</v>
      </c>
      <c r="T118" s="39">
        <f>'2015'!R118</f>
        <v>0</v>
      </c>
      <c r="U118" s="39">
        <f>'2015'!S118</f>
        <v>0</v>
      </c>
      <c r="V118" s="38">
        <f>'2015'!T118</f>
        <v>0</v>
      </c>
      <c r="W118" s="33">
        <f>'2015'!U118</f>
        <v>0</v>
      </c>
      <c r="X118" s="123">
        <f>'2016'!N118</f>
        <v>0.09</v>
      </c>
      <c r="Y118" s="124">
        <f>'2016'!O118</f>
        <v>0.09</v>
      </c>
      <c r="Z118" s="132">
        <f>'2016'!P118</f>
        <v>1</v>
      </c>
      <c r="AA118" s="39">
        <f>'2016'!Q118</f>
        <v>0</v>
      </c>
      <c r="AB118" s="39">
        <f>'2016'!R118</f>
        <v>0</v>
      </c>
      <c r="AC118" s="132">
        <f>'2016'!S118</f>
        <v>0</v>
      </c>
      <c r="AD118" s="33" t="str">
        <f>'2016'!T118</f>
        <v>Este comité esta articulado por la defensoria del Pueblo</v>
      </c>
      <c r="AE118" s="123">
        <f>'2017'!N118</f>
        <v>0.09</v>
      </c>
      <c r="AF118" s="124">
        <f>'2017'!O118</f>
        <v>3.5999999999999997E-2</v>
      </c>
      <c r="AG118" s="132">
        <f>'2017'!P118</f>
        <v>0.39999999999999997</v>
      </c>
      <c r="AH118" s="39">
        <f>'2017'!Q118</f>
        <v>0</v>
      </c>
      <c r="AI118" s="39">
        <f>'2017'!R118</f>
        <v>0</v>
      </c>
      <c r="AJ118" s="132">
        <f>'2017'!S118</f>
        <v>0</v>
      </c>
      <c r="AK118" s="33" t="str">
        <f>'2017'!T118</f>
        <v>Este comité esta articulado por la defensoria del Pueblo, sin embargo, secretaria de familia con el fin de hacer seguimiento a la ley 1257 consolida por medio de la politica publica de equidad de genero los items para realizar el control pertinente.</v>
      </c>
      <c r="AL118" s="123">
        <f>'2018'!N118</f>
        <v>0</v>
      </c>
      <c r="AM118" s="124">
        <f>'2018'!O118</f>
        <v>0</v>
      </c>
      <c r="AN118" s="132">
        <f>'2018'!P118</f>
        <v>0</v>
      </c>
      <c r="AO118" s="39">
        <f>'2018'!Q118</f>
        <v>0</v>
      </c>
      <c r="AP118" s="39">
        <f>'2018'!R118</f>
        <v>0</v>
      </c>
      <c r="AQ118" s="132">
        <f>'2018'!S118</f>
        <v>0</v>
      </c>
      <c r="AR118" s="33" t="str">
        <f>'2018'!AB118</f>
        <v xml:space="preserve">A través del comite consultivo intersectorial de prevención de violencia de género y atención de casos de abuso sexual, se viene haciendo seguimiento a la implementación de la Ley 1257. De igual forma la Secretaría de Familia cuenta con un profesional del derecho encargado de socializar la norma a comisarías de familia, organizaciones y funcionarios que lo requieren. </v>
      </c>
      <c r="AS118" s="123">
        <f>'2019'!N118</f>
        <v>0</v>
      </c>
      <c r="AT118" s="124">
        <f>'2019'!O118</f>
        <v>0</v>
      </c>
      <c r="AU118" s="132">
        <f>'2019'!P118</f>
        <v>0</v>
      </c>
      <c r="AV118" s="39">
        <f>'2019'!Q118</f>
        <v>0</v>
      </c>
      <c r="AW118" s="39">
        <f>'2019'!R118</f>
        <v>0</v>
      </c>
      <c r="AX118" s="132">
        <f>'2019'!S118</f>
        <v>0</v>
      </c>
      <c r="AY118" s="33" t="str">
        <f>'2019'!AB118</f>
        <v xml:space="preserve">Esta acción concreta se encuentra estrechamente vinculada con las acciones 102 y 103, por lo cual se asume el relacionamiento del cumplimiento a la misma, con la información consignada allí. </v>
      </c>
    </row>
    <row r="119" spans="1:51" ht="60" customHeight="1" x14ac:dyDescent="0.25">
      <c r="A119" s="307"/>
      <c r="B119" s="303" t="s">
        <v>675</v>
      </c>
      <c r="C119" s="305" t="s">
        <v>676</v>
      </c>
      <c r="D119" s="17">
        <v>108</v>
      </c>
      <c r="E119" s="13" t="s">
        <v>677</v>
      </c>
      <c r="F119" s="13" t="s">
        <v>678</v>
      </c>
      <c r="G119" s="13" t="s">
        <v>679</v>
      </c>
      <c r="H119" s="13" t="s">
        <v>680</v>
      </c>
      <c r="I119" s="33" t="s">
        <v>670</v>
      </c>
      <c r="J119" s="270"/>
      <c r="K119" s="273"/>
      <c r="L119" s="275"/>
      <c r="M119" s="276"/>
      <c r="N119" s="74">
        <v>0.9</v>
      </c>
      <c r="O119" s="49">
        <f t="shared" si="2"/>
        <v>0.18</v>
      </c>
      <c r="P119" s="80">
        <f t="shared" si="3"/>
        <v>0.19999999999999998</v>
      </c>
      <c r="Q119" s="95">
        <f>'2015'!O119</f>
        <v>0</v>
      </c>
      <c r="R119" s="97">
        <f>'2015'!P119</f>
        <v>0</v>
      </c>
      <c r="S119" s="38">
        <f>'2015'!Q119</f>
        <v>0</v>
      </c>
      <c r="T119" s="39">
        <f>'2015'!R119</f>
        <v>0</v>
      </c>
      <c r="U119" s="39">
        <f>'2015'!S119</f>
        <v>0</v>
      </c>
      <c r="V119" s="38">
        <f>'2015'!T119</f>
        <v>0</v>
      </c>
      <c r="W119" s="33">
        <f>'2015'!U119</f>
        <v>0</v>
      </c>
      <c r="X119" s="123">
        <f>'2016'!N119</f>
        <v>0.09</v>
      </c>
      <c r="Y119" s="124">
        <f>'2016'!O119</f>
        <v>0.09</v>
      </c>
      <c r="Z119" s="132">
        <f>'2016'!P119</f>
        <v>1</v>
      </c>
      <c r="AA119" s="39">
        <f>'2016'!Q119</f>
        <v>0</v>
      </c>
      <c r="AB119" s="39">
        <f>'2016'!R119</f>
        <v>0</v>
      </c>
      <c r="AC119" s="132">
        <f>'2016'!S119</f>
        <v>0</v>
      </c>
      <c r="AD119" s="33" t="str">
        <f>'2016'!T119</f>
        <v xml:space="preserve">este proceso esta a cargo del consejo departamental de mujeres </v>
      </c>
      <c r="AE119" s="123">
        <f>'2017'!N119</f>
        <v>0.09</v>
      </c>
      <c r="AF119" s="124">
        <f>'2017'!O119</f>
        <v>0.09</v>
      </c>
      <c r="AG119" s="132">
        <f>'2017'!P119</f>
        <v>1</v>
      </c>
      <c r="AH119" s="39">
        <f>'2017'!Q119</f>
        <v>0</v>
      </c>
      <c r="AI119" s="39">
        <f>'2017'!R119</f>
        <v>0</v>
      </c>
      <c r="AJ119" s="132">
        <f>'2017'!S119</f>
        <v>0</v>
      </c>
      <c r="AK119" s="33" t="str">
        <f>'2017'!T119</f>
        <v>se ha consolidado el comité departamental de muejeres en el departamental, el cual le hace seguimiento a la  Política Pública de Equidad de Género para las mujeres.</v>
      </c>
      <c r="AL119" s="123">
        <f>'2018'!N119</f>
        <v>0</v>
      </c>
      <c r="AM119" s="124">
        <f>'2018'!O119</f>
        <v>0</v>
      </c>
      <c r="AN119" s="132">
        <f>'2018'!P119</f>
        <v>0</v>
      </c>
      <c r="AO119" s="39">
        <f>'2018'!Q119</f>
        <v>0</v>
      </c>
      <c r="AP119" s="39">
        <f>'2018'!R119</f>
        <v>0</v>
      </c>
      <c r="AQ119" s="132">
        <f>'2018'!S119</f>
        <v>0</v>
      </c>
      <c r="AR119" s="33" t="str">
        <f>'2018'!AB119</f>
        <v>La Secretaría de Familia a través de la oficina de equidad de género realiza el seguimiento y monitoreo a la implementación de la política pública de equidad de género, así cmo el reporte de información del plan indicativo de la misma, que se informa a planeación departamental de manera trimestral y se presenta a los consejos respectivos de manera semestral.</v>
      </c>
      <c r="AS119" s="123">
        <f>'2019'!N119</f>
        <v>0</v>
      </c>
      <c r="AT119" s="124">
        <f>'2019'!O119</f>
        <v>0</v>
      </c>
      <c r="AU119" s="132">
        <f>'2019'!P119</f>
        <v>0</v>
      </c>
      <c r="AV119" s="39">
        <f>'2019'!Q119</f>
        <v>0</v>
      </c>
      <c r="AW119" s="39">
        <f>'2019'!R119</f>
        <v>0</v>
      </c>
      <c r="AX119" s="132">
        <f>'2019'!S119</f>
        <v>0</v>
      </c>
      <c r="AY119" s="33" t="str">
        <f>'2019'!AB119</f>
        <v>Una vez conformado el comité consultivo intersectorial para el abordaje integral de la violencia de género, se asume dentro de sus funciones, el seguimiento a la implementación de la ley 1257 y sus decretos reglamentarios, por lo cual esta acción viene siendo cumplida a través del cumplimiento de lo adoptado en el decreto 587 del 2018.</v>
      </c>
    </row>
    <row r="120" spans="1:51" ht="60" customHeight="1" thickBot="1" x14ac:dyDescent="0.3">
      <c r="A120" s="308"/>
      <c r="B120" s="304"/>
      <c r="C120" s="306"/>
      <c r="D120" s="45">
        <v>109</v>
      </c>
      <c r="E120" s="35" t="s">
        <v>681</v>
      </c>
      <c r="F120" s="35" t="s">
        <v>682</v>
      </c>
      <c r="G120" s="35" t="s">
        <v>683</v>
      </c>
      <c r="H120" s="35" t="s">
        <v>684</v>
      </c>
      <c r="I120" s="36" t="s">
        <v>685</v>
      </c>
      <c r="J120" s="310"/>
      <c r="K120" s="311"/>
      <c r="L120" s="301"/>
      <c r="M120" s="302"/>
      <c r="N120" s="78">
        <v>0.9</v>
      </c>
      <c r="O120" s="73">
        <f t="shared" si="2"/>
        <v>0.13500000000000001</v>
      </c>
      <c r="P120" s="104">
        <f t="shared" si="3"/>
        <v>0.15</v>
      </c>
      <c r="Q120" s="96">
        <f>'2015'!O120</f>
        <v>0</v>
      </c>
      <c r="R120" s="98">
        <f>'2015'!P120</f>
        <v>0</v>
      </c>
      <c r="S120" s="46">
        <f>'2015'!Q120</f>
        <v>0</v>
      </c>
      <c r="T120" s="47">
        <f>'2015'!R120</f>
        <v>0</v>
      </c>
      <c r="U120" s="47">
        <f>'2015'!S120</f>
        <v>0</v>
      </c>
      <c r="V120" s="46">
        <f>'2015'!T120</f>
        <v>0</v>
      </c>
      <c r="W120" s="36">
        <f>'2015'!U120</f>
        <v>0</v>
      </c>
      <c r="X120" s="125">
        <f>'2016'!N120</f>
        <v>0.09</v>
      </c>
      <c r="Y120" s="126">
        <f>'2016'!O120</f>
        <v>0.09</v>
      </c>
      <c r="Z120" s="46">
        <f>'2016'!P120</f>
        <v>1</v>
      </c>
      <c r="AA120" s="47">
        <f>'2016'!Q120</f>
        <v>0</v>
      </c>
      <c r="AB120" s="47">
        <f>'2016'!R120</f>
        <v>0</v>
      </c>
      <c r="AC120" s="46">
        <f>'2016'!S120</f>
        <v>0</v>
      </c>
      <c r="AD120" s="36" t="str">
        <f>'2016'!T120</f>
        <v>A traves de los consejos municipales de mujeres se vienen Incentivando la participación activa de las organizaciones de mujeres  en el monitoreo y evaluación de la Política Pública de Equidad de Género para las mujeres.</v>
      </c>
      <c r="AE120" s="125">
        <f>'2017'!N120</f>
        <v>0.09</v>
      </c>
      <c r="AF120" s="126">
        <f>'2017'!O120</f>
        <v>4.4999999999999998E-2</v>
      </c>
      <c r="AG120" s="46">
        <f>'2017'!P120</f>
        <v>0.5</v>
      </c>
      <c r="AH120" s="47">
        <f>'2017'!Q120</f>
        <v>0</v>
      </c>
      <c r="AI120" s="47">
        <f>'2017'!R120</f>
        <v>0</v>
      </c>
      <c r="AJ120" s="46">
        <f>'2017'!S120</f>
        <v>0</v>
      </c>
      <c r="AK120" s="36" t="str">
        <f>'2017'!T120</f>
        <v>A traves de los consejos municipales de mujeres se vienen Incentivando la participación activa de las organizaciones de mujeres  en el monitoreo y evaluación de la Política Pública de Equidad de Género para las mujeres.</v>
      </c>
      <c r="AL120" s="125">
        <f>'2018'!N120</f>
        <v>0</v>
      </c>
      <c r="AM120" s="126">
        <f>'2018'!O120</f>
        <v>0</v>
      </c>
      <c r="AN120" s="46">
        <f>'2018'!P120</f>
        <v>0</v>
      </c>
      <c r="AO120" s="47">
        <f>'2018'!Q120</f>
        <v>0</v>
      </c>
      <c r="AP120" s="47">
        <f>'2018'!R120</f>
        <v>0</v>
      </c>
      <c r="AQ120" s="46">
        <f>'2018'!S120</f>
        <v>0</v>
      </c>
      <c r="AR120" s="36" t="str">
        <f>'2018'!AB120</f>
        <v xml:space="preserve">A través del consejo departamental de mujeres se viene haciendo presentaicón de los avances de la política pública de equidad de género. De igual forma la Secretaría de Familia cuenta con una profesional encargada de asistir a los consejos comunitarios de mujer y el consejo departamental de mujeres, frentea la socialización de lineas estratégicas y asistencia técnica a municipios para la adopción de políticas públicas de género en los territorios. </v>
      </c>
      <c r="AS120" s="125">
        <f>'2019'!N120</f>
        <v>0</v>
      </c>
      <c r="AT120" s="126">
        <f>'2019'!O120</f>
        <v>0</v>
      </c>
      <c r="AU120" s="46">
        <f>'2019'!P120</f>
        <v>0</v>
      </c>
      <c r="AV120" s="47">
        <f>'2019'!Q120</f>
        <v>0</v>
      </c>
      <c r="AW120" s="47">
        <f>'2019'!R120</f>
        <v>0</v>
      </c>
      <c r="AX120" s="46">
        <f>'2019'!S120</f>
        <v>0</v>
      </c>
      <c r="AY120" s="36" t="str">
        <f>'2019'!AB120</f>
        <v xml:space="preserve">La Secretaría de Familia a través de la oficina de género y diversidad tiene a cargo la coordinación del proceso de seguimiento a la implementación de la política pública de género. Es así como a la fecha se han realizado 2 informes de seguimiento ante el consejo departamental de mujeres y el consejo departamental de política social, se ha realizado reporte del seguimiento al plan indicativo de la política pública ante planeación departamental, lo cual para el primer trimestre del año se encuentra debidamente publicado en el canal virtual central www.quindio.gov.co. que una vez se cuente con la validación del informe semestral será publicado nuevamente. </v>
      </c>
    </row>
  </sheetData>
  <sheetProtection sort="0"/>
  <mergeCells count="228">
    <mergeCell ref="AR36:AR41"/>
    <mergeCell ref="AS36:AS41"/>
    <mergeCell ref="AT36:AT41"/>
    <mergeCell ref="AU36:AU41"/>
    <mergeCell ref="AV36:AV41"/>
    <mergeCell ref="AW36:AW41"/>
    <mergeCell ref="AX36:AX41"/>
    <mergeCell ref="AY36:AY41"/>
    <mergeCell ref="AI36:AI41"/>
    <mergeCell ref="AJ36:AJ41"/>
    <mergeCell ref="AK36:AK41"/>
    <mergeCell ref="AL36:AL41"/>
    <mergeCell ref="AM36:AM41"/>
    <mergeCell ref="AN36:AN41"/>
    <mergeCell ref="AO36:AO41"/>
    <mergeCell ref="AP36:AP41"/>
    <mergeCell ref="AQ36:AQ41"/>
    <mergeCell ref="AT32:AT35"/>
    <mergeCell ref="AU32:AU35"/>
    <mergeCell ref="AV32:AV35"/>
    <mergeCell ref="AW32:AW35"/>
    <mergeCell ref="AX32:AX35"/>
    <mergeCell ref="AY32:AY35"/>
    <mergeCell ref="Q36:Q41"/>
    <mergeCell ref="R36:R41"/>
    <mergeCell ref="S36:S41"/>
    <mergeCell ref="T36:T41"/>
    <mergeCell ref="U36:U41"/>
    <mergeCell ref="V36:V41"/>
    <mergeCell ref="W36:W41"/>
    <mergeCell ref="X36:X41"/>
    <mergeCell ref="Y36:Y41"/>
    <mergeCell ref="Z36:Z41"/>
    <mergeCell ref="AA36:AA41"/>
    <mergeCell ref="AB36:AB41"/>
    <mergeCell ref="AC36:AC41"/>
    <mergeCell ref="AD36:AD41"/>
    <mergeCell ref="AE36:AE41"/>
    <mergeCell ref="AF36:AF41"/>
    <mergeCell ref="AG36:AG41"/>
    <mergeCell ref="AH36:AH41"/>
    <mergeCell ref="AK32:AK35"/>
    <mergeCell ref="AL32:AL35"/>
    <mergeCell ref="AM32:AM35"/>
    <mergeCell ref="AN32:AN35"/>
    <mergeCell ref="AO32:AO35"/>
    <mergeCell ref="AP32:AP35"/>
    <mergeCell ref="AQ32:AQ35"/>
    <mergeCell ref="AR32:AR35"/>
    <mergeCell ref="AS32:AS35"/>
    <mergeCell ref="AB32:AB35"/>
    <mergeCell ref="AC32:AC35"/>
    <mergeCell ref="AD32:AD35"/>
    <mergeCell ref="AE32:AE35"/>
    <mergeCell ref="AF32:AF35"/>
    <mergeCell ref="AG32:AG35"/>
    <mergeCell ref="AH32:AH35"/>
    <mergeCell ref="AI32:AI35"/>
    <mergeCell ref="AJ32:AJ35"/>
    <mergeCell ref="AU2:AU3"/>
    <mergeCell ref="AV2:AW2"/>
    <mergeCell ref="AX2:AX3"/>
    <mergeCell ref="AY2:AY3"/>
    <mergeCell ref="AL2:AM2"/>
    <mergeCell ref="AN2:AN3"/>
    <mergeCell ref="AO2:AP2"/>
    <mergeCell ref="AQ2:AQ3"/>
    <mergeCell ref="AR2:AR3"/>
    <mergeCell ref="AH2:AI2"/>
    <mergeCell ref="AJ2:AJ3"/>
    <mergeCell ref="AK2:AK3"/>
    <mergeCell ref="X2:Y2"/>
    <mergeCell ref="Z2:Z3"/>
    <mergeCell ref="AA2:AB2"/>
    <mergeCell ref="AC2:AC3"/>
    <mergeCell ref="AD2:AD3"/>
    <mergeCell ref="AS2:AT2"/>
    <mergeCell ref="B119:B120"/>
    <mergeCell ref="C119:C120"/>
    <mergeCell ref="A109:A120"/>
    <mergeCell ref="B109:B118"/>
    <mergeCell ref="C109:C110"/>
    <mergeCell ref="J109:J120"/>
    <mergeCell ref="K109:K120"/>
    <mergeCell ref="AE2:AF2"/>
    <mergeCell ref="AG2:AG3"/>
    <mergeCell ref="O32:O35"/>
    <mergeCell ref="P32:P35"/>
    <mergeCell ref="O36:O41"/>
    <mergeCell ref="P36:P41"/>
    <mergeCell ref="Q32:Q35"/>
    <mergeCell ref="R32:R35"/>
    <mergeCell ref="S32:S35"/>
    <mergeCell ref="T32:T35"/>
    <mergeCell ref="U32:U35"/>
    <mergeCell ref="V32:V35"/>
    <mergeCell ref="W32:W35"/>
    <mergeCell ref="X32:X35"/>
    <mergeCell ref="Y32:Y35"/>
    <mergeCell ref="Z32:Z35"/>
    <mergeCell ref="AA32:AA35"/>
    <mergeCell ref="L106:L107"/>
    <mergeCell ref="M106:M107"/>
    <mergeCell ref="J96:J98"/>
    <mergeCell ref="K96:K98"/>
    <mergeCell ref="L96:L98"/>
    <mergeCell ref="M96:M98"/>
    <mergeCell ref="L109:L120"/>
    <mergeCell ref="M109:M120"/>
    <mergeCell ref="C111:C118"/>
    <mergeCell ref="A85:A108"/>
    <mergeCell ref="B85:B96"/>
    <mergeCell ref="C85:C89"/>
    <mergeCell ref="C90:C96"/>
    <mergeCell ref="B100:B108"/>
    <mergeCell ref="C100:C107"/>
    <mergeCell ref="J63:J67"/>
    <mergeCell ref="K63:K67"/>
    <mergeCell ref="L63:L67"/>
    <mergeCell ref="B97:B99"/>
    <mergeCell ref="C97:C99"/>
    <mergeCell ref="J99:M99"/>
    <mergeCell ref="I93:I94"/>
    <mergeCell ref="J93:J94"/>
    <mergeCell ref="K93:K94"/>
    <mergeCell ref="L93:L94"/>
    <mergeCell ref="M93:M94"/>
    <mergeCell ref="C80:C84"/>
    <mergeCell ref="J100:J101"/>
    <mergeCell ref="K100:K101"/>
    <mergeCell ref="L100:L101"/>
    <mergeCell ref="M100:M101"/>
    <mergeCell ref="J106:J107"/>
    <mergeCell ref="K106:K107"/>
    <mergeCell ref="A68:A84"/>
    <mergeCell ref="B68:B76"/>
    <mergeCell ref="C68:C71"/>
    <mergeCell ref="J70:J71"/>
    <mergeCell ref="K70:K71"/>
    <mergeCell ref="L70:L71"/>
    <mergeCell ref="C72:C76"/>
    <mergeCell ref="B77:B84"/>
    <mergeCell ref="C77:C79"/>
    <mergeCell ref="J78:J81"/>
    <mergeCell ref="K78:K81"/>
    <mergeCell ref="L78:L81"/>
    <mergeCell ref="J57:J60"/>
    <mergeCell ref="K57:K60"/>
    <mergeCell ref="L57:L60"/>
    <mergeCell ref="M57:M60"/>
    <mergeCell ref="A1:I1"/>
    <mergeCell ref="A52:A67"/>
    <mergeCell ref="C52:C55"/>
    <mergeCell ref="C57:C59"/>
    <mergeCell ref="C60:C61"/>
    <mergeCell ref="C62:C65"/>
    <mergeCell ref="B66:B67"/>
    <mergeCell ref="C66:C67"/>
    <mergeCell ref="B52:B55"/>
    <mergeCell ref="B56:B61"/>
    <mergeCell ref="B62:B65"/>
    <mergeCell ref="B31:B51"/>
    <mergeCell ref="D32:D35"/>
    <mergeCell ref="J2:M2"/>
    <mergeCell ref="A4:A51"/>
    <mergeCell ref="B4:B23"/>
    <mergeCell ref="M63:M67"/>
    <mergeCell ref="B24:B30"/>
    <mergeCell ref="C24:C26"/>
    <mergeCell ref="C27:C28"/>
    <mergeCell ref="C43:C47"/>
    <mergeCell ref="C48:C51"/>
    <mergeCell ref="J53:J55"/>
    <mergeCell ref="K53:K55"/>
    <mergeCell ref="L53:L55"/>
    <mergeCell ref="M53:M55"/>
    <mergeCell ref="K50:K51"/>
    <mergeCell ref="L50:L51"/>
    <mergeCell ref="M50:M51"/>
    <mergeCell ref="L48:L49"/>
    <mergeCell ref="M48:M49"/>
    <mergeCell ref="J50:J51"/>
    <mergeCell ref="J48:J49"/>
    <mergeCell ref="K48:K49"/>
    <mergeCell ref="G32:G35"/>
    <mergeCell ref="H32:H35"/>
    <mergeCell ref="I32:I35"/>
    <mergeCell ref="W2:W3"/>
    <mergeCell ref="H2:H3"/>
    <mergeCell ref="I2:I3"/>
    <mergeCell ref="Q2:R2"/>
    <mergeCell ref="T2:U2"/>
    <mergeCell ref="P2:P3"/>
    <mergeCell ref="N2:O2"/>
    <mergeCell ref="N32:N35"/>
    <mergeCell ref="F2:F3"/>
    <mergeCell ref="G2:G3"/>
    <mergeCell ref="N36:N41"/>
    <mergeCell ref="V2:V3"/>
    <mergeCell ref="C29:C30"/>
    <mergeCell ref="C31:C35"/>
    <mergeCell ref="S2:S3"/>
    <mergeCell ref="L36:L37"/>
    <mergeCell ref="M36:M37"/>
    <mergeCell ref="K18:K20"/>
    <mergeCell ref="L18:L20"/>
    <mergeCell ref="M18:M20"/>
    <mergeCell ref="H36:H41"/>
    <mergeCell ref="I36:I37"/>
    <mergeCell ref="D36:D41"/>
    <mergeCell ref="E36:E41"/>
    <mergeCell ref="F36:F41"/>
    <mergeCell ref="G36:G41"/>
    <mergeCell ref="C4:C10"/>
    <mergeCell ref="J36:J37"/>
    <mergeCell ref="K36:K37"/>
    <mergeCell ref="J18:J20"/>
    <mergeCell ref="E32:E35"/>
    <mergeCell ref="F32:F35"/>
    <mergeCell ref="C11:C13"/>
    <mergeCell ref="C14:C17"/>
    <mergeCell ref="C18:C23"/>
    <mergeCell ref="C36:C42"/>
    <mergeCell ref="A2:A3"/>
    <mergeCell ref="B2:B3"/>
    <mergeCell ref="C2:C3"/>
    <mergeCell ref="D2:D3"/>
    <mergeCell ref="E2:E3"/>
  </mergeCells>
  <conditionalFormatting sqref="L44">
    <cfRule type="duplicateValues" dxfId="601" priority="32"/>
  </conditionalFormatting>
  <conditionalFormatting sqref="L39">
    <cfRule type="duplicateValues" dxfId="600" priority="31"/>
  </conditionalFormatting>
  <conditionalFormatting sqref="L18">
    <cfRule type="duplicateValues" dxfId="599" priority="30"/>
  </conditionalFormatting>
  <conditionalFormatting sqref="L42">
    <cfRule type="duplicateValues" dxfId="598" priority="29"/>
  </conditionalFormatting>
  <conditionalFormatting sqref="L50">
    <cfRule type="duplicateValues" dxfId="597" priority="28"/>
  </conditionalFormatting>
  <conditionalFormatting sqref="K75">
    <cfRule type="duplicateValues" dxfId="596" priority="27"/>
  </conditionalFormatting>
  <conditionalFormatting sqref="L109">
    <cfRule type="duplicateValues" dxfId="595" priority="26"/>
  </conditionalFormatting>
  <conditionalFormatting sqref="S36 S4:S32 S42:S120">
    <cfRule type="cellIs" dxfId="594" priority="21" operator="lessThan">
      <formula>0.4</formula>
    </cfRule>
    <cfRule type="cellIs" dxfId="593" priority="22" operator="between">
      <formula>0.4</formula>
      <formula>0.5999</formula>
    </cfRule>
    <cfRule type="cellIs" dxfId="592" priority="23" operator="between">
      <formula>0.6</formula>
      <formula>0.6999</formula>
    </cfRule>
    <cfRule type="cellIs" dxfId="591" priority="24" operator="between">
      <formula>0.7</formula>
      <formula>0.7999</formula>
    </cfRule>
    <cfRule type="cellIs" dxfId="590" priority="25" operator="greaterThan">
      <formula>0.7999</formula>
    </cfRule>
  </conditionalFormatting>
  <conditionalFormatting sqref="Z36 Z4:Z32 Z42:Z120">
    <cfRule type="cellIs" dxfId="589" priority="16" operator="lessThan">
      <formula>0.4</formula>
    </cfRule>
    <cfRule type="cellIs" dxfId="588" priority="17" operator="between">
      <formula>0.4</formula>
      <formula>0.5999</formula>
    </cfRule>
    <cfRule type="cellIs" dxfId="587" priority="18" operator="between">
      <formula>0.6</formula>
      <formula>0.6999</formula>
    </cfRule>
    <cfRule type="cellIs" dxfId="586" priority="19" operator="between">
      <formula>0.7</formula>
      <formula>0.7999</formula>
    </cfRule>
    <cfRule type="cellIs" dxfId="585" priority="20" operator="greaterThan">
      <formula>0.7999</formula>
    </cfRule>
  </conditionalFormatting>
  <conditionalFormatting sqref="AG36 AG4:AG32 AG42:AG120">
    <cfRule type="cellIs" dxfId="584" priority="11" operator="lessThan">
      <formula>0.4</formula>
    </cfRule>
    <cfRule type="cellIs" dxfId="583" priority="12" operator="between">
      <formula>0.4</formula>
      <formula>0.5999</formula>
    </cfRule>
    <cfRule type="cellIs" dxfId="582" priority="13" operator="between">
      <formula>0.6</formula>
      <formula>0.6999</formula>
    </cfRule>
    <cfRule type="cellIs" dxfId="581" priority="14" operator="between">
      <formula>0.7</formula>
      <formula>0.7999</formula>
    </cfRule>
    <cfRule type="cellIs" dxfId="580" priority="15" operator="greaterThan">
      <formula>0.7999</formula>
    </cfRule>
  </conditionalFormatting>
  <conditionalFormatting sqref="AN36 AN4:AN32 AN42:AN120">
    <cfRule type="cellIs" dxfId="579" priority="6" operator="lessThan">
      <formula>0.4</formula>
    </cfRule>
    <cfRule type="cellIs" dxfId="578" priority="7" operator="between">
      <formula>0.4</formula>
      <formula>0.5999</formula>
    </cfRule>
    <cfRule type="cellIs" dxfId="577" priority="8" operator="between">
      <formula>0.6</formula>
      <formula>0.6999</formula>
    </cfRule>
    <cfRule type="cellIs" dxfId="576" priority="9" operator="between">
      <formula>0.7</formula>
      <formula>0.7999</formula>
    </cfRule>
    <cfRule type="cellIs" dxfId="575" priority="10" operator="greaterThan">
      <formula>0.7999</formula>
    </cfRule>
  </conditionalFormatting>
  <conditionalFormatting sqref="AU36 AU4:AU32 AU42:AU120">
    <cfRule type="cellIs" dxfId="574" priority="1" operator="lessThan">
      <formula>0.4</formula>
    </cfRule>
    <cfRule type="cellIs" dxfId="573" priority="2" operator="between">
      <formula>0.4</formula>
      <formula>0.5999</formula>
    </cfRule>
    <cfRule type="cellIs" dxfId="572" priority="3" operator="between">
      <formula>0.6</formula>
      <formula>0.6999</formula>
    </cfRule>
    <cfRule type="cellIs" dxfId="571" priority="4" operator="between">
      <formula>0.7</formula>
      <formula>0.7999</formula>
    </cfRule>
    <cfRule type="cellIs" dxfId="570" priority="5" operator="greaterThan">
      <formula>0.7999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0"/>
  <sheetViews>
    <sheetView zoomScale="80" zoomScaleNormal="80" workbookViewId="0">
      <pane xSplit="6" ySplit="3" topLeftCell="O120" activePane="bottomRight" state="frozen"/>
      <selection pane="topRight" activeCell="G1" sqref="G1"/>
      <selection pane="bottomLeft" activeCell="A4" sqref="A4"/>
      <selection pane="bottomRight" activeCell="E69" sqref="E69"/>
    </sheetView>
  </sheetViews>
  <sheetFormatPr baseColWidth="10" defaultRowHeight="15" x14ac:dyDescent="0.25"/>
  <cols>
    <col min="1" max="3" width="14.7109375" style="1" customWidth="1"/>
    <col min="4" max="4" width="7.7109375" style="2" customWidth="1"/>
    <col min="5" max="5" width="40.7109375" style="1" customWidth="1"/>
    <col min="6" max="9" width="20.7109375" style="1" customWidth="1"/>
    <col min="10" max="11" width="14.7109375" style="1" hidden="1" customWidth="1"/>
    <col min="12" max="12" width="8.7109375" style="1" hidden="1" customWidth="1"/>
    <col min="13" max="13" width="20.7109375" style="1" hidden="1" customWidth="1"/>
    <col min="14" max="14" width="20.7109375" style="3" hidden="1" customWidth="1"/>
    <col min="15" max="16" width="12.7109375" style="2" customWidth="1"/>
    <col min="17" max="17" width="9.7109375" style="4" customWidth="1"/>
    <col min="18" max="19" width="15.7109375" style="15" customWidth="1"/>
    <col min="20" max="20" width="9.7109375" style="4" customWidth="1"/>
    <col min="21" max="21" width="30.7109375" style="3" customWidth="1"/>
  </cols>
  <sheetData>
    <row r="1" spans="1:21" ht="21.75" thickBot="1" x14ac:dyDescent="0.3">
      <c r="A1" s="339" t="s">
        <v>698</v>
      </c>
      <c r="B1" s="340"/>
      <c r="C1" s="340"/>
      <c r="D1" s="340"/>
      <c r="E1" s="340"/>
      <c r="F1" s="340"/>
      <c r="G1" s="340"/>
      <c r="H1" s="340"/>
      <c r="I1" s="341"/>
      <c r="J1" s="21"/>
      <c r="K1" s="21"/>
      <c r="L1" s="21"/>
      <c r="M1" s="21"/>
      <c r="N1" s="24"/>
      <c r="O1" s="22"/>
      <c r="P1" s="22"/>
      <c r="Q1" s="23"/>
      <c r="R1" s="25"/>
      <c r="S1" s="25"/>
      <c r="T1" s="23"/>
      <c r="U1" s="24"/>
    </row>
    <row r="2" spans="1:21" ht="26.25" customHeight="1" x14ac:dyDescent="0.25">
      <c r="A2" s="342" t="s">
        <v>0</v>
      </c>
      <c r="B2" s="342" t="s">
        <v>1</v>
      </c>
      <c r="C2" s="342" t="s">
        <v>2</v>
      </c>
      <c r="D2" s="342" t="s">
        <v>12</v>
      </c>
      <c r="E2" s="342" t="s">
        <v>3</v>
      </c>
      <c r="F2" s="342" t="s">
        <v>4</v>
      </c>
      <c r="G2" s="342" t="s">
        <v>5</v>
      </c>
      <c r="H2" s="342" t="s">
        <v>6</v>
      </c>
      <c r="I2" s="344" t="s">
        <v>7</v>
      </c>
      <c r="J2" s="336" t="s">
        <v>284</v>
      </c>
      <c r="K2" s="337"/>
      <c r="L2" s="337"/>
      <c r="M2" s="338"/>
      <c r="N2" s="334" t="s">
        <v>4</v>
      </c>
      <c r="O2" s="282" t="s">
        <v>279</v>
      </c>
      <c r="P2" s="283"/>
      <c r="Q2" s="271" t="s">
        <v>281</v>
      </c>
      <c r="R2" s="283" t="s">
        <v>280</v>
      </c>
      <c r="S2" s="283"/>
      <c r="T2" s="271" t="s">
        <v>281</v>
      </c>
      <c r="U2" s="278" t="s">
        <v>282</v>
      </c>
    </row>
    <row r="3" spans="1:21" ht="26.25" thickBot="1" x14ac:dyDescent="0.3">
      <c r="A3" s="343"/>
      <c r="B3" s="343"/>
      <c r="C3" s="343"/>
      <c r="D3" s="343"/>
      <c r="E3" s="343"/>
      <c r="F3" s="343"/>
      <c r="G3" s="343"/>
      <c r="H3" s="343"/>
      <c r="I3" s="345"/>
      <c r="J3" s="81" t="s">
        <v>8</v>
      </c>
      <c r="K3" s="82" t="s">
        <v>9</v>
      </c>
      <c r="L3" s="82" t="s">
        <v>10</v>
      </c>
      <c r="M3" s="83" t="s">
        <v>11</v>
      </c>
      <c r="N3" s="335"/>
      <c r="O3" s="84" t="s">
        <v>277</v>
      </c>
      <c r="P3" s="85" t="s">
        <v>278</v>
      </c>
      <c r="Q3" s="272"/>
      <c r="R3" s="85" t="s">
        <v>277</v>
      </c>
      <c r="S3" s="85" t="s">
        <v>278</v>
      </c>
      <c r="T3" s="272"/>
      <c r="U3" s="279"/>
    </row>
    <row r="4" spans="1:21" ht="60" customHeight="1" x14ac:dyDescent="0.25">
      <c r="A4" s="296" t="s">
        <v>13</v>
      </c>
      <c r="B4" s="297" t="s">
        <v>14</v>
      </c>
      <c r="C4" s="277" t="s">
        <v>15</v>
      </c>
      <c r="D4" s="87">
        <v>1</v>
      </c>
      <c r="E4" s="86" t="s">
        <v>16</v>
      </c>
      <c r="F4" s="86" t="s">
        <v>17</v>
      </c>
      <c r="G4" s="86" t="s">
        <v>18</v>
      </c>
      <c r="H4" s="86" t="s">
        <v>19</v>
      </c>
      <c r="I4" s="88" t="s">
        <v>20</v>
      </c>
      <c r="J4" s="48" t="s">
        <v>205</v>
      </c>
      <c r="K4" s="49" t="s">
        <v>206</v>
      </c>
      <c r="L4" s="49" t="s">
        <v>96</v>
      </c>
      <c r="M4" s="52" t="s">
        <v>207</v>
      </c>
      <c r="N4" s="86" t="s">
        <v>17</v>
      </c>
      <c r="O4" s="48" t="s">
        <v>708</v>
      </c>
      <c r="P4" s="49">
        <v>0</v>
      </c>
      <c r="Q4" s="50">
        <v>0</v>
      </c>
      <c r="R4" s="51" t="s">
        <v>708</v>
      </c>
      <c r="S4" s="51" t="s">
        <v>708</v>
      </c>
      <c r="T4" s="50" t="s">
        <v>708</v>
      </c>
      <c r="U4" s="52" t="s">
        <v>708</v>
      </c>
    </row>
    <row r="5" spans="1:21" ht="60" customHeight="1" x14ac:dyDescent="0.25">
      <c r="A5" s="270"/>
      <c r="B5" s="273"/>
      <c r="C5" s="266"/>
      <c r="D5" s="26">
        <v>2</v>
      </c>
      <c r="E5" s="27" t="s">
        <v>21</v>
      </c>
      <c r="F5" s="27" t="s">
        <v>22</v>
      </c>
      <c r="G5" s="27" t="s">
        <v>23</v>
      </c>
      <c r="H5" s="27" t="s">
        <v>24</v>
      </c>
      <c r="I5" s="33" t="s">
        <v>25</v>
      </c>
      <c r="J5" s="57" t="s">
        <v>208</v>
      </c>
      <c r="K5" s="27" t="s">
        <v>209</v>
      </c>
      <c r="L5" s="26">
        <v>52</v>
      </c>
      <c r="M5" s="33" t="s">
        <v>210</v>
      </c>
      <c r="N5" s="27" t="s">
        <v>22</v>
      </c>
      <c r="O5" s="57" t="s">
        <v>709</v>
      </c>
      <c r="P5" s="115">
        <v>0.1</v>
      </c>
      <c r="Q5" s="38">
        <v>1</v>
      </c>
      <c r="R5" s="39">
        <v>30999978</v>
      </c>
      <c r="S5" s="39">
        <v>30999978</v>
      </c>
      <c r="T5" s="38">
        <f>S5/R5</f>
        <v>1</v>
      </c>
      <c r="U5" s="33" t="s">
        <v>712</v>
      </c>
    </row>
    <row r="6" spans="1:21" ht="60" customHeight="1" x14ac:dyDescent="0.25">
      <c r="A6" s="270"/>
      <c r="B6" s="273"/>
      <c r="C6" s="266"/>
      <c r="D6" s="26">
        <v>3</v>
      </c>
      <c r="E6" s="27" t="s">
        <v>26</v>
      </c>
      <c r="F6" s="27" t="s">
        <v>27</v>
      </c>
      <c r="G6" s="27" t="s">
        <v>28</v>
      </c>
      <c r="H6" s="27" t="s">
        <v>29</v>
      </c>
      <c r="I6" s="33" t="s">
        <v>30</v>
      </c>
      <c r="J6" s="57" t="s">
        <v>211</v>
      </c>
      <c r="K6" s="27" t="s">
        <v>212</v>
      </c>
      <c r="L6" s="26">
        <v>45</v>
      </c>
      <c r="M6" s="33" t="s">
        <v>213</v>
      </c>
      <c r="N6" s="27" t="s">
        <v>27</v>
      </c>
      <c r="O6" s="57">
        <v>1</v>
      </c>
      <c r="P6" s="26">
        <v>0</v>
      </c>
      <c r="Q6" s="38">
        <f>P6/O6</f>
        <v>0</v>
      </c>
      <c r="R6" s="39">
        <v>0</v>
      </c>
      <c r="S6" s="39">
        <v>0</v>
      </c>
      <c r="T6" s="38">
        <v>0</v>
      </c>
      <c r="U6" s="33" t="s">
        <v>708</v>
      </c>
    </row>
    <row r="7" spans="1:21" ht="60" customHeight="1" x14ac:dyDescent="0.25">
      <c r="A7" s="270"/>
      <c r="B7" s="273"/>
      <c r="C7" s="266"/>
      <c r="D7" s="26">
        <v>4</v>
      </c>
      <c r="E7" s="27" t="s">
        <v>31</v>
      </c>
      <c r="F7" s="27" t="s">
        <v>32</v>
      </c>
      <c r="G7" s="27" t="s">
        <v>33</v>
      </c>
      <c r="H7" s="27" t="s">
        <v>34</v>
      </c>
      <c r="I7" s="33" t="s">
        <v>35</v>
      </c>
      <c r="J7" s="57" t="s">
        <v>96</v>
      </c>
      <c r="K7" s="26" t="s">
        <v>96</v>
      </c>
      <c r="L7" s="26" t="s">
        <v>96</v>
      </c>
      <c r="M7" s="55" t="s">
        <v>96</v>
      </c>
      <c r="N7" s="27" t="s">
        <v>32</v>
      </c>
      <c r="O7" s="57">
        <v>0</v>
      </c>
      <c r="P7" s="26">
        <v>0</v>
      </c>
      <c r="Q7" s="38">
        <v>0</v>
      </c>
      <c r="R7" s="39">
        <v>0</v>
      </c>
      <c r="S7" s="39">
        <v>0</v>
      </c>
      <c r="T7" s="38">
        <v>0</v>
      </c>
      <c r="U7" s="33" t="s">
        <v>708</v>
      </c>
    </row>
    <row r="8" spans="1:21" ht="60" customHeight="1" x14ac:dyDescent="0.25">
      <c r="A8" s="270"/>
      <c r="B8" s="273"/>
      <c r="C8" s="266"/>
      <c r="D8" s="26">
        <v>5</v>
      </c>
      <c r="E8" s="27" t="s">
        <v>36</v>
      </c>
      <c r="F8" s="27" t="s">
        <v>37</v>
      </c>
      <c r="G8" s="27" t="s">
        <v>38</v>
      </c>
      <c r="H8" s="27" t="s">
        <v>39</v>
      </c>
      <c r="I8" s="33" t="s">
        <v>40</v>
      </c>
      <c r="J8" s="57" t="s">
        <v>211</v>
      </c>
      <c r="K8" s="27" t="s">
        <v>214</v>
      </c>
      <c r="L8" s="26">
        <v>45</v>
      </c>
      <c r="M8" s="33" t="s">
        <v>213</v>
      </c>
      <c r="N8" s="27" t="s">
        <v>37</v>
      </c>
      <c r="O8" s="57">
        <v>1</v>
      </c>
      <c r="P8" s="26">
        <v>0.7</v>
      </c>
      <c r="Q8" s="38">
        <f t="shared" ref="Q8:Q17" si="0">P8/O8</f>
        <v>0.7</v>
      </c>
      <c r="R8" s="39">
        <v>0</v>
      </c>
      <c r="S8" s="39">
        <v>0</v>
      </c>
      <c r="T8" s="38">
        <v>0</v>
      </c>
      <c r="U8" s="33" t="s">
        <v>708</v>
      </c>
    </row>
    <row r="9" spans="1:21" ht="60" customHeight="1" x14ac:dyDescent="0.25">
      <c r="A9" s="270"/>
      <c r="B9" s="273"/>
      <c r="C9" s="266"/>
      <c r="D9" s="26">
        <v>6</v>
      </c>
      <c r="E9" s="27" t="s">
        <v>41</v>
      </c>
      <c r="F9" s="27" t="s">
        <v>42</v>
      </c>
      <c r="G9" s="27" t="s">
        <v>43</v>
      </c>
      <c r="H9" s="26" t="s">
        <v>44</v>
      </c>
      <c r="I9" s="55" t="s">
        <v>45</v>
      </c>
      <c r="J9" s="91" t="s">
        <v>215</v>
      </c>
      <c r="K9" s="27" t="s">
        <v>216</v>
      </c>
      <c r="L9" s="10">
        <v>197</v>
      </c>
      <c r="M9" s="33" t="s">
        <v>217</v>
      </c>
      <c r="N9" s="27" t="s">
        <v>42</v>
      </c>
      <c r="O9" s="99">
        <v>0.15</v>
      </c>
      <c r="P9" s="115">
        <v>0.15</v>
      </c>
      <c r="Q9" s="38">
        <f t="shared" si="0"/>
        <v>1</v>
      </c>
      <c r="R9" s="39">
        <v>368750000</v>
      </c>
      <c r="S9" s="39">
        <v>368386660</v>
      </c>
      <c r="T9" s="38">
        <f>S9/R9</f>
        <v>0.99901467118644072</v>
      </c>
      <c r="U9" s="33" t="s">
        <v>713</v>
      </c>
    </row>
    <row r="10" spans="1:21" ht="60" customHeight="1" x14ac:dyDescent="0.25">
      <c r="A10" s="270"/>
      <c r="B10" s="273"/>
      <c r="C10" s="266"/>
      <c r="D10" s="26">
        <v>7</v>
      </c>
      <c r="E10" s="27" t="s">
        <v>46</v>
      </c>
      <c r="F10" s="27" t="s">
        <v>47</v>
      </c>
      <c r="G10" s="27" t="s">
        <v>48</v>
      </c>
      <c r="H10" s="27" t="s">
        <v>19</v>
      </c>
      <c r="I10" s="33" t="s">
        <v>49</v>
      </c>
      <c r="J10" s="57" t="s">
        <v>96</v>
      </c>
      <c r="K10" s="26" t="s">
        <v>96</v>
      </c>
      <c r="L10" s="26" t="s">
        <v>96</v>
      </c>
      <c r="M10" s="55" t="s">
        <v>96</v>
      </c>
      <c r="N10" s="27" t="s">
        <v>47</v>
      </c>
      <c r="O10" s="57">
        <v>0.5</v>
      </c>
      <c r="P10" s="26">
        <v>0.3</v>
      </c>
      <c r="Q10" s="38">
        <f t="shared" si="0"/>
        <v>0.6</v>
      </c>
      <c r="R10" s="39">
        <v>0</v>
      </c>
      <c r="S10" s="39">
        <v>0</v>
      </c>
      <c r="T10" s="38">
        <v>0</v>
      </c>
      <c r="U10" s="33" t="s">
        <v>708</v>
      </c>
    </row>
    <row r="11" spans="1:21" ht="60" customHeight="1" x14ac:dyDescent="0.25">
      <c r="A11" s="270"/>
      <c r="B11" s="273"/>
      <c r="C11" s="266" t="s">
        <v>50</v>
      </c>
      <c r="D11" s="26">
        <v>8</v>
      </c>
      <c r="E11" s="27" t="s">
        <v>51</v>
      </c>
      <c r="F11" s="27" t="s">
        <v>52</v>
      </c>
      <c r="G11" s="27" t="s">
        <v>53</v>
      </c>
      <c r="H11" s="27" t="s">
        <v>54</v>
      </c>
      <c r="I11" s="33" t="s">
        <v>55</v>
      </c>
      <c r="J11" s="7" t="s">
        <v>211</v>
      </c>
      <c r="K11" s="27" t="s">
        <v>218</v>
      </c>
      <c r="L11" s="26">
        <v>33</v>
      </c>
      <c r="M11" s="33" t="s">
        <v>219</v>
      </c>
      <c r="N11" s="27" t="s">
        <v>52</v>
      </c>
      <c r="O11" s="99">
        <v>0.08</v>
      </c>
      <c r="P11" s="115">
        <v>0.08</v>
      </c>
      <c r="Q11" s="38">
        <f t="shared" si="0"/>
        <v>1</v>
      </c>
      <c r="R11" s="39">
        <v>7987995</v>
      </c>
      <c r="S11" s="39">
        <v>7987995</v>
      </c>
      <c r="T11" s="38">
        <f>S11/R11</f>
        <v>1</v>
      </c>
      <c r="U11" s="33" t="s">
        <v>714</v>
      </c>
    </row>
    <row r="12" spans="1:21" ht="60" customHeight="1" x14ac:dyDescent="0.25">
      <c r="A12" s="270"/>
      <c r="B12" s="273"/>
      <c r="C12" s="266"/>
      <c r="D12" s="26">
        <v>9</v>
      </c>
      <c r="E12" s="27" t="s">
        <v>56</v>
      </c>
      <c r="F12" s="27" t="s">
        <v>57</v>
      </c>
      <c r="G12" s="27" t="s">
        <v>58</v>
      </c>
      <c r="H12" s="27" t="s">
        <v>59</v>
      </c>
      <c r="I12" s="33" t="s">
        <v>55</v>
      </c>
      <c r="J12" s="57" t="s">
        <v>211</v>
      </c>
      <c r="K12" s="26" t="s">
        <v>214</v>
      </c>
      <c r="L12" s="26">
        <v>28</v>
      </c>
      <c r="M12" s="33" t="s">
        <v>220</v>
      </c>
      <c r="N12" s="27" t="s">
        <v>57</v>
      </c>
      <c r="O12" s="99">
        <v>0.1</v>
      </c>
      <c r="P12" s="115">
        <v>0.1</v>
      </c>
      <c r="Q12" s="38">
        <f t="shared" si="0"/>
        <v>1</v>
      </c>
      <c r="R12" s="39">
        <v>137400000</v>
      </c>
      <c r="S12" s="39">
        <v>137400000</v>
      </c>
      <c r="T12" s="38">
        <f t="shared" ref="T12:T17" si="1">S12/R12</f>
        <v>1</v>
      </c>
      <c r="U12" s="33" t="s">
        <v>715</v>
      </c>
    </row>
    <row r="13" spans="1:21" ht="60" customHeight="1" x14ac:dyDescent="0.25">
      <c r="A13" s="270"/>
      <c r="B13" s="273"/>
      <c r="C13" s="266"/>
      <c r="D13" s="26">
        <v>10</v>
      </c>
      <c r="E13" s="27" t="s">
        <v>60</v>
      </c>
      <c r="F13" s="27" t="s">
        <v>61</v>
      </c>
      <c r="G13" s="27" t="s">
        <v>62</v>
      </c>
      <c r="H13" s="27" t="s">
        <v>63</v>
      </c>
      <c r="I13" s="33" t="s">
        <v>55</v>
      </c>
      <c r="J13" s="57" t="s">
        <v>221</v>
      </c>
      <c r="K13" s="26" t="s">
        <v>222</v>
      </c>
      <c r="L13" s="26">
        <v>122</v>
      </c>
      <c r="M13" s="33" t="s">
        <v>223</v>
      </c>
      <c r="N13" s="27" t="s">
        <v>61</v>
      </c>
      <c r="O13" s="99">
        <v>0.1</v>
      </c>
      <c r="P13" s="115">
        <v>0.1</v>
      </c>
      <c r="Q13" s="38">
        <f t="shared" si="0"/>
        <v>1</v>
      </c>
      <c r="R13" s="39">
        <v>137400000</v>
      </c>
      <c r="S13" s="39">
        <v>137400000</v>
      </c>
      <c r="T13" s="38">
        <f t="shared" si="1"/>
        <v>1</v>
      </c>
      <c r="U13" s="33" t="s">
        <v>716</v>
      </c>
    </row>
    <row r="14" spans="1:21" ht="60" customHeight="1" x14ac:dyDescent="0.25">
      <c r="A14" s="270"/>
      <c r="B14" s="273"/>
      <c r="C14" s="266" t="s">
        <v>50</v>
      </c>
      <c r="D14" s="26">
        <v>11</v>
      </c>
      <c r="E14" s="27" t="s">
        <v>64</v>
      </c>
      <c r="F14" s="27" t="s">
        <v>65</v>
      </c>
      <c r="G14" s="27" t="s">
        <v>66</v>
      </c>
      <c r="H14" s="27" t="s">
        <v>67</v>
      </c>
      <c r="I14" s="33" t="s">
        <v>718</v>
      </c>
      <c r="J14" s="57" t="s">
        <v>224</v>
      </c>
      <c r="K14" s="26" t="s">
        <v>290</v>
      </c>
      <c r="L14" s="26" t="s">
        <v>225</v>
      </c>
      <c r="M14" s="33" t="s">
        <v>226</v>
      </c>
      <c r="N14" s="27" t="s">
        <v>65</v>
      </c>
      <c r="O14" s="99">
        <v>0.2</v>
      </c>
      <c r="P14" s="115">
        <v>0.2</v>
      </c>
      <c r="Q14" s="38">
        <f t="shared" si="0"/>
        <v>1</v>
      </c>
      <c r="R14" s="39">
        <v>137400000</v>
      </c>
      <c r="S14" s="39">
        <v>8000000</v>
      </c>
      <c r="T14" s="38">
        <f t="shared" si="1"/>
        <v>5.8224163027656477E-2</v>
      </c>
      <c r="U14" s="33" t="s">
        <v>717</v>
      </c>
    </row>
    <row r="15" spans="1:21" ht="60" customHeight="1" x14ac:dyDescent="0.25">
      <c r="A15" s="270"/>
      <c r="B15" s="273"/>
      <c r="C15" s="266"/>
      <c r="D15" s="26">
        <v>12</v>
      </c>
      <c r="E15" s="27" t="s">
        <v>69</v>
      </c>
      <c r="F15" s="27" t="s">
        <v>70</v>
      </c>
      <c r="G15" s="27" t="s">
        <v>71</v>
      </c>
      <c r="H15" s="27" t="s">
        <v>72</v>
      </c>
      <c r="I15" s="33" t="s">
        <v>285</v>
      </c>
      <c r="J15" s="7" t="s">
        <v>211</v>
      </c>
      <c r="K15" s="9" t="s">
        <v>212</v>
      </c>
      <c r="L15" s="26">
        <v>46</v>
      </c>
      <c r="M15" s="33" t="s">
        <v>227</v>
      </c>
      <c r="N15" s="27" t="s">
        <v>70</v>
      </c>
      <c r="O15" s="99">
        <v>0.05</v>
      </c>
      <c r="P15" s="115">
        <v>0.05</v>
      </c>
      <c r="Q15" s="38">
        <f t="shared" si="0"/>
        <v>1</v>
      </c>
      <c r="R15" s="39">
        <v>46926660</v>
      </c>
      <c r="S15" s="39">
        <v>46926660</v>
      </c>
      <c r="T15" s="38">
        <f t="shared" si="1"/>
        <v>1</v>
      </c>
      <c r="U15" s="33" t="s">
        <v>719</v>
      </c>
    </row>
    <row r="16" spans="1:21" ht="60" customHeight="1" x14ac:dyDescent="0.25">
      <c r="A16" s="270"/>
      <c r="B16" s="273"/>
      <c r="C16" s="266"/>
      <c r="D16" s="26">
        <v>13</v>
      </c>
      <c r="E16" s="27" t="s">
        <v>287</v>
      </c>
      <c r="F16" s="27" t="s">
        <v>288</v>
      </c>
      <c r="G16" s="27" t="s">
        <v>73</v>
      </c>
      <c r="H16" s="27" t="s">
        <v>74</v>
      </c>
      <c r="I16" s="33" t="s">
        <v>286</v>
      </c>
      <c r="J16" s="57" t="s">
        <v>228</v>
      </c>
      <c r="K16" s="28" t="s">
        <v>229</v>
      </c>
      <c r="L16" s="26" t="s">
        <v>230</v>
      </c>
      <c r="M16" s="56" t="s">
        <v>231</v>
      </c>
      <c r="N16" s="27" t="s">
        <v>288</v>
      </c>
      <c r="O16" s="99">
        <v>0.05</v>
      </c>
      <c r="P16" s="115">
        <v>0.05</v>
      </c>
      <c r="Q16" s="38">
        <f t="shared" si="0"/>
        <v>1</v>
      </c>
      <c r="R16" s="39">
        <v>46926660</v>
      </c>
      <c r="S16" s="39">
        <v>46926660</v>
      </c>
      <c r="T16" s="38">
        <f t="shared" si="1"/>
        <v>1</v>
      </c>
      <c r="U16" s="33" t="s">
        <v>720</v>
      </c>
    </row>
    <row r="17" spans="1:21" ht="60" customHeight="1" x14ac:dyDescent="0.25">
      <c r="A17" s="270"/>
      <c r="B17" s="273"/>
      <c r="C17" s="266"/>
      <c r="D17" s="26">
        <v>14</v>
      </c>
      <c r="E17" s="27" t="s">
        <v>75</v>
      </c>
      <c r="F17" s="27" t="s">
        <v>76</v>
      </c>
      <c r="G17" s="27" t="s">
        <v>77</v>
      </c>
      <c r="H17" s="27" t="s">
        <v>78</v>
      </c>
      <c r="I17" s="33" t="s">
        <v>68</v>
      </c>
      <c r="J17" s="57" t="s">
        <v>211</v>
      </c>
      <c r="K17" s="26" t="s">
        <v>218</v>
      </c>
      <c r="L17" s="26">
        <v>32</v>
      </c>
      <c r="M17" s="33" t="s">
        <v>232</v>
      </c>
      <c r="N17" s="27" t="s">
        <v>76</v>
      </c>
      <c r="O17" s="99">
        <v>0.1</v>
      </c>
      <c r="P17" s="115">
        <v>0.1</v>
      </c>
      <c r="Q17" s="38">
        <f t="shared" si="0"/>
        <v>1</v>
      </c>
      <c r="R17" s="39">
        <v>174500000</v>
      </c>
      <c r="S17" s="39">
        <v>47689970</v>
      </c>
      <c r="T17" s="38">
        <f t="shared" si="1"/>
        <v>0.27329495702005729</v>
      </c>
      <c r="U17" s="33" t="s">
        <v>721</v>
      </c>
    </row>
    <row r="18" spans="1:21" ht="60" customHeight="1" x14ac:dyDescent="0.25">
      <c r="A18" s="270"/>
      <c r="B18" s="273"/>
      <c r="C18" s="266" t="s">
        <v>79</v>
      </c>
      <c r="D18" s="26">
        <v>15</v>
      </c>
      <c r="E18" s="27" t="s">
        <v>80</v>
      </c>
      <c r="F18" s="27" t="s">
        <v>81</v>
      </c>
      <c r="G18" s="27" t="s">
        <v>82</v>
      </c>
      <c r="H18" s="27" t="s">
        <v>83</v>
      </c>
      <c r="I18" s="33" t="s">
        <v>84</v>
      </c>
      <c r="J18" s="270" t="s">
        <v>233</v>
      </c>
      <c r="K18" s="273" t="s">
        <v>234</v>
      </c>
      <c r="L18" s="275">
        <v>197</v>
      </c>
      <c r="M18" s="276" t="s">
        <v>217</v>
      </c>
      <c r="N18" s="27" t="s">
        <v>81</v>
      </c>
      <c r="O18" s="57">
        <v>0</v>
      </c>
      <c r="P18" s="26">
        <v>0</v>
      </c>
      <c r="Q18" s="38">
        <v>0</v>
      </c>
      <c r="R18" s="39">
        <v>0</v>
      </c>
      <c r="S18" s="39">
        <v>0</v>
      </c>
      <c r="T18" s="38">
        <v>0</v>
      </c>
      <c r="U18" s="33" t="s">
        <v>708</v>
      </c>
    </row>
    <row r="19" spans="1:21" ht="60" customHeight="1" x14ac:dyDescent="0.25">
      <c r="A19" s="270"/>
      <c r="B19" s="273"/>
      <c r="C19" s="266"/>
      <c r="D19" s="26">
        <v>16</v>
      </c>
      <c r="E19" s="27" t="s">
        <v>85</v>
      </c>
      <c r="F19" s="27" t="s">
        <v>86</v>
      </c>
      <c r="G19" s="27" t="s">
        <v>291</v>
      </c>
      <c r="H19" s="27" t="s">
        <v>87</v>
      </c>
      <c r="I19" s="89" t="s">
        <v>88</v>
      </c>
      <c r="J19" s="270"/>
      <c r="K19" s="273"/>
      <c r="L19" s="275"/>
      <c r="M19" s="276"/>
      <c r="N19" s="27" t="s">
        <v>86</v>
      </c>
      <c r="O19" s="57" t="s">
        <v>710</v>
      </c>
      <c r="P19" s="26">
        <v>0</v>
      </c>
      <c r="Q19" s="38">
        <v>0</v>
      </c>
      <c r="R19" s="39">
        <v>0</v>
      </c>
      <c r="S19" s="39">
        <v>0</v>
      </c>
      <c r="T19" s="38">
        <v>0</v>
      </c>
      <c r="U19" s="33" t="s">
        <v>722</v>
      </c>
    </row>
    <row r="20" spans="1:21" ht="60" customHeight="1" x14ac:dyDescent="0.25">
      <c r="A20" s="270"/>
      <c r="B20" s="273"/>
      <c r="C20" s="266"/>
      <c r="D20" s="26">
        <v>17</v>
      </c>
      <c r="E20" s="27" t="s">
        <v>89</v>
      </c>
      <c r="F20" s="27" t="s">
        <v>90</v>
      </c>
      <c r="G20" s="27" t="s">
        <v>91</v>
      </c>
      <c r="H20" s="27" t="s">
        <v>87</v>
      </c>
      <c r="I20" s="89" t="s">
        <v>92</v>
      </c>
      <c r="J20" s="270"/>
      <c r="K20" s="273"/>
      <c r="L20" s="275"/>
      <c r="M20" s="276"/>
      <c r="N20" s="27" t="s">
        <v>90</v>
      </c>
      <c r="O20" s="57">
        <v>0</v>
      </c>
      <c r="P20" s="26">
        <v>0</v>
      </c>
      <c r="Q20" s="38">
        <v>0</v>
      </c>
      <c r="R20" s="39">
        <v>0</v>
      </c>
      <c r="S20" s="39">
        <v>0</v>
      </c>
      <c r="T20" s="38">
        <v>0</v>
      </c>
      <c r="U20" s="33" t="s">
        <v>708</v>
      </c>
    </row>
    <row r="21" spans="1:21" ht="60" customHeight="1" x14ac:dyDescent="0.25">
      <c r="A21" s="270"/>
      <c r="B21" s="273"/>
      <c r="C21" s="266"/>
      <c r="D21" s="26">
        <v>18</v>
      </c>
      <c r="E21" s="27" t="s">
        <v>93</v>
      </c>
      <c r="F21" s="27" t="s">
        <v>94</v>
      </c>
      <c r="G21" s="27" t="s">
        <v>95</v>
      </c>
      <c r="H21" s="26" t="s">
        <v>96</v>
      </c>
      <c r="I21" s="89" t="s">
        <v>97</v>
      </c>
      <c r="J21" s="57" t="s">
        <v>96</v>
      </c>
      <c r="K21" s="26" t="s">
        <v>96</v>
      </c>
      <c r="L21" s="26" t="s">
        <v>96</v>
      </c>
      <c r="M21" s="55" t="s">
        <v>96</v>
      </c>
      <c r="N21" s="27" t="s">
        <v>94</v>
      </c>
      <c r="O21" s="57">
        <v>0.5</v>
      </c>
      <c r="P21" s="26">
        <v>0.5</v>
      </c>
      <c r="Q21" s="38">
        <f>P21/O21</f>
        <v>1</v>
      </c>
      <c r="R21" s="39">
        <v>23650000</v>
      </c>
      <c r="S21" s="39">
        <v>16666666</v>
      </c>
      <c r="T21" s="38">
        <f>S21/R21</f>
        <v>0.70472160676532769</v>
      </c>
      <c r="U21" s="33" t="s">
        <v>723</v>
      </c>
    </row>
    <row r="22" spans="1:21" ht="60" customHeight="1" x14ac:dyDescent="0.25">
      <c r="A22" s="270"/>
      <c r="B22" s="273"/>
      <c r="C22" s="266"/>
      <c r="D22" s="26">
        <v>19</v>
      </c>
      <c r="E22" s="27" t="s">
        <v>98</v>
      </c>
      <c r="F22" s="27" t="s">
        <v>99</v>
      </c>
      <c r="G22" s="27" t="s">
        <v>100</v>
      </c>
      <c r="H22" s="27" t="s">
        <v>101</v>
      </c>
      <c r="I22" s="89" t="s">
        <v>102</v>
      </c>
      <c r="J22" s="57" t="s">
        <v>233</v>
      </c>
      <c r="K22" s="26" t="s">
        <v>234</v>
      </c>
      <c r="L22" s="30">
        <v>192</v>
      </c>
      <c r="M22" s="58" t="s">
        <v>235</v>
      </c>
      <c r="N22" s="27" t="s">
        <v>99</v>
      </c>
      <c r="O22" s="57" t="s">
        <v>711</v>
      </c>
      <c r="P22" s="115">
        <v>0.8</v>
      </c>
      <c r="Q22" s="38">
        <v>0.8</v>
      </c>
      <c r="R22" s="39">
        <v>5363333</v>
      </c>
      <c r="S22" s="39">
        <v>5209430.07</v>
      </c>
      <c r="T22" s="38">
        <f>S22/R22</f>
        <v>0.97130461039804916</v>
      </c>
      <c r="U22" s="33" t="s">
        <v>724</v>
      </c>
    </row>
    <row r="23" spans="1:21" ht="60" customHeight="1" x14ac:dyDescent="0.25">
      <c r="A23" s="270"/>
      <c r="B23" s="273"/>
      <c r="C23" s="266"/>
      <c r="D23" s="26">
        <v>20</v>
      </c>
      <c r="E23" s="27" t="s">
        <v>103</v>
      </c>
      <c r="F23" s="27" t="s">
        <v>104</v>
      </c>
      <c r="G23" s="27" t="s">
        <v>105</v>
      </c>
      <c r="H23" s="27" t="s">
        <v>106</v>
      </c>
      <c r="I23" s="33" t="s">
        <v>107</v>
      </c>
      <c r="J23" s="57" t="s">
        <v>96</v>
      </c>
      <c r="K23" s="26" t="s">
        <v>96</v>
      </c>
      <c r="L23" s="26" t="s">
        <v>96</v>
      </c>
      <c r="M23" s="55" t="s">
        <v>96</v>
      </c>
      <c r="N23" s="27" t="s">
        <v>104</v>
      </c>
      <c r="O23" s="57">
        <v>0</v>
      </c>
      <c r="P23" s="26">
        <v>0</v>
      </c>
      <c r="Q23" s="38">
        <v>0</v>
      </c>
      <c r="R23" s="39">
        <v>0</v>
      </c>
      <c r="S23" s="39">
        <v>0</v>
      </c>
      <c r="T23" s="38">
        <v>0</v>
      </c>
      <c r="U23" s="33" t="s">
        <v>708</v>
      </c>
    </row>
    <row r="24" spans="1:21" ht="60" customHeight="1" x14ac:dyDescent="0.25">
      <c r="A24" s="270"/>
      <c r="B24" s="292" t="s">
        <v>108</v>
      </c>
      <c r="C24" s="266" t="s">
        <v>109</v>
      </c>
      <c r="D24" s="26">
        <v>21</v>
      </c>
      <c r="E24" s="32" t="s">
        <v>110</v>
      </c>
      <c r="F24" s="27" t="s">
        <v>111</v>
      </c>
      <c r="G24" s="27" t="s">
        <v>112</v>
      </c>
      <c r="H24" s="27" t="s">
        <v>113</v>
      </c>
      <c r="I24" s="33" t="s">
        <v>114</v>
      </c>
      <c r="J24" s="57" t="s">
        <v>236</v>
      </c>
      <c r="K24" s="26" t="s">
        <v>237</v>
      </c>
      <c r="L24" s="26">
        <v>65</v>
      </c>
      <c r="M24" s="33" t="s">
        <v>238</v>
      </c>
      <c r="N24" s="27" t="s">
        <v>111</v>
      </c>
      <c r="O24" s="57">
        <v>0</v>
      </c>
      <c r="P24" s="26">
        <v>0</v>
      </c>
      <c r="Q24" s="38">
        <v>0</v>
      </c>
      <c r="R24" s="39">
        <v>0</v>
      </c>
      <c r="S24" s="39">
        <v>0</v>
      </c>
      <c r="T24" s="38">
        <v>0</v>
      </c>
      <c r="U24" s="33" t="s">
        <v>708</v>
      </c>
    </row>
    <row r="25" spans="1:21" ht="60" customHeight="1" x14ac:dyDescent="0.25">
      <c r="A25" s="270"/>
      <c r="B25" s="292"/>
      <c r="C25" s="266"/>
      <c r="D25" s="26">
        <v>22</v>
      </c>
      <c r="E25" s="27" t="s">
        <v>115</v>
      </c>
      <c r="F25" s="27" t="s">
        <v>116</v>
      </c>
      <c r="G25" s="27" t="s">
        <v>117</v>
      </c>
      <c r="H25" s="27" t="s">
        <v>118</v>
      </c>
      <c r="I25" s="33" t="s">
        <v>119</v>
      </c>
      <c r="J25" s="94" t="s">
        <v>236</v>
      </c>
      <c r="K25" s="31" t="s">
        <v>239</v>
      </c>
      <c r="L25" s="26">
        <v>85</v>
      </c>
      <c r="M25" s="33" t="s">
        <v>240</v>
      </c>
      <c r="N25" s="27" t="s">
        <v>116</v>
      </c>
      <c r="O25" s="57">
        <v>0</v>
      </c>
      <c r="P25" s="26">
        <v>0</v>
      </c>
      <c r="Q25" s="38">
        <v>0</v>
      </c>
      <c r="R25" s="39">
        <v>0</v>
      </c>
      <c r="S25" s="39">
        <v>0</v>
      </c>
      <c r="T25" s="38">
        <v>0</v>
      </c>
      <c r="U25" s="33" t="s">
        <v>708</v>
      </c>
    </row>
    <row r="26" spans="1:21" ht="60" customHeight="1" x14ac:dyDescent="0.25">
      <c r="A26" s="270"/>
      <c r="B26" s="292"/>
      <c r="C26" s="266"/>
      <c r="D26" s="26">
        <v>23</v>
      </c>
      <c r="E26" s="27" t="s">
        <v>120</v>
      </c>
      <c r="F26" s="27" t="s">
        <v>121</v>
      </c>
      <c r="G26" s="27" t="s">
        <v>122</v>
      </c>
      <c r="H26" s="27" t="s">
        <v>118</v>
      </c>
      <c r="I26" s="33" t="s">
        <v>123</v>
      </c>
      <c r="J26" s="57" t="s">
        <v>96</v>
      </c>
      <c r="K26" s="26" t="s">
        <v>96</v>
      </c>
      <c r="L26" s="26" t="s">
        <v>96</v>
      </c>
      <c r="M26" s="60" t="s">
        <v>241</v>
      </c>
      <c r="N26" s="27" t="s">
        <v>121</v>
      </c>
      <c r="O26" s="57">
        <v>0</v>
      </c>
      <c r="P26" s="26">
        <v>0</v>
      </c>
      <c r="Q26" s="38">
        <v>0</v>
      </c>
      <c r="R26" s="39">
        <v>0</v>
      </c>
      <c r="S26" s="39">
        <v>0</v>
      </c>
      <c r="T26" s="38">
        <v>0</v>
      </c>
      <c r="U26" s="33" t="s">
        <v>708</v>
      </c>
    </row>
    <row r="27" spans="1:21" ht="60" customHeight="1" x14ac:dyDescent="0.25">
      <c r="A27" s="270"/>
      <c r="B27" s="292"/>
      <c r="C27" s="266" t="s">
        <v>124</v>
      </c>
      <c r="D27" s="26">
        <v>24</v>
      </c>
      <c r="E27" s="27" t="s">
        <v>125</v>
      </c>
      <c r="F27" s="27" t="s">
        <v>126</v>
      </c>
      <c r="G27" s="27" t="s">
        <v>127</v>
      </c>
      <c r="H27" s="27" t="s">
        <v>128</v>
      </c>
      <c r="I27" s="33" t="s">
        <v>129</v>
      </c>
      <c r="J27" s="57" t="s">
        <v>242</v>
      </c>
      <c r="K27" s="26" t="s">
        <v>243</v>
      </c>
      <c r="L27" s="26">
        <v>68</v>
      </c>
      <c r="M27" s="33" t="s">
        <v>244</v>
      </c>
      <c r="N27" s="27" t="s">
        <v>126</v>
      </c>
      <c r="O27" s="57">
        <v>0</v>
      </c>
      <c r="P27" s="26">
        <v>0</v>
      </c>
      <c r="Q27" s="38">
        <v>0</v>
      </c>
      <c r="R27" s="39">
        <v>0</v>
      </c>
      <c r="S27" s="39">
        <v>0</v>
      </c>
      <c r="T27" s="38">
        <v>0</v>
      </c>
      <c r="U27" s="33" t="s">
        <v>725</v>
      </c>
    </row>
    <row r="28" spans="1:21" ht="60" customHeight="1" x14ac:dyDescent="0.25">
      <c r="A28" s="270"/>
      <c r="B28" s="292"/>
      <c r="C28" s="266"/>
      <c r="D28" s="26">
        <v>25</v>
      </c>
      <c r="E28" s="32" t="s">
        <v>130</v>
      </c>
      <c r="F28" s="27" t="s">
        <v>131</v>
      </c>
      <c r="G28" s="27" t="s">
        <v>132</v>
      </c>
      <c r="H28" s="27" t="s">
        <v>133</v>
      </c>
      <c r="I28" s="33" t="s">
        <v>134</v>
      </c>
      <c r="J28" s="57" t="s">
        <v>245</v>
      </c>
      <c r="K28" s="26" t="s">
        <v>246</v>
      </c>
      <c r="L28" s="26">
        <v>107</v>
      </c>
      <c r="M28" s="33" t="s">
        <v>247</v>
      </c>
      <c r="N28" s="27" t="s">
        <v>131</v>
      </c>
      <c r="O28" s="57">
        <v>0</v>
      </c>
      <c r="P28" s="26">
        <v>0</v>
      </c>
      <c r="Q28" s="38">
        <v>0</v>
      </c>
      <c r="R28" s="39">
        <v>0</v>
      </c>
      <c r="S28" s="39">
        <v>0</v>
      </c>
      <c r="T28" s="38">
        <v>0</v>
      </c>
      <c r="U28" s="33" t="s">
        <v>708</v>
      </c>
    </row>
    <row r="29" spans="1:21" ht="60" customHeight="1" x14ac:dyDescent="0.25">
      <c r="A29" s="270"/>
      <c r="B29" s="292"/>
      <c r="C29" s="266" t="s">
        <v>135</v>
      </c>
      <c r="D29" s="26">
        <v>26</v>
      </c>
      <c r="E29" s="27" t="s">
        <v>136</v>
      </c>
      <c r="F29" s="27" t="s">
        <v>137</v>
      </c>
      <c r="G29" s="27" t="s">
        <v>138</v>
      </c>
      <c r="H29" s="27" t="s">
        <v>139</v>
      </c>
      <c r="I29" s="33" t="s">
        <v>140</v>
      </c>
      <c r="J29" s="57" t="s">
        <v>96</v>
      </c>
      <c r="K29" s="26" t="s">
        <v>96</v>
      </c>
      <c r="L29" s="26" t="s">
        <v>96</v>
      </c>
      <c r="M29" s="60" t="s">
        <v>241</v>
      </c>
      <c r="N29" s="27" t="s">
        <v>137</v>
      </c>
      <c r="O29" s="57">
        <v>0</v>
      </c>
      <c r="P29" s="26">
        <v>0</v>
      </c>
      <c r="Q29" s="38">
        <v>0</v>
      </c>
      <c r="R29" s="39">
        <v>0</v>
      </c>
      <c r="S29" s="39">
        <v>0</v>
      </c>
      <c r="T29" s="38">
        <v>0</v>
      </c>
      <c r="U29" s="33" t="s">
        <v>708</v>
      </c>
    </row>
    <row r="30" spans="1:21" ht="60" customHeight="1" x14ac:dyDescent="0.25">
      <c r="A30" s="270"/>
      <c r="B30" s="292"/>
      <c r="C30" s="266"/>
      <c r="D30" s="26">
        <v>27</v>
      </c>
      <c r="E30" s="28" t="s">
        <v>141</v>
      </c>
      <c r="F30" s="28" t="s">
        <v>142</v>
      </c>
      <c r="G30" s="28" t="s">
        <v>143</v>
      </c>
      <c r="H30" s="28" t="s">
        <v>144</v>
      </c>
      <c r="I30" s="62" t="s">
        <v>145</v>
      </c>
      <c r="J30" s="61" t="s">
        <v>215</v>
      </c>
      <c r="K30" s="28" t="s">
        <v>216</v>
      </c>
      <c r="L30" s="26">
        <v>197</v>
      </c>
      <c r="M30" s="62" t="s">
        <v>217</v>
      </c>
      <c r="N30" s="28" t="s">
        <v>142</v>
      </c>
      <c r="O30" s="99">
        <v>0.05</v>
      </c>
      <c r="P30" s="115">
        <v>0.05</v>
      </c>
      <c r="Q30" s="38">
        <f>P30/O30</f>
        <v>1</v>
      </c>
      <c r="R30" s="39">
        <v>10000000</v>
      </c>
      <c r="S30" s="39">
        <v>10000000</v>
      </c>
      <c r="T30" s="38">
        <f>S30/R30</f>
        <v>1</v>
      </c>
      <c r="U30" s="33" t="s">
        <v>726</v>
      </c>
    </row>
    <row r="31" spans="1:21" ht="60" customHeight="1" x14ac:dyDescent="0.25">
      <c r="A31" s="270"/>
      <c r="B31" s="275" t="s">
        <v>146</v>
      </c>
      <c r="C31" s="273" t="s">
        <v>147</v>
      </c>
      <c r="D31" s="26">
        <v>28</v>
      </c>
      <c r="E31" s="28" t="s">
        <v>148</v>
      </c>
      <c r="F31" s="28" t="s">
        <v>149</v>
      </c>
      <c r="G31" s="28" t="s">
        <v>150</v>
      </c>
      <c r="H31" s="28" t="s">
        <v>151</v>
      </c>
      <c r="I31" s="62" t="s">
        <v>152</v>
      </c>
      <c r="J31" s="61" t="s">
        <v>248</v>
      </c>
      <c r="K31" s="41" t="s">
        <v>249</v>
      </c>
      <c r="L31" s="26">
        <v>157</v>
      </c>
      <c r="M31" s="63" t="s">
        <v>250</v>
      </c>
      <c r="N31" s="28" t="s">
        <v>149</v>
      </c>
      <c r="O31" s="99">
        <v>0.7</v>
      </c>
      <c r="P31" s="115">
        <v>0.6</v>
      </c>
      <c r="Q31" s="38">
        <f>P31/O31</f>
        <v>0.85714285714285721</v>
      </c>
      <c r="R31" s="39">
        <v>18444390908.93</v>
      </c>
      <c r="S31" s="39">
        <v>9148596406</v>
      </c>
      <c r="T31" s="38">
        <f>S31/R31</f>
        <v>0.49600967856144457</v>
      </c>
      <c r="U31" s="33" t="s">
        <v>727</v>
      </c>
    </row>
    <row r="32" spans="1:21" ht="60" customHeight="1" x14ac:dyDescent="0.25">
      <c r="A32" s="270"/>
      <c r="B32" s="275"/>
      <c r="C32" s="273"/>
      <c r="D32" s="273">
        <v>29</v>
      </c>
      <c r="E32" s="273" t="s">
        <v>153</v>
      </c>
      <c r="F32" s="273" t="s">
        <v>154</v>
      </c>
      <c r="G32" s="273" t="s">
        <v>155</v>
      </c>
      <c r="H32" s="273" t="s">
        <v>151</v>
      </c>
      <c r="I32" s="274" t="s">
        <v>152</v>
      </c>
      <c r="J32" s="57" t="s">
        <v>251</v>
      </c>
      <c r="K32" s="9" t="s">
        <v>252</v>
      </c>
      <c r="L32" s="26">
        <v>129</v>
      </c>
      <c r="M32" s="33" t="s">
        <v>253</v>
      </c>
      <c r="N32" s="273" t="s">
        <v>154</v>
      </c>
      <c r="O32" s="346">
        <v>0.7</v>
      </c>
      <c r="P32" s="347">
        <v>0.6</v>
      </c>
      <c r="Q32" s="321">
        <f>P32/O32</f>
        <v>0.85714285714285721</v>
      </c>
      <c r="R32" s="324">
        <v>18444390908.93</v>
      </c>
      <c r="S32" s="324">
        <v>9148596406</v>
      </c>
      <c r="T32" s="321">
        <f>S32/R32</f>
        <v>0.49600967856144457</v>
      </c>
      <c r="U32" s="330" t="s">
        <v>728</v>
      </c>
    </row>
    <row r="33" spans="1:21" ht="60" customHeight="1" x14ac:dyDescent="0.25">
      <c r="A33" s="270"/>
      <c r="B33" s="275"/>
      <c r="C33" s="273"/>
      <c r="D33" s="273"/>
      <c r="E33" s="273"/>
      <c r="F33" s="273"/>
      <c r="G33" s="273"/>
      <c r="H33" s="273"/>
      <c r="I33" s="274"/>
      <c r="J33" s="57" t="s">
        <v>254</v>
      </c>
      <c r="K33" s="9" t="s">
        <v>255</v>
      </c>
      <c r="L33" s="26">
        <v>134</v>
      </c>
      <c r="M33" s="33" t="s">
        <v>256</v>
      </c>
      <c r="N33" s="273"/>
      <c r="O33" s="319"/>
      <c r="P33" s="313"/>
      <c r="Q33" s="322"/>
      <c r="R33" s="325"/>
      <c r="S33" s="325"/>
      <c r="T33" s="322"/>
      <c r="U33" s="331"/>
    </row>
    <row r="34" spans="1:21" ht="60" customHeight="1" x14ac:dyDescent="0.25">
      <c r="A34" s="270"/>
      <c r="B34" s="275"/>
      <c r="C34" s="273"/>
      <c r="D34" s="273"/>
      <c r="E34" s="273"/>
      <c r="F34" s="273"/>
      <c r="G34" s="273"/>
      <c r="H34" s="273"/>
      <c r="I34" s="274"/>
      <c r="J34" s="57" t="s">
        <v>254</v>
      </c>
      <c r="K34" s="9" t="s">
        <v>255</v>
      </c>
      <c r="L34" s="26">
        <v>133</v>
      </c>
      <c r="M34" s="33" t="s">
        <v>257</v>
      </c>
      <c r="N34" s="273"/>
      <c r="O34" s="319"/>
      <c r="P34" s="313"/>
      <c r="Q34" s="322"/>
      <c r="R34" s="325"/>
      <c r="S34" s="325"/>
      <c r="T34" s="322"/>
      <c r="U34" s="331"/>
    </row>
    <row r="35" spans="1:21" ht="60" customHeight="1" x14ac:dyDescent="0.25">
      <c r="A35" s="270"/>
      <c r="B35" s="275"/>
      <c r="C35" s="273"/>
      <c r="D35" s="273"/>
      <c r="E35" s="273"/>
      <c r="F35" s="273"/>
      <c r="G35" s="273"/>
      <c r="H35" s="273"/>
      <c r="I35" s="274"/>
      <c r="J35" s="7" t="s">
        <v>254</v>
      </c>
      <c r="K35" s="9" t="s">
        <v>249</v>
      </c>
      <c r="L35" s="26">
        <v>154</v>
      </c>
      <c r="M35" s="33" t="s">
        <v>258</v>
      </c>
      <c r="N35" s="273"/>
      <c r="O35" s="320"/>
      <c r="P35" s="314"/>
      <c r="Q35" s="323"/>
      <c r="R35" s="326"/>
      <c r="S35" s="326"/>
      <c r="T35" s="323"/>
      <c r="U35" s="332"/>
    </row>
    <row r="36" spans="1:21" ht="60" customHeight="1" x14ac:dyDescent="0.25">
      <c r="A36" s="270"/>
      <c r="B36" s="275"/>
      <c r="C36" s="266" t="s">
        <v>156</v>
      </c>
      <c r="D36" s="273">
        <v>30</v>
      </c>
      <c r="E36" s="273" t="s">
        <v>157</v>
      </c>
      <c r="F36" s="273" t="s">
        <v>158</v>
      </c>
      <c r="G36" s="273" t="s">
        <v>159</v>
      </c>
      <c r="H36" s="273" t="s">
        <v>151</v>
      </c>
      <c r="I36" s="274" t="s">
        <v>272</v>
      </c>
      <c r="J36" s="270" t="s">
        <v>254</v>
      </c>
      <c r="K36" s="273" t="s">
        <v>259</v>
      </c>
      <c r="L36" s="273">
        <v>143</v>
      </c>
      <c r="M36" s="274" t="s">
        <v>260</v>
      </c>
      <c r="N36" s="273" t="s">
        <v>158</v>
      </c>
      <c r="O36" s="346">
        <v>0.5</v>
      </c>
      <c r="P36" s="347">
        <v>0.5</v>
      </c>
      <c r="Q36" s="321">
        <f>P36/O36</f>
        <v>1</v>
      </c>
      <c r="R36" s="324">
        <v>233605063.59999999</v>
      </c>
      <c r="S36" s="324">
        <v>233605063.59999999</v>
      </c>
      <c r="T36" s="321">
        <f>S36/R36</f>
        <v>1</v>
      </c>
      <c r="U36" s="327" t="s">
        <v>729</v>
      </c>
    </row>
    <row r="37" spans="1:21" ht="60" customHeight="1" x14ac:dyDescent="0.25">
      <c r="A37" s="270"/>
      <c r="B37" s="275"/>
      <c r="C37" s="266"/>
      <c r="D37" s="273"/>
      <c r="E37" s="273"/>
      <c r="F37" s="273"/>
      <c r="G37" s="273"/>
      <c r="H37" s="273"/>
      <c r="I37" s="274"/>
      <c r="J37" s="270"/>
      <c r="K37" s="273"/>
      <c r="L37" s="273"/>
      <c r="M37" s="274"/>
      <c r="N37" s="273"/>
      <c r="O37" s="319"/>
      <c r="P37" s="313"/>
      <c r="Q37" s="322"/>
      <c r="R37" s="325"/>
      <c r="S37" s="325"/>
      <c r="T37" s="322"/>
      <c r="U37" s="328"/>
    </row>
    <row r="38" spans="1:21" ht="60" customHeight="1" x14ac:dyDescent="0.25">
      <c r="A38" s="270"/>
      <c r="B38" s="275"/>
      <c r="C38" s="266"/>
      <c r="D38" s="273"/>
      <c r="E38" s="273"/>
      <c r="F38" s="273"/>
      <c r="G38" s="273"/>
      <c r="H38" s="273"/>
      <c r="I38" s="62" t="s">
        <v>273</v>
      </c>
      <c r="J38" s="61" t="s">
        <v>251</v>
      </c>
      <c r="K38" s="41" t="s">
        <v>252</v>
      </c>
      <c r="L38" s="28">
        <v>128</v>
      </c>
      <c r="M38" s="62" t="s">
        <v>261</v>
      </c>
      <c r="N38" s="273"/>
      <c r="O38" s="319"/>
      <c r="P38" s="313"/>
      <c r="Q38" s="322"/>
      <c r="R38" s="325"/>
      <c r="S38" s="325"/>
      <c r="T38" s="322"/>
      <c r="U38" s="328"/>
    </row>
    <row r="39" spans="1:21" ht="60" customHeight="1" x14ac:dyDescent="0.25">
      <c r="A39" s="270"/>
      <c r="B39" s="275"/>
      <c r="C39" s="266"/>
      <c r="D39" s="273"/>
      <c r="E39" s="273"/>
      <c r="F39" s="273"/>
      <c r="G39" s="273"/>
      <c r="H39" s="273"/>
      <c r="I39" s="33" t="s">
        <v>274</v>
      </c>
      <c r="J39" s="7" t="s">
        <v>254</v>
      </c>
      <c r="K39" s="26" t="s">
        <v>262</v>
      </c>
      <c r="L39" s="30">
        <v>134</v>
      </c>
      <c r="M39" s="64" t="s">
        <v>256</v>
      </c>
      <c r="N39" s="273"/>
      <c r="O39" s="319"/>
      <c r="P39" s="313"/>
      <c r="Q39" s="322"/>
      <c r="R39" s="325"/>
      <c r="S39" s="325"/>
      <c r="T39" s="322"/>
      <c r="U39" s="328"/>
    </row>
    <row r="40" spans="1:21" ht="60" customHeight="1" x14ac:dyDescent="0.25">
      <c r="A40" s="270"/>
      <c r="B40" s="275"/>
      <c r="C40" s="266"/>
      <c r="D40" s="273"/>
      <c r="E40" s="273"/>
      <c r="F40" s="273"/>
      <c r="G40" s="273"/>
      <c r="H40" s="273"/>
      <c r="I40" s="33" t="s">
        <v>275</v>
      </c>
      <c r="J40" s="7" t="s">
        <v>254</v>
      </c>
      <c r="K40" s="26" t="s">
        <v>262</v>
      </c>
      <c r="L40" s="26">
        <v>137</v>
      </c>
      <c r="M40" s="33" t="s">
        <v>263</v>
      </c>
      <c r="N40" s="273"/>
      <c r="O40" s="319"/>
      <c r="P40" s="313"/>
      <c r="Q40" s="322"/>
      <c r="R40" s="325"/>
      <c r="S40" s="325"/>
      <c r="T40" s="322"/>
      <c r="U40" s="328"/>
    </row>
    <row r="41" spans="1:21" ht="60" customHeight="1" x14ac:dyDescent="0.25">
      <c r="A41" s="270"/>
      <c r="B41" s="275"/>
      <c r="C41" s="266"/>
      <c r="D41" s="273"/>
      <c r="E41" s="273"/>
      <c r="F41" s="273"/>
      <c r="G41" s="273"/>
      <c r="H41" s="273"/>
      <c r="I41" s="33" t="s">
        <v>276</v>
      </c>
      <c r="J41" s="57" t="s">
        <v>254</v>
      </c>
      <c r="K41" s="26" t="s">
        <v>259</v>
      </c>
      <c r="L41" s="26">
        <v>142</v>
      </c>
      <c r="M41" s="55" t="s">
        <v>264</v>
      </c>
      <c r="N41" s="273"/>
      <c r="O41" s="320"/>
      <c r="P41" s="314"/>
      <c r="Q41" s="323"/>
      <c r="R41" s="326"/>
      <c r="S41" s="326"/>
      <c r="T41" s="323"/>
      <c r="U41" s="329"/>
    </row>
    <row r="42" spans="1:21" ht="60" customHeight="1" x14ac:dyDescent="0.25">
      <c r="A42" s="270"/>
      <c r="B42" s="275"/>
      <c r="C42" s="266"/>
      <c r="D42" s="26">
        <v>31</v>
      </c>
      <c r="E42" s="27" t="s">
        <v>160</v>
      </c>
      <c r="F42" s="27" t="s">
        <v>161</v>
      </c>
      <c r="G42" s="27" t="s">
        <v>162</v>
      </c>
      <c r="H42" s="27" t="s">
        <v>118</v>
      </c>
      <c r="I42" s="33" t="s">
        <v>163</v>
      </c>
      <c r="J42" s="57" t="s">
        <v>254</v>
      </c>
      <c r="K42" s="26" t="s">
        <v>255</v>
      </c>
      <c r="L42" s="30">
        <v>133</v>
      </c>
      <c r="M42" s="64" t="s">
        <v>257</v>
      </c>
      <c r="N42" s="27" t="s">
        <v>161</v>
      </c>
      <c r="O42" s="99">
        <v>0.7</v>
      </c>
      <c r="P42" s="115">
        <v>0.7</v>
      </c>
      <c r="Q42" s="38">
        <f>P42/O42</f>
        <v>1</v>
      </c>
      <c r="R42" s="39">
        <v>75646965.310000002</v>
      </c>
      <c r="S42" s="39">
        <v>40525000</v>
      </c>
      <c r="T42" s="38">
        <f>S42/R42</f>
        <v>0.53571217079137579</v>
      </c>
      <c r="U42" s="33" t="s">
        <v>730</v>
      </c>
    </row>
    <row r="43" spans="1:21" ht="60" customHeight="1" x14ac:dyDescent="0.25">
      <c r="A43" s="270"/>
      <c r="B43" s="275"/>
      <c r="C43" s="266" t="s">
        <v>164</v>
      </c>
      <c r="D43" s="26">
        <v>32</v>
      </c>
      <c r="E43" s="26" t="s">
        <v>165</v>
      </c>
      <c r="F43" s="26" t="s">
        <v>166</v>
      </c>
      <c r="G43" s="26" t="s">
        <v>167</v>
      </c>
      <c r="H43" s="26" t="s">
        <v>168</v>
      </c>
      <c r="I43" s="55" t="s">
        <v>169</v>
      </c>
      <c r="J43" s="57" t="s">
        <v>254</v>
      </c>
      <c r="K43" s="26" t="s">
        <v>255</v>
      </c>
      <c r="L43" s="26">
        <v>134</v>
      </c>
      <c r="M43" s="55" t="s">
        <v>256</v>
      </c>
      <c r="N43" s="26" t="s">
        <v>166</v>
      </c>
      <c r="O43" s="99">
        <v>0.9</v>
      </c>
      <c r="P43" s="115">
        <v>0.8</v>
      </c>
      <c r="Q43" s="38">
        <f>P43/O43</f>
        <v>0.88888888888888895</v>
      </c>
      <c r="R43" s="39">
        <v>202500689.22999999</v>
      </c>
      <c r="S43" s="39">
        <v>84171531</v>
      </c>
      <c r="T43" s="38">
        <f>S43/R43</f>
        <v>0.41566046673746426</v>
      </c>
      <c r="U43" s="33" t="s">
        <v>731</v>
      </c>
    </row>
    <row r="44" spans="1:21" ht="60" customHeight="1" x14ac:dyDescent="0.25">
      <c r="A44" s="270"/>
      <c r="B44" s="275"/>
      <c r="C44" s="266"/>
      <c r="D44" s="26">
        <v>33</v>
      </c>
      <c r="E44" s="27" t="s">
        <v>170</v>
      </c>
      <c r="F44" s="27" t="s">
        <v>171</v>
      </c>
      <c r="G44" s="27" t="s">
        <v>172</v>
      </c>
      <c r="H44" s="27" t="s">
        <v>173</v>
      </c>
      <c r="I44" s="33" t="s">
        <v>174</v>
      </c>
      <c r="J44" s="7" t="s">
        <v>265</v>
      </c>
      <c r="K44" s="9" t="s">
        <v>266</v>
      </c>
      <c r="L44" s="30">
        <v>185</v>
      </c>
      <c r="M44" s="64" t="s">
        <v>267</v>
      </c>
      <c r="N44" s="27" t="s">
        <v>171</v>
      </c>
      <c r="O44" s="57" t="s">
        <v>172</v>
      </c>
      <c r="P44" s="115">
        <v>0.8</v>
      </c>
      <c r="Q44" s="38">
        <v>0.8</v>
      </c>
      <c r="R44" s="39">
        <v>71399999</v>
      </c>
      <c r="S44" s="39">
        <v>23859999</v>
      </c>
      <c r="T44" s="38">
        <f>S44/R44</f>
        <v>0.33417366014248823</v>
      </c>
      <c r="U44" s="33" t="s">
        <v>732</v>
      </c>
    </row>
    <row r="45" spans="1:21" ht="60" customHeight="1" x14ac:dyDescent="0.25">
      <c r="A45" s="270"/>
      <c r="B45" s="275"/>
      <c r="C45" s="266"/>
      <c r="D45" s="26">
        <v>34</v>
      </c>
      <c r="E45" s="27" t="s">
        <v>175</v>
      </c>
      <c r="F45" s="27" t="s">
        <v>176</v>
      </c>
      <c r="G45" s="27" t="s">
        <v>177</v>
      </c>
      <c r="H45" s="27" t="s">
        <v>178</v>
      </c>
      <c r="I45" s="33" t="s">
        <v>179</v>
      </c>
      <c r="J45" s="57" t="s">
        <v>254</v>
      </c>
      <c r="K45" s="10" t="s">
        <v>262</v>
      </c>
      <c r="L45" s="26">
        <v>137</v>
      </c>
      <c r="M45" s="55" t="s">
        <v>263</v>
      </c>
      <c r="N45" s="27" t="s">
        <v>176</v>
      </c>
      <c r="O45" s="57" t="s">
        <v>733</v>
      </c>
      <c r="P45" s="115">
        <v>1</v>
      </c>
      <c r="Q45" s="38">
        <v>1</v>
      </c>
      <c r="R45" s="39">
        <v>40525000</v>
      </c>
      <c r="S45" s="39">
        <v>18900000</v>
      </c>
      <c r="T45" s="38">
        <f>S45/R45</f>
        <v>0.46637877853177051</v>
      </c>
      <c r="U45" s="33" t="s">
        <v>734</v>
      </c>
    </row>
    <row r="46" spans="1:21" ht="60" customHeight="1" x14ac:dyDescent="0.25">
      <c r="A46" s="270"/>
      <c r="B46" s="275"/>
      <c r="C46" s="266"/>
      <c r="D46" s="26">
        <v>35</v>
      </c>
      <c r="E46" s="27" t="s">
        <v>180</v>
      </c>
      <c r="F46" s="27" t="s">
        <v>181</v>
      </c>
      <c r="G46" s="27" t="s">
        <v>182</v>
      </c>
      <c r="H46" s="27" t="s">
        <v>183</v>
      </c>
      <c r="I46" s="33" t="s">
        <v>184</v>
      </c>
      <c r="J46" s="7" t="s">
        <v>254</v>
      </c>
      <c r="K46" s="40" t="s">
        <v>268</v>
      </c>
      <c r="L46" s="26">
        <v>139</v>
      </c>
      <c r="M46" s="60" t="s">
        <v>269</v>
      </c>
      <c r="N46" s="27" t="s">
        <v>181</v>
      </c>
      <c r="O46" s="99">
        <v>0.2</v>
      </c>
      <c r="P46" s="116">
        <v>5.0000000000000001E-3</v>
      </c>
      <c r="Q46" s="38">
        <f>P46/O46</f>
        <v>2.4999999999999998E-2</v>
      </c>
      <c r="R46" s="39">
        <v>0</v>
      </c>
      <c r="S46" s="39">
        <v>0</v>
      </c>
      <c r="T46" s="38">
        <v>0</v>
      </c>
      <c r="U46" s="33" t="s">
        <v>735</v>
      </c>
    </row>
    <row r="47" spans="1:21" ht="60" customHeight="1" x14ac:dyDescent="0.25">
      <c r="A47" s="270"/>
      <c r="B47" s="275"/>
      <c r="C47" s="266"/>
      <c r="D47" s="26">
        <v>36</v>
      </c>
      <c r="E47" s="27" t="s">
        <v>185</v>
      </c>
      <c r="F47" s="27" t="s">
        <v>186</v>
      </c>
      <c r="G47" s="27" t="s">
        <v>187</v>
      </c>
      <c r="H47" s="27" t="s">
        <v>188</v>
      </c>
      <c r="I47" s="33" t="s">
        <v>189</v>
      </c>
      <c r="J47" s="7" t="s">
        <v>254</v>
      </c>
      <c r="K47" s="26" t="s">
        <v>270</v>
      </c>
      <c r="L47" s="26">
        <v>162</v>
      </c>
      <c r="M47" s="33" t="s">
        <v>271</v>
      </c>
      <c r="N47" s="27" t="s">
        <v>186</v>
      </c>
      <c r="O47" s="99">
        <v>0.1</v>
      </c>
      <c r="P47" s="115">
        <v>0.1</v>
      </c>
      <c r="Q47" s="38">
        <f>P47/O47</f>
        <v>1</v>
      </c>
      <c r="R47" s="39">
        <v>74194772</v>
      </c>
      <c r="S47" s="39">
        <v>74194772</v>
      </c>
      <c r="T47" s="38">
        <f>S47/R47</f>
        <v>1</v>
      </c>
      <c r="U47" s="33" t="s">
        <v>736</v>
      </c>
    </row>
    <row r="48" spans="1:21" ht="60" customHeight="1" x14ac:dyDescent="0.25">
      <c r="A48" s="270"/>
      <c r="B48" s="275"/>
      <c r="C48" s="266" t="s">
        <v>190</v>
      </c>
      <c r="D48" s="26">
        <v>37</v>
      </c>
      <c r="E48" s="27" t="s">
        <v>191</v>
      </c>
      <c r="F48" s="27" t="s">
        <v>192</v>
      </c>
      <c r="G48" s="27" t="s">
        <v>193</v>
      </c>
      <c r="H48" s="27" t="s">
        <v>194</v>
      </c>
      <c r="I48" s="33" t="s">
        <v>179</v>
      </c>
      <c r="J48" s="270" t="s">
        <v>254</v>
      </c>
      <c r="K48" s="273" t="s">
        <v>262</v>
      </c>
      <c r="L48" s="273">
        <v>137</v>
      </c>
      <c r="M48" s="274" t="s">
        <v>263</v>
      </c>
      <c r="N48" s="27" t="s">
        <v>192</v>
      </c>
      <c r="O48" s="99">
        <v>0.3</v>
      </c>
      <c r="P48" s="115">
        <v>0.3</v>
      </c>
      <c r="Q48" s="38">
        <f>P48/O48</f>
        <v>1</v>
      </c>
      <c r="R48" s="39">
        <v>10113333</v>
      </c>
      <c r="S48" s="39">
        <v>10000000</v>
      </c>
      <c r="T48" s="38">
        <f>S48/R48</f>
        <v>0.98879370431093294</v>
      </c>
      <c r="U48" s="33" t="s">
        <v>737</v>
      </c>
    </row>
    <row r="49" spans="1:21" ht="60" customHeight="1" x14ac:dyDescent="0.25">
      <c r="A49" s="270"/>
      <c r="B49" s="275"/>
      <c r="C49" s="266"/>
      <c r="D49" s="26">
        <v>38</v>
      </c>
      <c r="E49" s="27" t="s">
        <v>195</v>
      </c>
      <c r="F49" s="27" t="s">
        <v>192</v>
      </c>
      <c r="G49" s="27" t="s">
        <v>193</v>
      </c>
      <c r="H49" s="27" t="s">
        <v>194</v>
      </c>
      <c r="I49" s="33" t="s">
        <v>179</v>
      </c>
      <c r="J49" s="270"/>
      <c r="K49" s="273"/>
      <c r="L49" s="273"/>
      <c r="M49" s="274"/>
      <c r="N49" s="27" t="s">
        <v>192</v>
      </c>
      <c r="O49" s="57">
        <v>0</v>
      </c>
      <c r="P49" s="26">
        <v>0</v>
      </c>
      <c r="Q49" s="38">
        <v>0</v>
      </c>
      <c r="R49" s="39">
        <v>0</v>
      </c>
      <c r="S49" s="39">
        <v>0</v>
      </c>
      <c r="T49" s="38">
        <v>0</v>
      </c>
      <c r="U49" s="33" t="s">
        <v>708</v>
      </c>
    </row>
    <row r="50" spans="1:21" ht="60" customHeight="1" x14ac:dyDescent="0.25">
      <c r="A50" s="270"/>
      <c r="B50" s="275"/>
      <c r="C50" s="266"/>
      <c r="D50" s="26">
        <v>39</v>
      </c>
      <c r="E50" s="27" t="s">
        <v>196</v>
      </c>
      <c r="F50" s="27" t="s">
        <v>197</v>
      </c>
      <c r="G50" s="27" t="s">
        <v>198</v>
      </c>
      <c r="H50" s="27" t="s">
        <v>199</v>
      </c>
      <c r="I50" s="33" t="s">
        <v>179</v>
      </c>
      <c r="J50" s="270" t="s">
        <v>254</v>
      </c>
      <c r="K50" s="273" t="s">
        <v>255</v>
      </c>
      <c r="L50" s="275">
        <v>133</v>
      </c>
      <c r="M50" s="276" t="s">
        <v>257</v>
      </c>
      <c r="N50" s="27" t="s">
        <v>197</v>
      </c>
      <c r="O50" s="57">
        <v>0</v>
      </c>
      <c r="P50" s="26">
        <v>0</v>
      </c>
      <c r="Q50" s="38">
        <v>0</v>
      </c>
      <c r="R50" s="39">
        <v>0</v>
      </c>
      <c r="S50" s="39">
        <v>0</v>
      </c>
      <c r="T50" s="38">
        <v>0</v>
      </c>
      <c r="U50" s="33" t="s">
        <v>708</v>
      </c>
    </row>
    <row r="51" spans="1:21" ht="60" customHeight="1" x14ac:dyDescent="0.25">
      <c r="A51" s="270"/>
      <c r="B51" s="275"/>
      <c r="C51" s="266"/>
      <c r="D51" s="26">
        <v>40</v>
      </c>
      <c r="E51" s="27" t="s">
        <v>200</v>
      </c>
      <c r="F51" s="27" t="s">
        <v>201</v>
      </c>
      <c r="G51" s="27" t="s">
        <v>202</v>
      </c>
      <c r="H51" s="27" t="s">
        <v>203</v>
      </c>
      <c r="I51" s="33" t="s">
        <v>204</v>
      </c>
      <c r="J51" s="270"/>
      <c r="K51" s="273"/>
      <c r="L51" s="275"/>
      <c r="M51" s="276"/>
      <c r="N51" s="27" t="s">
        <v>201</v>
      </c>
      <c r="O51" s="57">
        <v>0</v>
      </c>
      <c r="P51" s="26">
        <v>0</v>
      </c>
      <c r="Q51" s="38">
        <v>0</v>
      </c>
      <c r="R51" s="39">
        <v>0</v>
      </c>
      <c r="S51" s="39">
        <v>0</v>
      </c>
      <c r="T51" s="38">
        <v>0</v>
      </c>
      <c r="U51" s="33" t="s">
        <v>708</v>
      </c>
    </row>
    <row r="52" spans="1:21" ht="60" customHeight="1" x14ac:dyDescent="0.25">
      <c r="A52" s="270" t="s">
        <v>292</v>
      </c>
      <c r="B52" s="266" t="s">
        <v>293</v>
      </c>
      <c r="C52" s="266" t="s">
        <v>294</v>
      </c>
      <c r="D52" s="26">
        <v>41</v>
      </c>
      <c r="E52" s="32" t="s">
        <v>295</v>
      </c>
      <c r="F52" s="32" t="s">
        <v>296</v>
      </c>
      <c r="G52" s="32" t="s">
        <v>297</v>
      </c>
      <c r="H52" s="32" t="s">
        <v>298</v>
      </c>
      <c r="I52" s="34" t="s">
        <v>299</v>
      </c>
      <c r="J52" s="65" t="s">
        <v>382</v>
      </c>
      <c r="K52" s="9" t="s">
        <v>383</v>
      </c>
      <c r="L52" s="11">
        <v>250</v>
      </c>
      <c r="M52" s="60" t="s">
        <v>384</v>
      </c>
      <c r="N52" s="32" t="s">
        <v>296</v>
      </c>
      <c r="O52" s="57">
        <v>0</v>
      </c>
      <c r="P52" s="26">
        <v>0</v>
      </c>
      <c r="Q52" s="38">
        <v>0</v>
      </c>
      <c r="R52" s="39">
        <v>0</v>
      </c>
      <c r="S52" s="39">
        <v>0</v>
      </c>
      <c r="T52" s="38">
        <v>0</v>
      </c>
      <c r="U52" s="33" t="s">
        <v>708</v>
      </c>
    </row>
    <row r="53" spans="1:21" ht="60" customHeight="1" x14ac:dyDescent="0.25">
      <c r="A53" s="270"/>
      <c r="B53" s="266"/>
      <c r="C53" s="266"/>
      <c r="D53" s="26">
        <v>42</v>
      </c>
      <c r="E53" s="32" t="s">
        <v>300</v>
      </c>
      <c r="F53" s="32" t="s">
        <v>301</v>
      </c>
      <c r="G53" s="32" t="s">
        <v>302</v>
      </c>
      <c r="H53" s="32" t="s">
        <v>303</v>
      </c>
      <c r="I53" s="34" t="s">
        <v>304</v>
      </c>
      <c r="J53" s="270" t="s">
        <v>215</v>
      </c>
      <c r="K53" s="273" t="s">
        <v>216</v>
      </c>
      <c r="L53" s="273">
        <v>197</v>
      </c>
      <c r="M53" s="274" t="s">
        <v>217</v>
      </c>
      <c r="N53" s="32" t="s">
        <v>301</v>
      </c>
      <c r="O53" s="57">
        <v>0</v>
      </c>
      <c r="P53" s="26">
        <v>0</v>
      </c>
      <c r="Q53" s="38">
        <v>0</v>
      </c>
      <c r="R53" s="39">
        <v>0</v>
      </c>
      <c r="S53" s="39">
        <v>0</v>
      </c>
      <c r="T53" s="38">
        <v>0</v>
      </c>
      <c r="U53" s="33" t="s">
        <v>708</v>
      </c>
    </row>
    <row r="54" spans="1:21" ht="60" customHeight="1" x14ac:dyDescent="0.25">
      <c r="A54" s="270"/>
      <c r="B54" s="266"/>
      <c r="C54" s="266"/>
      <c r="D54" s="26">
        <v>43</v>
      </c>
      <c r="E54" s="32" t="s">
        <v>305</v>
      </c>
      <c r="F54" s="32" t="s">
        <v>306</v>
      </c>
      <c r="G54" s="32" t="s">
        <v>307</v>
      </c>
      <c r="H54" s="32" t="s">
        <v>308</v>
      </c>
      <c r="I54" s="34" t="s">
        <v>309</v>
      </c>
      <c r="J54" s="270"/>
      <c r="K54" s="273"/>
      <c r="L54" s="273"/>
      <c r="M54" s="274"/>
      <c r="N54" s="32" t="s">
        <v>738</v>
      </c>
      <c r="O54" s="57" t="s">
        <v>739</v>
      </c>
      <c r="P54" s="116">
        <v>5.0000000000000001E-3</v>
      </c>
      <c r="Q54" s="38">
        <v>5.0000000000000001E-3</v>
      </c>
      <c r="R54" s="39">
        <v>0</v>
      </c>
      <c r="S54" s="39">
        <v>0</v>
      </c>
      <c r="T54" s="38">
        <v>0</v>
      </c>
      <c r="U54" s="33" t="s">
        <v>740</v>
      </c>
    </row>
    <row r="55" spans="1:21" ht="60" customHeight="1" x14ac:dyDescent="0.25">
      <c r="A55" s="270"/>
      <c r="B55" s="266"/>
      <c r="C55" s="266"/>
      <c r="D55" s="26">
        <v>44</v>
      </c>
      <c r="E55" s="32" t="s">
        <v>310</v>
      </c>
      <c r="F55" s="32" t="s">
        <v>311</v>
      </c>
      <c r="G55" s="32" t="s">
        <v>312</v>
      </c>
      <c r="H55" s="32" t="s">
        <v>313</v>
      </c>
      <c r="I55" s="34" t="s">
        <v>314</v>
      </c>
      <c r="J55" s="270"/>
      <c r="K55" s="273"/>
      <c r="L55" s="273"/>
      <c r="M55" s="274"/>
      <c r="N55" s="32" t="s">
        <v>311</v>
      </c>
      <c r="O55" s="57">
        <v>0</v>
      </c>
      <c r="P55" s="26">
        <v>0</v>
      </c>
      <c r="Q55" s="38">
        <v>0</v>
      </c>
      <c r="R55" s="39">
        <v>0</v>
      </c>
      <c r="S55" s="39">
        <v>0</v>
      </c>
      <c r="T55" s="38">
        <v>0</v>
      </c>
      <c r="U55" s="33" t="s">
        <v>708</v>
      </c>
    </row>
    <row r="56" spans="1:21" ht="60" customHeight="1" x14ac:dyDescent="0.25">
      <c r="A56" s="270"/>
      <c r="B56" s="266" t="s">
        <v>380</v>
      </c>
      <c r="C56" s="32" t="s">
        <v>315</v>
      </c>
      <c r="D56" s="26">
        <v>45</v>
      </c>
      <c r="E56" s="32" t="s">
        <v>316</v>
      </c>
      <c r="F56" s="32" t="s">
        <v>317</v>
      </c>
      <c r="G56" s="32" t="s">
        <v>318</v>
      </c>
      <c r="H56" s="32" t="s">
        <v>319</v>
      </c>
      <c r="I56" s="34" t="s">
        <v>320</v>
      </c>
      <c r="J56" s="8" t="s">
        <v>385</v>
      </c>
      <c r="K56" s="31" t="s">
        <v>386</v>
      </c>
      <c r="L56" s="10" t="s">
        <v>387</v>
      </c>
      <c r="M56" s="60" t="s">
        <v>388</v>
      </c>
      <c r="N56" s="32" t="s">
        <v>317</v>
      </c>
      <c r="O56" s="57" t="s">
        <v>741</v>
      </c>
      <c r="P56" s="26">
        <v>1</v>
      </c>
      <c r="Q56" s="38">
        <v>0.01</v>
      </c>
      <c r="R56" s="39">
        <v>57326513</v>
      </c>
      <c r="S56" s="39">
        <v>23800000</v>
      </c>
      <c r="T56" s="38">
        <f>S56/R56</f>
        <v>0.41516566688784995</v>
      </c>
      <c r="U56" s="33" t="s">
        <v>742</v>
      </c>
    </row>
    <row r="57" spans="1:21" ht="60" customHeight="1" x14ac:dyDescent="0.25">
      <c r="A57" s="270"/>
      <c r="B57" s="266"/>
      <c r="C57" s="266" t="s">
        <v>321</v>
      </c>
      <c r="D57" s="26">
        <v>46</v>
      </c>
      <c r="E57" s="32" t="s">
        <v>322</v>
      </c>
      <c r="F57" s="32" t="s">
        <v>323</v>
      </c>
      <c r="G57" s="32" t="s">
        <v>324</v>
      </c>
      <c r="H57" s="32" t="s">
        <v>325</v>
      </c>
      <c r="I57" s="90" t="s">
        <v>326</v>
      </c>
      <c r="J57" s="270" t="s">
        <v>215</v>
      </c>
      <c r="K57" s="273" t="s">
        <v>216</v>
      </c>
      <c r="L57" s="288">
        <v>197</v>
      </c>
      <c r="M57" s="274" t="s">
        <v>217</v>
      </c>
      <c r="N57" s="32" t="s">
        <v>323</v>
      </c>
      <c r="O57" s="99">
        <v>0.3</v>
      </c>
      <c r="P57" s="115">
        <v>0.3</v>
      </c>
      <c r="Q57" s="38">
        <f>P57/O57</f>
        <v>1</v>
      </c>
      <c r="R57" s="39">
        <v>52840000</v>
      </c>
      <c r="S57" s="39">
        <v>10113333</v>
      </c>
      <c r="T57" s="38">
        <f>S57/R57</f>
        <v>0.19139540121120363</v>
      </c>
      <c r="U57" s="33" t="s">
        <v>743</v>
      </c>
    </row>
    <row r="58" spans="1:21" ht="60" customHeight="1" x14ac:dyDescent="0.25">
      <c r="A58" s="270"/>
      <c r="B58" s="266"/>
      <c r="C58" s="266"/>
      <c r="D58" s="26">
        <v>47</v>
      </c>
      <c r="E58" s="32" t="s">
        <v>327</v>
      </c>
      <c r="F58" s="32" t="s">
        <v>328</v>
      </c>
      <c r="G58" s="32" t="s">
        <v>329</v>
      </c>
      <c r="H58" s="32" t="s">
        <v>330</v>
      </c>
      <c r="I58" s="34" t="s">
        <v>331</v>
      </c>
      <c r="J58" s="270"/>
      <c r="K58" s="273"/>
      <c r="L58" s="288"/>
      <c r="M58" s="274"/>
      <c r="N58" s="32" t="s">
        <v>328</v>
      </c>
      <c r="O58" s="99">
        <v>0.3</v>
      </c>
      <c r="P58" s="115">
        <v>0.3</v>
      </c>
      <c r="Q58" s="38">
        <f>P58/O58</f>
        <v>1</v>
      </c>
      <c r="R58" s="39">
        <v>52840000</v>
      </c>
      <c r="S58" s="39">
        <v>42840000</v>
      </c>
      <c r="T58" s="38">
        <f>S58/R58</f>
        <v>0.81074943224829676</v>
      </c>
      <c r="U58" s="33" t="s">
        <v>744</v>
      </c>
    </row>
    <row r="59" spans="1:21" ht="60" customHeight="1" x14ac:dyDescent="0.25">
      <c r="A59" s="270"/>
      <c r="B59" s="266"/>
      <c r="C59" s="266"/>
      <c r="D59" s="26">
        <v>48</v>
      </c>
      <c r="E59" s="32" t="s">
        <v>332</v>
      </c>
      <c r="F59" s="32" t="s">
        <v>333</v>
      </c>
      <c r="G59" s="32" t="s">
        <v>334</v>
      </c>
      <c r="H59" s="32" t="s">
        <v>335</v>
      </c>
      <c r="I59" s="90" t="s">
        <v>336</v>
      </c>
      <c r="J59" s="270"/>
      <c r="K59" s="273"/>
      <c r="L59" s="288"/>
      <c r="M59" s="274"/>
      <c r="N59" s="32" t="s">
        <v>333</v>
      </c>
      <c r="O59" s="99">
        <v>0.8</v>
      </c>
      <c r="P59" s="115">
        <v>0.8</v>
      </c>
      <c r="Q59" s="38">
        <f>P59/O59</f>
        <v>1</v>
      </c>
      <c r="R59" s="39">
        <v>50636666</v>
      </c>
      <c r="S59" s="39">
        <v>28446666</v>
      </c>
      <c r="T59" s="38">
        <f>S59/R59</f>
        <v>0.56177999554710023</v>
      </c>
      <c r="U59" s="33" t="s">
        <v>708</v>
      </c>
    </row>
    <row r="60" spans="1:21" ht="60" customHeight="1" x14ac:dyDescent="0.25">
      <c r="A60" s="270"/>
      <c r="B60" s="266"/>
      <c r="C60" s="266" t="s">
        <v>337</v>
      </c>
      <c r="D60" s="26">
        <v>49</v>
      </c>
      <c r="E60" s="27" t="s">
        <v>338</v>
      </c>
      <c r="F60" s="27" t="s">
        <v>339</v>
      </c>
      <c r="G60" s="27" t="s">
        <v>340</v>
      </c>
      <c r="H60" s="27" t="s">
        <v>341</v>
      </c>
      <c r="I60" s="89" t="s">
        <v>342</v>
      </c>
      <c r="J60" s="270"/>
      <c r="K60" s="273"/>
      <c r="L60" s="288"/>
      <c r="M60" s="274"/>
      <c r="N60" s="27" t="s">
        <v>339</v>
      </c>
      <c r="O60" s="99">
        <v>0.7</v>
      </c>
      <c r="P60" s="115">
        <v>0.5</v>
      </c>
      <c r="Q60" s="38">
        <f>P60/O60</f>
        <v>0.7142857142857143</v>
      </c>
      <c r="R60" s="39">
        <v>10000000</v>
      </c>
      <c r="S60" s="39">
        <v>10000000</v>
      </c>
      <c r="T60" s="38">
        <f>S60/R60</f>
        <v>1</v>
      </c>
      <c r="U60" s="33" t="s">
        <v>745</v>
      </c>
    </row>
    <row r="61" spans="1:21" ht="60" customHeight="1" x14ac:dyDescent="0.25">
      <c r="A61" s="270"/>
      <c r="B61" s="266"/>
      <c r="C61" s="266"/>
      <c r="D61" s="26">
        <v>50</v>
      </c>
      <c r="E61" s="32" t="s">
        <v>343</v>
      </c>
      <c r="F61" s="32" t="s">
        <v>344</v>
      </c>
      <c r="G61" s="32" t="s">
        <v>345</v>
      </c>
      <c r="H61" s="32" t="s">
        <v>346</v>
      </c>
      <c r="I61" s="34" t="s">
        <v>347</v>
      </c>
      <c r="J61" s="65" t="s">
        <v>389</v>
      </c>
      <c r="K61" s="9" t="s">
        <v>390</v>
      </c>
      <c r="L61" s="11">
        <v>231</v>
      </c>
      <c r="M61" s="60" t="s">
        <v>391</v>
      </c>
      <c r="N61" s="32" t="s">
        <v>344</v>
      </c>
      <c r="O61" s="57">
        <v>0</v>
      </c>
      <c r="P61" s="26">
        <v>0</v>
      </c>
      <c r="Q61" s="38">
        <v>0</v>
      </c>
      <c r="R61" s="39">
        <v>0</v>
      </c>
      <c r="S61" s="39">
        <v>0</v>
      </c>
      <c r="T61" s="38">
        <v>0</v>
      </c>
      <c r="U61" s="33" t="s">
        <v>708</v>
      </c>
    </row>
    <row r="62" spans="1:21" ht="60" customHeight="1" x14ac:dyDescent="0.25">
      <c r="A62" s="270"/>
      <c r="B62" s="266" t="s">
        <v>381</v>
      </c>
      <c r="C62" s="292" t="s">
        <v>348</v>
      </c>
      <c r="D62" s="26">
        <v>51</v>
      </c>
      <c r="E62" s="37" t="s">
        <v>349</v>
      </c>
      <c r="F62" s="32" t="s">
        <v>350</v>
      </c>
      <c r="G62" s="32" t="s">
        <v>351</v>
      </c>
      <c r="H62" s="32" t="s">
        <v>352</v>
      </c>
      <c r="I62" s="34" t="s">
        <v>353</v>
      </c>
      <c r="J62" s="65" t="s">
        <v>385</v>
      </c>
      <c r="K62" s="9" t="s">
        <v>386</v>
      </c>
      <c r="L62" s="11">
        <v>222</v>
      </c>
      <c r="M62" s="60" t="s">
        <v>392</v>
      </c>
      <c r="N62" s="32" t="s">
        <v>350</v>
      </c>
      <c r="O62" s="99">
        <v>1</v>
      </c>
      <c r="P62" s="115">
        <v>1</v>
      </c>
      <c r="Q62" s="38">
        <f>P62/O62</f>
        <v>1</v>
      </c>
      <c r="R62" s="39">
        <v>1299100000</v>
      </c>
      <c r="S62" s="39">
        <v>544879064</v>
      </c>
      <c r="T62" s="38">
        <f>S62/R62</f>
        <v>0.41942811484874143</v>
      </c>
      <c r="U62" s="33" t="s">
        <v>746</v>
      </c>
    </row>
    <row r="63" spans="1:21" ht="60" customHeight="1" x14ac:dyDescent="0.25">
      <c r="A63" s="270"/>
      <c r="B63" s="266"/>
      <c r="C63" s="292"/>
      <c r="D63" s="26">
        <v>52</v>
      </c>
      <c r="E63" s="37" t="s">
        <v>354</v>
      </c>
      <c r="F63" s="32" t="s">
        <v>355</v>
      </c>
      <c r="G63" s="32" t="s">
        <v>356</v>
      </c>
      <c r="H63" s="32" t="s">
        <v>357</v>
      </c>
      <c r="I63" s="34" t="s">
        <v>353</v>
      </c>
      <c r="J63" s="270" t="s">
        <v>215</v>
      </c>
      <c r="K63" s="273" t="s">
        <v>216</v>
      </c>
      <c r="L63" s="288">
        <v>197</v>
      </c>
      <c r="M63" s="274" t="s">
        <v>217</v>
      </c>
      <c r="N63" s="32" t="s">
        <v>355</v>
      </c>
      <c r="O63" s="57">
        <v>1</v>
      </c>
      <c r="P63" s="26">
        <v>1</v>
      </c>
      <c r="Q63" s="38">
        <f>P63/O63</f>
        <v>1</v>
      </c>
      <c r="R63" s="39" t="s">
        <v>747</v>
      </c>
      <c r="S63" s="39">
        <v>0</v>
      </c>
      <c r="T63" s="38">
        <v>0</v>
      </c>
      <c r="U63" s="33" t="s">
        <v>748</v>
      </c>
    </row>
    <row r="64" spans="1:21" ht="60" customHeight="1" x14ac:dyDescent="0.25">
      <c r="A64" s="270"/>
      <c r="B64" s="266"/>
      <c r="C64" s="292"/>
      <c r="D64" s="26">
        <v>53</v>
      </c>
      <c r="E64" s="37" t="s">
        <v>358</v>
      </c>
      <c r="F64" s="32" t="s">
        <v>359</v>
      </c>
      <c r="G64" s="32" t="s">
        <v>360</v>
      </c>
      <c r="H64" s="32" t="s">
        <v>361</v>
      </c>
      <c r="I64" s="34" t="s">
        <v>362</v>
      </c>
      <c r="J64" s="270"/>
      <c r="K64" s="273"/>
      <c r="L64" s="288"/>
      <c r="M64" s="274"/>
      <c r="N64" s="32" t="s">
        <v>359</v>
      </c>
      <c r="O64" s="57" t="s">
        <v>749</v>
      </c>
      <c r="P64" s="26">
        <v>0.5</v>
      </c>
      <c r="Q64" s="38">
        <v>5.0000000000000001E-3</v>
      </c>
      <c r="R64" s="39">
        <v>0</v>
      </c>
      <c r="S64" s="39">
        <v>0</v>
      </c>
      <c r="T64" s="38">
        <v>0</v>
      </c>
      <c r="U64" s="33" t="s">
        <v>750</v>
      </c>
    </row>
    <row r="65" spans="1:21" ht="60" customHeight="1" x14ac:dyDescent="0.25">
      <c r="A65" s="270"/>
      <c r="B65" s="266"/>
      <c r="C65" s="292"/>
      <c r="D65" s="26">
        <v>54</v>
      </c>
      <c r="E65" s="37" t="s">
        <v>363</v>
      </c>
      <c r="F65" s="32" t="s">
        <v>364</v>
      </c>
      <c r="G65" s="32" t="s">
        <v>365</v>
      </c>
      <c r="H65" s="32" t="s">
        <v>366</v>
      </c>
      <c r="I65" s="90" t="s">
        <v>367</v>
      </c>
      <c r="J65" s="270"/>
      <c r="K65" s="273"/>
      <c r="L65" s="288"/>
      <c r="M65" s="274"/>
      <c r="N65" s="32" t="s">
        <v>364</v>
      </c>
      <c r="O65" s="57">
        <v>0</v>
      </c>
      <c r="P65" s="26">
        <v>0</v>
      </c>
      <c r="Q65" s="38">
        <v>0</v>
      </c>
      <c r="R65" s="39">
        <v>0</v>
      </c>
      <c r="S65" s="39">
        <v>0</v>
      </c>
      <c r="T65" s="38">
        <v>0</v>
      </c>
      <c r="U65" s="33" t="s">
        <v>708</v>
      </c>
    </row>
    <row r="66" spans="1:21" ht="60" customHeight="1" x14ac:dyDescent="0.25">
      <c r="A66" s="270"/>
      <c r="B66" s="266" t="s">
        <v>368</v>
      </c>
      <c r="C66" s="266" t="s">
        <v>369</v>
      </c>
      <c r="D66" s="26">
        <v>55</v>
      </c>
      <c r="E66" s="32" t="s">
        <v>370</v>
      </c>
      <c r="F66" s="32" t="s">
        <v>371</v>
      </c>
      <c r="G66" s="32" t="s">
        <v>372</v>
      </c>
      <c r="H66" s="32" t="s">
        <v>373</v>
      </c>
      <c r="I66" s="34" t="s">
        <v>374</v>
      </c>
      <c r="J66" s="270"/>
      <c r="K66" s="273"/>
      <c r="L66" s="288"/>
      <c r="M66" s="274"/>
      <c r="N66" s="32" t="s">
        <v>371</v>
      </c>
      <c r="O66" s="99">
        <v>0.1</v>
      </c>
      <c r="P66" s="115">
        <v>0.1</v>
      </c>
      <c r="Q66" s="38">
        <f>P66/O66</f>
        <v>1</v>
      </c>
      <c r="R66" s="39">
        <v>28750000</v>
      </c>
      <c r="S66" s="39">
        <v>21366666</v>
      </c>
      <c r="T66" s="38">
        <f>S66/R66</f>
        <v>0.74318838260869569</v>
      </c>
      <c r="U66" s="33" t="s">
        <v>752</v>
      </c>
    </row>
    <row r="67" spans="1:21" ht="60" customHeight="1" x14ac:dyDescent="0.25">
      <c r="A67" s="270"/>
      <c r="B67" s="266"/>
      <c r="C67" s="266"/>
      <c r="D67" s="26">
        <v>56</v>
      </c>
      <c r="E67" s="32" t="s">
        <v>375</v>
      </c>
      <c r="F67" s="32" t="s">
        <v>376</v>
      </c>
      <c r="G67" s="32" t="s">
        <v>377</v>
      </c>
      <c r="H67" s="32" t="s">
        <v>378</v>
      </c>
      <c r="I67" s="34" t="s">
        <v>379</v>
      </c>
      <c r="J67" s="270"/>
      <c r="K67" s="273"/>
      <c r="L67" s="288"/>
      <c r="M67" s="274"/>
      <c r="N67" s="32" t="s">
        <v>376</v>
      </c>
      <c r="O67" s="57" t="s">
        <v>753</v>
      </c>
      <c r="P67" s="115">
        <v>0.1</v>
      </c>
      <c r="Q67" s="38">
        <v>0.1</v>
      </c>
      <c r="R67" s="39">
        <v>50636666</v>
      </c>
      <c r="S67" s="39">
        <v>28446666</v>
      </c>
      <c r="T67" s="38">
        <f>S67/R67</f>
        <v>0.56177999554710023</v>
      </c>
      <c r="U67" s="33" t="s">
        <v>754</v>
      </c>
    </row>
    <row r="68" spans="1:21" ht="60" customHeight="1" x14ac:dyDescent="0.25">
      <c r="A68" s="298" t="s">
        <v>393</v>
      </c>
      <c r="B68" s="273" t="s">
        <v>394</v>
      </c>
      <c r="C68" s="273" t="s">
        <v>395</v>
      </c>
      <c r="D68" s="26">
        <v>57</v>
      </c>
      <c r="E68" s="32" t="s">
        <v>396</v>
      </c>
      <c r="F68" s="32" t="s">
        <v>397</v>
      </c>
      <c r="G68" s="32" t="s">
        <v>398</v>
      </c>
      <c r="H68" s="32" t="s">
        <v>399</v>
      </c>
      <c r="I68" s="34" t="s">
        <v>400</v>
      </c>
      <c r="J68" s="57" t="s">
        <v>233</v>
      </c>
      <c r="K68" s="26" t="s">
        <v>234</v>
      </c>
      <c r="L68" s="30">
        <v>197</v>
      </c>
      <c r="M68" s="58" t="s">
        <v>217</v>
      </c>
      <c r="N68" s="32" t="s">
        <v>397</v>
      </c>
      <c r="O68" s="57">
        <v>0</v>
      </c>
      <c r="P68" s="26">
        <v>0</v>
      </c>
      <c r="Q68" s="38">
        <v>0</v>
      </c>
      <c r="R68" s="39">
        <v>0</v>
      </c>
      <c r="S68" s="39">
        <v>0</v>
      </c>
      <c r="T68" s="38">
        <v>0</v>
      </c>
      <c r="U68" s="33" t="s">
        <v>708</v>
      </c>
    </row>
    <row r="69" spans="1:21" ht="60" customHeight="1" x14ac:dyDescent="0.25">
      <c r="A69" s="298"/>
      <c r="B69" s="273"/>
      <c r="C69" s="273"/>
      <c r="D69" s="26">
        <v>58</v>
      </c>
      <c r="E69" s="32" t="s">
        <v>401</v>
      </c>
      <c r="F69" s="32" t="s">
        <v>402</v>
      </c>
      <c r="G69" s="32" t="s">
        <v>403</v>
      </c>
      <c r="H69" s="32" t="s">
        <v>404</v>
      </c>
      <c r="I69" s="34" t="s">
        <v>405</v>
      </c>
      <c r="J69" s="91" t="s">
        <v>406</v>
      </c>
      <c r="K69" s="30" t="s">
        <v>407</v>
      </c>
      <c r="L69" s="42">
        <v>207</v>
      </c>
      <c r="M69" s="66" t="s">
        <v>408</v>
      </c>
      <c r="N69" s="32" t="s">
        <v>402</v>
      </c>
      <c r="O69" s="99">
        <v>0.1</v>
      </c>
      <c r="P69" s="115">
        <v>0.1</v>
      </c>
      <c r="Q69" s="38">
        <f>P69/O69</f>
        <v>1</v>
      </c>
      <c r="R69" s="39">
        <v>122227000</v>
      </c>
      <c r="S69" s="39">
        <v>60000000</v>
      </c>
      <c r="T69" s="38">
        <f>S69/R69</f>
        <v>0.49088990157657475</v>
      </c>
      <c r="U69" s="33" t="s">
        <v>755</v>
      </c>
    </row>
    <row r="70" spans="1:21" ht="60" customHeight="1" x14ac:dyDescent="0.25">
      <c r="A70" s="298"/>
      <c r="B70" s="273"/>
      <c r="C70" s="273"/>
      <c r="D70" s="26">
        <v>59</v>
      </c>
      <c r="E70" s="26" t="s">
        <v>409</v>
      </c>
      <c r="F70" s="26" t="s">
        <v>410</v>
      </c>
      <c r="G70" s="26" t="s">
        <v>411</v>
      </c>
      <c r="H70" s="26" t="s">
        <v>412</v>
      </c>
      <c r="I70" s="55" t="s">
        <v>413</v>
      </c>
      <c r="J70" s="270" t="s">
        <v>233</v>
      </c>
      <c r="K70" s="273" t="s">
        <v>234</v>
      </c>
      <c r="L70" s="275">
        <v>197</v>
      </c>
      <c r="M70" s="58" t="s">
        <v>217</v>
      </c>
      <c r="N70" s="26" t="s">
        <v>410</v>
      </c>
      <c r="O70" s="99">
        <v>0.2</v>
      </c>
      <c r="P70" s="115">
        <v>0.2</v>
      </c>
      <c r="Q70" s="38">
        <f t="shared" ref="Q70:Q74" si="2">P70/O70</f>
        <v>1</v>
      </c>
      <c r="R70" s="39">
        <v>179900000</v>
      </c>
      <c r="S70" s="39">
        <v>179900000</v>
      </c>
      <c r="T70" s="38">
        <f>S70/R70</f>
        <v>1</v>
      </c>
      <c r="U70" s="33" t="s">
        <v>756</v>
      </c>
    </row>
    <row r="71" spans="1:21" ht="60" customHeight="1" x14ac:dyDescent="0.25">
      <c r="A71" s="298"/>
      <c r="B71" s="273"/>
      <c r="C71" s="273"/>
      <c r="D71" s="26">
        <v>60</v>
      </c>
      <c r="E71" s="16" t="s">
        <v>414</v>
      </c>
      <c r="F71" s="16" t="s">
        <v>415</v>
      </c>
      <c r="G71" s="16" t="s">
        <v>416</v>
      </c>
      <c r="H71" s="16" t="s">
        <v>417</v>
      </c>
      <c r="I71" s="92" t="s">
        <v>413</v>
      </c>
      <c r="J71" s="270"/>
      <c r="K71" s="273"/>
      <c r="L71" s="275"/>
      <c r="M71" s="67" t="s">
        <v>217</v>
      </c>
      <c r="N71" s="16" t="s">
        <v>415</v>
      </c>
      <c r="O71" s="99">
        <v>0.1</v>
      </c>
      <c r="P71" s="115">
        <v>0.1</v>
      </c>
      <c r="Q71" s="38">
        <f t="shared" si="2"/>
        <v>1</v>
      </c>
      <c r="R71" s="39">
        <v>179900000</v>
      </c>
      <c r="S71" s="39">
        <v>179900000</v>
      </c>
      <c r="T71" s="38">
        <f>S71/R71</f>
        <v>1</v>
      </c>
      <c r="U71" s="33"/>
    </row>
    <row r="72" spans="1:21" ht="60" customHeight="1" x14ac:dyDescent="0.25">
      <c r="A72" s="298"/>
      <c r="B72" s="273"/>
      <c r="C72" s="273" t="s">
        <v>418</v>
      </c>
      <c r="D72" s="26">
        <v>61</v>
      </c>
      <c r="E72" s="32" t="s">
        <v>419</v>
      </c>
      <c r="F72" s="32" t="s">
        <v>420</v>
      </c>
      <c r="G72" s="32" t="s">
        <v>421</v>
      </c>
      <c r="H72" s="32" t="s">
        <v>422</v>
      </c>
      <c r="I72" s="34" t="s">
        <v>423</v>
      </c>
      <c r="J72" s="57" t="s">
        <v>389</v>
      </c>
      <c r="K72" s="26" t="s">
        <v>424</v>
      </c>
      <c r="L72" s="30">
        <v>234</v>
      </c>
      <c r="M72" s="64" t="s">
        <v>425</v>
      </c>
      <c r="N72" s="32" t="s">
        <v>420</v>
      </c>
      <c r="O72" s="57">
        <v>1</v>
      </c>
      <c r="P72" s="26">
        <v>1</v>
      </c>
      <c r="Q72" s="38">
        <f t="shared" si="2"/>
        <v>1</v>
      </c>
      <c r="R72" s="39">
        <v>23400000</v>
      </c>
      <c r="S72" s="39">
        <v>23400000</v>
      </c>
      <c r="T72" s="38">
        <f>S72/R72</f>
        <v>1</v>
      </c>
      <c r="U72" s="33" t="s">
        <v>757</v>
      </c>
    </row>
    <row r="73" spans="1:21" ht="60" customHeight="1" x14ac:dyDescent="0.25">
      <c r="A73" s="298"/>
      <c r="B73" s="273"/>
      <c r="C73" s="273"/>
      <c r="D73" s="26">
        <v>62</v>
      </c>
      <c r="E73" s="32" t="s">
        <v>426</v>
      </c>
      <c r="F73" s="32" t="s">
        <v>427</v>
      </c>
      <c r="G73" s="32" t="s">
        <v>428</v>
      </c>
      <c r="H73" s="32" t="s">
        <v>429</v>
      </c>
      <c r="I73" s="34" t="s">
        <v>430</v>
      </c>
      <c r="J73" s="57" t="s">
        <v>233</v>
      </c>
      <c r="K73" s="26" t="s">
        <v>234</v>
      </c>
      <c r="L73" s="30">
        <v>197</v>
      </c>
      <c r="M73" s="58" t="s">
        <v>217</v>
      </c>
      <c r="N73" s="32" t="s">
        <v>427</v>
      </c>
      <c r="O73" s="99">
        <v>0.1</v>
      </c>
      <c r="P73" s="116">
        <v>5.0000000000000001E-3</v>
      </c>
      <c r="Q73" s="38">
        <f t="shared" si="2"/>
        <v>4.9999999999999996E-2</v>
      </c>
      <c r="R73" s="39" t="s">
        <v>758</v>
      </c>
      <c r="S73" s="39">
        <v>0</v>
      </c>
      <c r="T73" s="38">
        <v>0</v>
      </c>
      <c r="U73" s="33" t="s">
        <v>759</v>
      </c>
    </row>
    <row r="74" spans="1:21" ht="60" customHeight="1" x14ac:dyDescent="0.25">
      <c r="A74" s="298"/>
      <c r="B74" s="273"/>
      <c r="C74" s="273"/>
      <c r="D74" s="26">
        <v>63</v>
      </c>
      <c r="E74" s="32" t="s">
        <v>431</v>
      </c>
      <c r="F74" s="32" t="s">
        <v>432</v>
      </c>
      <c r="G74" s="32" t="s">
        <v>433</v>
      </c>
      <c r="H74" s="32" t="s">
        <v>434</v>
      </c>
      <c r="I74" s="34" t="s">
        <v>435</v>
      </c>
      <c r="J74" s="68" t="s">
        <v>96</v>
      </c>
      <c r="K74" s="41" t="s">
        <v>96</v>
      </c>
      <c r="L74" s="41" t="s">
        <v>96</v>
      </c>
      <c r="M74" s="63" t="s">
        <v>96</v>
      </c>
      <c r="N74" s="32" t="s">
        <v>432</v>
      </c>
      <c r="O74" s="57">
        <v>0.5</v>
      </c>
      <c r="P74" s="26">
        <v>0.5</v>
      </c>
      <c r="Q74" s="38">
        <f t="shared" si="2"/>
        <v>1</v>
      </c>
      <c r="R74" s="39">
        <v>0</v>
      </c>
      <c r="S74" s="39">
        <v>0</v>
      </c>
      <c r="T74" s="38">
        <v>0</v>
      </c>
      <c r="U74" s="33" t="s">
        <v>760</v>
      </c>
    </row>
    <row r="75" spans="1:21" ht="60" customHeight="1" x14ac:dyDescent="0.25">
      <c r="A75" s="298"/>
      <c r="B75" s="273"/>
      <c r="C75" s="273"/>
      <c r="D75" s="26">
        <v>64</v>
      </c>
      <c r="E75" s="16" t="s">
        <v>436</v>
      </c>
      <c r="F75" s="16" t="s">
        <v>437</v>
      </c>
      <c r="G75" s="16" t="s">
        <v>438</v>
      </c>
      <c r="H75" s="16" t="s">
        <v>439</v>
      </c>
      <c r="I75" s="92" t="s">
        <v>440</v>
      </c>
      <c r="J75" s="94" t="s">
        <v>389</v>
      </c>
      <c r="K75" s="18" t="s">
        <v>390</v>
      </c>
      <c r="L75" s="41" t="s">
        <v>441</v>
      </c>
      <c r="M75" s="69" t="s">
        <v>442</v>
      </c>
      <c r="N75" s="16" t="s">
        <v>437</v>
      </c>
      <c r="O75" s="57">
        <v>0</v>
      </c>
      <c r="P75" s="26">
        <v>0</v>
      </c>
      <c r="Q75" s="38">
        <v>0</v>
      </c>
      <c r="R75" s="39">
        <v>0</v>
      </c>
      <c r="S75" s="39">
        <v>0</v>
      </c>
      <c r="T75" s="38">
        <v>0</v>
      </c>
      <c r="U75" s="33" t="s">
        <v>708</v>
      </c>
    </row>
    <row r="76" spans="1:21" ht="60" customHeight="1" x14ac:dyDescent="0.25">
      <c r="A76" s="298"/>
      <c r="B76" s="273"/>
      <c r="C76" s="273"/>
      <c r="D76" s="26">
        <v>65</v>
      </c>
      <c r="E76" s="32" t="s">
        <v>443</v>
      </c>
      <c r="F76" s="32" t="s">
        <v>444</v>
      </c>
      <c r="G76" s="32" t="s">
        <v>445</v>
      </c>
      <c r="H76" s="32" t="s">
        <v>446</v>
      </c>
      <c r="I76" s="34" t="s">
        <v>447</v>
      </c>
      <c r="J76" s="71" t="s">
        <v>233</v>
      </c>
      <c r="K76" s="42" t="s">
        <v>234</v>
      </c>
      <c r="L76" s="30">
        <v>197</v>
      </c>
      <c r="M76" s="58" t="s">
        <v>217</v>
      </c>
      <c r="N76" s="32" t="s">
        <v>444</v>
      </c>
      <c r="O76" s="57">
        <v>0</v>
      </c>
      <c r="P76" s="26">
        <v>0</v>
      </c>
      <c r="Q76" s="38">
        <v>0</v>
      </c>
      <c r="R76" s="39">
        <v>0</v>
      </c>
      <c r="S76" s="39">
        <v>0</v>
      </c>
      <c r="T76" s="38">
        <v>0</v>
      </c>
      <c r="U76" s="33" t="s">
        <v>708</v>
      </c>
    </row>
    <row r="77" spans="1:21" ht="60" customHeight="1" x14ac:dyDescent="0.25">
      <c r="A77" s="298"/>
      <c r="B77" s="273" t="s">
        <v>448</v>
      </c>
      <c r="C77" s="273" t="s">
        <v>449</v>
      </c>
      <c r="D77" s="26">
        <v>66</v>
      </c>
      <c r="E77" s="122" t="s">
        <v>450</v>
      </c>
      <c r="F77" s="122" t="s">
        <v>451</v>
      </c>
      <c r="G77" s="122" t="s">
        <v>452</v>
      </c>
      <c r="H77" s="122" t="s">
        <v>453</v>
      </c>
      <c r="I77" s="34" t="s">
        <v>454</v>
      </c>
      <c r="J77" s="57" t="s">
        <v>254</v>
      </c>
      <c r="K77" s="26" t="s">
        <v>262</v>
      </c>
      <c r="L77" s="43">
        <v>136</v>
      </c>
      <c r="M77" s="58" t="s">
        <v>455</v>
      </c>
      <c r="N77" s="26" t="s">
        <v>451</v>
      </c>
      <c r="O77" s="57">
        <v>0</v>
      </c>
      <c r="P77" s="26">
        <v>0</v>
      </c>
      <c r="Q77" s="38">
        <v>0</v>
      </c>
      <c r="R77" s="39">
        <v>0</v>
      </c>
      <c r="S77" s="39">
        <v>0</v>
      </c>
      <c r="T77" s="38">
        <v>0</v>
      </c>
      <c r="U77" s="33" t="s">
        <v>708</v>
      </c>
    </row>
    <row r="78" spans="1:21" ht="60" customHeight="1" x14ac:dyDescent="0.25">
      <c r="A78" s="298"/>
      <c r="B78" s="273"/>
      <c r="C78" s="273"/>
      <c r="D78" s="26">
        <v>67</v>
      </c>
      <c r="E78" s="32" t="s">
        <v>456</v>
      </c>
      <c r="F78" s="32" t="s">
        <v>457</v>
      </c>
      <c r="G78" s="32" t="s">
        <v>458</v>
      </c>
      <c r="H78" s="32" t="s">
        <v>459</v>
      </c>
      <c r="I78" s="34" t="s">
        <v>460</v>
      </c>
      <c r="J78" s="270" t="s">
        <v>233</v>
      </c>
      <c r="K78" s="273" t="s">
        <v>234</v>
      </c>
      <c r="L78" s="275">
        <v>197</v>
      </c>
      <c r="M78" s="58" t="s">
        <v>217</v>
      </c>
      <c r="N78" s="32" t="s">
        <v>457</v>
      </c>
      <c r="O78" s="57">
        <v>0</v>
      </c>
      <c r="P78" s="26">
        <v>0</v>
      </c>
      <c r="Q78" s="38">
        <v>0</v>
      </c>
      <c r="R78" s="39">
        <v>0</v>
      </c>
      <c r="S78" s="39">
        <v>0</v>
      </c>
      <c r="T78" s="38">
        <v>0</v>
      </c>
      <c r="U78" s="33" t="s">
        <v>708</v>
      </c>
    </row>
    <row r="79" spans="1:21" ht="60" customHeight="1" x14ac:dyDescent="0.25">
      <c r="A79" s="298"/>
      <c r="B79" s="273"/>
      <c r="C79" s="273"/>
      <c r="D79" s="26">
        <v>68</v>
      </c>
      <c r="E79" s="32" t="s">
        <v>461</v>
      </c>
      <c r="F79" s="32" t="s">
        <v>462</v>
      </c>
      <c r="G79" s="32" t="s">
        <v>463</v>
      </c>
      <c r="H79" s="32" t="s">
        <v>464</v>
      </c>
      <c r="I79" s="34" t="s">
        <v>465</v>
      </c>
      <c r="J79" s="270"/>
      <c r="K79" s="273"/>
      <c r="L79" s="275"/>
      <c r="M79" s="58" t="s">
        <v>217</v>
      </c>
      <c r="N79" s="32" t="s">
        <v>462</v>
      </c>
      <c r="O79" s="99">
        <v>0.1</v>
      </c>
      <c r="P79" s="115">
        <v>0.1</v>
      </c>
      <c r="Q79" s="38">
        <f>P79/O79</f>
        <v>1</v>
      </c>
      <c r="R79" s="39">
        <v>23400000</v>
      </c>
      <c r="S79" s="39">
        <v>23400000</v>
      </c>
      <c r="T79" s="38">
        <f>S79/R79</f>
        <v>1</v>
      </c>
      <c r="U79" s="33" t="s">
        <v>761</v>
      </c>
    </row>
    <row r="80" spans="1:21" ht="60" customHeight="1" x14ac:dyDescent="0.25">
      <c r="A80" s="298"/>
      <c r="B80" s="273"/>
      <c r="C80" s="273" t="s">
        <v>466</v>
      </c>
      <c r="D80" s="26">
        <v>69</v>
      </c>
      <c r="E80" s="32" t="s">
        <v>467</v>
      </c>
      <c r="F80" s="32" t="s">
        <v>468</v>
      </c>
      <c r="G80" s="32" t="s">
        <v>469</v>
      </c>
      <c r="H80" s="32" t="s">
        <v>470</v>
      </c>
      <c r="I80" s="34" t="s">
        <v>471</v>
      </c>
      <c r="J80" s="270"/>
      <c r="K80" s="273"/>
      <c r="L80" s="275"/>
      <c r="M80" s="58" t="s">
        <v>217</v>
      </c>
      <c r="N80" s="32" t="s">
        <v>468</v>
      </c>
      <c r="O80" s="57">
        <v>0</v>
      </c>
      <c r="P80" s="26">
        <v>0</v>
      </c>
      <c r="Q80" s="38">
        <v>0</v>
      </c>
      <c r="R80" s="39">
        <v>0</v>
      </c>
      <c r="S80" s="39">
        <v>0</v>
      </c>
      <c r="T80" s="38">
        <v>0</v>
      </c>
      <c r="U80" s="33" t="s">
        <v>708</v>
      </c>
    </row>
    <row r="81" spans="1:21" ht="60" customHeight="1" x14ac:dyDescent="0.25">
      <c r="A81" s="298"/>
      <c r="B81" s="273"/>
      <c r="C81" s="273"/>
      <c r="D81" s="26">
        <v>70</v>
      </c>
      <c r="E81" s="122" t="s">
        <v>472</v>
      </c>
      <c r="F81" s="26" t="s">
        <v>473</v>
      </c>
      <c r="G81" s="26" t="s">
        <v>474</v>
      </c>
      <c r="H81" s="26" t="s">
        <v>475</v>
      </c>
      <c r="I81" s="55" t="s">
        <v>476</v>
      </c>
      <c r="J81" s="270"/>
      <c r="K81" s="273"/>
      <c r="L81" s="275"/>
      <c r="M81" s="58" t="s">
        <v>217</v>
      </c>
      <c r="N81" s="26" t="s">
        <v>473</v>
      </c>
      <c r="O81" s="57">
        <v>0</v>
      </c>
      <c r="P81" s="26">
        <v>0</v>
      </c>
      <c r="Q81" s="38">
        <v>0</v>
      </c>
      <c r="R81" s="39">
        <v>0</v>
      </c>
      <c r="S81" s="39">
        <v>0</v>
      </c>
      <c r="T81" s="38">
        <v>0</v>
      </c>
      <c r="U81" s="33" t="s">
        <v>708</v>
      </c>
    </row>
    <row r="82" spans="1:21" ht="60" customHeight="1" x14ac:dyDescent="0.25">
      <c r="A82" s="298"/>
      <c r="B82" s="273"/>
      <c r="C82" s="273"/>
      <c r="D82" s="26">
        <v>71</v>
      </c>
      <c r="E82" s="122" t="s">
        <v>477</v>
      </c>
      <c r="F82" s="26" t="s">
        <v>478</v>
      </c>
      <c r="G82" s="26" t="s">
        <v>479</v>
      </c>
      <c r="H82" s="26" t="s">
        <v>480</v>
      </c>
      <c r="I82" s="55" t="s">
        <v>481</v>
      </c>
      <c r="J82" s="57" t="s">
        <v>385</v>
      </c>
      <c r="K82" s="26" t="s">
        <v>386</v>
      </c>
      <c r="L82" s="42">
        <v>219</v>
      </c>
      <c r="M82" s="58" t="s">
        <v>482</v>
      </c>
      <c r="N82" s="26" t="s">
        <v>478</v>
      </c>
      <c r="O82" s="57">
        <v>0</v>
      </c>
      <c r="P82" s="26">
        <v>0</v>
      </c>
      <c r="Q82" s="38">
        <v>0</v>
      </c>
      <c r="R82" s="39">
        <v>0</v>
      </c>
      <c r="S82" s="39">
        <v>0</v>
      </c>
      <c r="T82" s="38">
        <v>0</v>
      </c>
      <c r="U82" s="33" t="s">
        <v>708</v>
      </c>
    </row>
    <row r="83" spans="1:21" ht="60" customHeight="1" x14ac:dyDescent="0.25">
      <c r="A83" s="298"/>
      <c r="B83" s="273"/>
      <c r="C83" s="273"/>
      <c r="D83" s="26">
        <v>72</v>
      </c>
      <c r="E83" s="122" t="s">
        <v>483</v>
      </c>
      <c r="F83" s="26" t="s">
        <v>484</v>
      </c>
      <c r="G83" s="26" t="s">
        <v>485</v>
      </c>
      <c r="H83" s="26" t="s">
        <v>486</v>
      </c>
      <c r="I83" s="55" t="s">
        <v>487</v>
      </c>
      <c r="J83" s="57" t="s">
        <v>233</v>
      </c>
      <c r="K83" s="26" t="s">
        <v>234</v>
      </c>
      <c r="L83" s="30">
        <v>197</v>
      </c>
      <c r="M83" s="58" t="s">
        <v>217</v>
      </c>
      <c r="N83" s="26" t="s">
        <v>484</v>
      </c>
      <c r="O83" s="57">
        <v>0</v>
      </c>
      <c r="P83" s="26">
        <v>0</v>
      </c>
      <c r="Q83" s="38">
        <v>0</v>
      </c>
      <c r="R83" s="39">
        <v>0</v>
      </c>
      <c r="S83" s="39">
        <v>0</v>
      </c>
      <c r="T83" s="38">
        <v>0</v>
      </c>
      <c r="U83" s="33" t="s">
        <v>708</v>
      </c>
    </row>
    <row r="84" spans="1:21" ht="60" customHeight="1" x14ac:dyDescent="0.25">
      <c r="A84" s="298"/>
      <c r="B84" s="273"/>
      <c r="C84" s="273"/>
      <c r="D84" s="26">
        <v>73</v>
      </c>
      <c r="E84" s="32" t="s">
        <v>488</v>
      </c>
      <c r="F84" s="32" t="s">
        <v>489</v>
      </c>
      <c r="G84" s="32" t="s">
        <v>490</v>
      </c>
      <c r="H84" s="32" t="s">
        <v>491</v>
      </c>
      <c r="I84" s="34" t="s">
        <v>492</v>
      </c>
      <c r="J84" s="68" t="s">
        <v>236</v>
      </c>
      <c r="K84" s="41" t="s">
        <v>493</v>
      </c>
      <c r="L84" s="42">
        <v>86</v>
      </c>
      <c r="M84" s="33" t="s">
        <v>494</v>
      </c>
      <c r="N84" s="32" t="s">
        <v>489</v>
      </c>
      <c r="O84" s="57">
        <v>0</v>
      </c>
      <c r="P84" s="26">
        <v>0</v>
      </c>
      <c r="Q84" s="38">
        <v>0</v>
      </c>
      <c r="R84" s="39">
        <v>0</v>
      </c>
      <c r="S84" s="39">
        <v>0</v>
      </c>
      <c r="T84" s="38">
        <v>0</v>
      </c>
      <c r="U84" s="33" t="s">
        <v>708</v>
      </c>
    </row>
    <row r="85" spans="1:21" ht="60" customHeight="1" x14ac:dyDescent="0.25">
      <c r="A85" s="298" t="s">
        <v>495</v>
      </c>
      <c r="B85" s="275" t="s">
        <v>496</v>
      </c>
      <c r="C85" s="273" t="s">
        <v>497</v>
      </c>
      <c r="D85" s="26">
        <v>74</v>
      </c>
      <c r="E85" s="26" t="s">
        <v>498</v>
      </c>
      <c r="F85" s="26" t="s">
        <v>499</v>
      </c>
      <c r="G85" s="26" t="s">
        <v>500</v>
      </c>
      <c r="H85" s="26" t="s">
        <v>501</v>
      </c>
      <c r="I85" s="55" t="s">
        <v>502</v>
      </c>
      <c r="J85" s="57" t="s">
        <v>382</v>
      </c>
      <c r="K85" s="26" t="s">
        <v>383</v>
      </c>
      <c r="L85" s="42">
        <v>250</v>
      </c>
      <c r="M85" s="55" t="s">
        <v>384</v>
      </c>
      <c r="N85" s="26" t="s">
        <v>499</v>
      </c>
      <c r="O85" s="57">
        <v>0</v>
      </c>
      <c r="P85" s="26">
        <v>0</v>
      </c>
      <c r="Q85" s="38">
        <v>0</v>
      </c>
      <c r="R85" s="39">
        <v>0</v>
      </c>
      <c r="S85" s="39">
        <v>0</v>
      </c>
      <c r="T85" s="38">
        <v>0</v>
      </c>
      <c r="U85" s="33" t="s">
        <v>708</v>
      </c>
    </row>
    <row r="86" spans="1:21" ht="60" customHeight="1" x14ac:dyDescent="0.25">
      <c r="A86" s="298"/>
      <c r="B86" s="275"/>
      <c r="C86" s="273"/>
      <c r="D86" s="26">
        <v>75</v>
      </c>
      <c r="E86" s="26" t="s">
        <v>503</v>
      </c>
      <c r="F86" s="26" t="s">
        <v>504</v>
      </c>
      <c r="G86" s="26" t="s">
        <v>505</v>
      </c>
      <c r="H86" s="26" t="s">
        <v>506</v>
      </c>
      <c r="I86" s="55" t="s">
        <v>507</v>
      </c>
      <c r="J86" s="57" t="s">
        <v>406</v>
      </c>
      <c r="K86" s="26" t="s">
        <v>407</v>
      </c>
      <c r="L86" s="42">
        <v>231</v>
      </c>
      <c r="M86" s="55" t="s">
        <v>391</v>
      </c>
      <c r="N86" s="26" t="s">
        <v>504</v>
      </c>
      <c r="O86" s="57" t="s">
        <v>505</v>
      </c>
      <c r="P86" s="26">
        <v>1</v>
      </c>
      <c r="Q86" s="38">
        <v>1</v>
      </c>
      <c r="R86" s="39">
        <v>3832555980</v>
      </c>
      <c r="S86" s="39">
        <v>124766658</v>
      </c>
      <c r="T86" s="38">
        <f>S86/R86</f>
        <v>3.2554425467256974E-2</v>
      </c>
      <c r="U86" s="33" t="s">
        <v>762</v>
      </c>
    </row>
    <row r="87" spans="1:21" ht="60" customHeight="1" x14ac:dyDescent="0.25">
      <c r="A87" s="298"/>
      <c r="B87" s="275"/>
      <c r="C87" s="273"/>
      <c r="D87" s="26">
        <v>76</v>
      </c>
      <c r="E87" s="26" t="s">
        <v>508</v>
      </c>
      <c r="F87" s="26" t="s">
        <v>509</v>
      </c>
      <c r="G87" s="26" t="s">
        <v>510</v>
      </c>
      <c r="H87" s="26" t="s">
        <v>511</v>
      </c>
      <c r="I87" s="93" t="s">
        <v>512</v>
      </c>
      <c r="J87" s="57" t="s">
        <v>389</v>
      </c>
      <c r="K87" s="26" t="s">
        <v>390</v>
      </c>
      <c r="L87" s="42">
        <v>232</v>
      </c>
      <c r="M87" s="55" t="s">
        <v>391</v>
      </c>
      <c r="N87" s="26" t="s">
        <v>509</v>
      </c>
      <c r="O87" s="57">
        <v>0</v>
      </c>
      <c r="P87" s="26">
        <v>0</v>
      </c>
      <c r="Q87" s="38">
        <v>0</v>
      </c>
      <c r="R87" s="39">
        <v>0</v>
      </c>
      <c r="S87" s="39">
        <v>0</v>
      </c>
      <c r="T87" s="38">
        <v>0</v>
      </c>
      <c r="U87" s="33" t="s">
        <v>708</v>
      </c>
    </row>
    <row r="88" spans="1:21" ht="60" customHeight="1" x14ac:dyDescent="0.25">
      <c r="A88" s="298"/>
      <c r="B88" s="275"/>
      <c r="C88" s="273"/>
      <c r="D88" s="26">
        <v>77</v>
      </c>
      <c r="E88" s="26" t="s">
        <v>513</v>
      </c>
      <c r="F88" s="26" t="s">
        <v>514</v>
      </c>
      <c r="G88" s="26" t="s">
        <v>515</v>
      </c>
      <c r="H88" s="26" t="s">
        <v>516</v>
      </c>
      <c r="I88" s="55" t="s">
        <v>517</v>
      </c>
      <c r="J88" s="61" t="s">
        <v>215</v>
      </c>
      <c r="K88" s="28" t="s">
        <v>216</v>
      </c>
      <c r="L88" s="29">
        <v>197</v>
      </c>
      <c r="M88" s="62" t="s">
        <v>217</v>
      </c>
      <c r="N88" s="26" t="s">
        <v>514</v>
      </c>
      <c r="O88" s="57">
        <v>0</v>
      </c>
      <c r="P88" s="26">
        <v>0</v>
      </c>
      <c r="Q88" s="38">
        <v>0</v>
      </c>
      <c r="R88" s="39">
        <v>0</v>
      </c>
      <c r="S88" s="39">
        <v>0</v>
      </c>
      <c r="T88" s="38">
        <v>0</v>
      </c>
      <c r="U88" s="33" t="s">
        <v>708</v>
      </c>
    </row>
    <row r="89" spans="1:21" ht="60" customHeight="1" x14ac:dyDescent="0.25">
      <c r="A89" s="298"/>
      <c r="B89" s="275"/>
      <c r="C89" s="273"/>
      <c r="D89" s="26">
        <v>78</v>
      </c>
      <c r="E89" s="26" t="s">
        <v>518</v>
      </c>
      <c r="F89" s="26" t="s">
        <v>519</v>
      </c>
      <c r="G89" s="26" t="s">
        <v>520</v>
      </c>
      <c r="H89" s="26" t="s">
        <v>516</v>
      </c>
      <c r="I89" s="55" t="s">
        <v>521</v>
      </c>
      <c r="J89" s="61" t="s">
        <v>215</v>
      </c>
      <c r="K89" s="28" t="s">
        <v>216</v>
      </c>
      <c r="L89" s="29">
        <v>197</v>
      </c>
      <c r="M89" s="62" t="s">
        <v>217</v>
      </c>
      <c r="N89" s="26" t="s">
        <v>519</v>
      </c>
      <c r="O89" s="57">
        <v>0</v>
      </c>
      <c r="P89" s="26">
        <v>0</v>
      </c>
      <c r="Q89" s="38">
        <v>0</v>
      </c>
      <c r="R89" s="39">
        <v>0</v>
      </c>
      <c r="S89" s="39">
        <v>0</v>
      </c>
      <c r="T89" s="38">
        <v>0</v>
      </c>
      <c r="U89" s="33" t="s">
        <v>708</v>
      </c>
    </row>
    <row r="90" spans="1:21" ht="60" customHeight="1" x14ac:dyDescent="0.25">
      <c r="A90" s="298"/>
      <c r="B90" s="275"/>
      <c r="C90" s="266" t="s">
        <v>522</v>
      </c>
      <c r="D90" s="26">
        <v>79</v>
      </c>
      <c r="E90" s="26" t="s">
        <v>523</v>
      </c>
      <c r="F90" s="26" t="s">
        <v>524</v>
      </c>
      <c r="G90" s="26" t="s">
        <v>525</v>
      </c>
      <c r="H90" s="26" t="s">
        <v>59</v>
      </c>
      <c r="I90" s="55" t="s">
        <v>521</v>
      </c>
      <c r="J90" s="94" t="s">
        <v>265</v>
      </c>
      <c r="K90" s="18" t="s">
        <v>266</v>
      </c>
      <c r="L90" s="28">
        <v>186</v>
      </c>
      <c r="M90" s="64" t="s">
        <v>526</v>
      </c>
      <c r="N90" s="26" t="s">
        <v>524</v>
      </c>
      <c r="O90" s="57">
        <v>0</v>
      </c>
      <c r="P90" s="26">
        <v>0</v>
      </c>
      <c r="Q90" s="38">
        <v>0</v>
      </c>
      <c r="R90" s="39">
        <v>0</v>
      </c>
      <c r="S90" s="39">
        <v>0</v>
      </c>
      <c r="T90" s="38">
        <v>0</v>
      </c>
      <c r="U90" s="33" t="s">
        <v>708</v>
      </c>
    </row>
    <row r="91" spans="1:21" ht="60" customHeight="1" x14ac:dyDescent="0.25">
      <c r="A91" s="298"/>
      <c r="B91" s="275"/>
      <c r="C91" s="266"/>
      <c r="D91" s="26">
        <v>80</v>
      </c>
      <c r="E91" s="26" t="s">
        <v>527</v>
      </c>
      <c r="F91" s="26" t="s">
        <v>528</v>
      </c>
      <c r="G91" s="26" t="s">
        <v>529</v>
      </c>
      <c r="H91" s="26" t="s">
        <v>530</v>
      </c>
      <c r="I91" s="93" t="s">
        <v>531</v>
      </c>
      <c r="J91" s="57" t="s">
        <v>532</v>
      </c>
      <c r="K91" s="26" t="s">
        <v>533</v>
      </c>
      <c r="L91" s="26" t="s">
        <v>534</v>
      </c>
      <c r="M91" s="55" t="s">
        <v>535</v>
      </c>
      <c r="N91" s="26" t="s">
        <v>528</v>
      </c>
      <c r="O91" s="99">
        <v>0.05</v>
      </c>
      <c r="P91" s="115">
        <v>0.05</v>
      </c>
      <c r="Q91" s="38">
        <f>P91/O91</f>
        <v>1</v>
      </c>
      <c r="R91" s="39">
        <v>199000000</v>
      </c>
      <c r="S91" s="39">
        <v>195883062</v>
      </c>
      <c r="T91" s="38">
        <f>S91/R91</f>
        <v>0.98433699497487437</v>
      </c>
      <c r="U91" s="33" t="s">
        <v>763</v>
      </c>
    </row>
    <row r="92" spans="1:21" ht="60" customHeight="1" x14ac:dyDescent="0.25">
      <c r="A92" s="298"/>
      <c r="B92" s="275"/>
      <c r="C92" s="266"/>
      <c r="D92" s="26">
        <v>81</v>
      </c>
      <c r="E92" s="26" t="s">
        <v>536</v>
      </c>
      <c r="F92" s="26" t="s">
        <v>537</v>
      </c>
      <c r="G92" s="26" t="s">
        <v>538</v>
      </c>
      <c r="H92" s="26" t="s">
        <v>539</v>
      </c>
      <c r="I92" s="55" t="s">
        <v>540</v>
      </c>
      <c r="J92" s="57" t="s">
        <v>385</v>
      </c>
      <c r="K92" s="26" t="s">
        <v>386</v>
      </c>
      <c r="L92" s="42">
        <v>219</v>
      </c>
      <c r="M92" s="33" t="s">
        <v>482</v>
      </c>
      <c r="N92" s="26" t="s">
        <v>537</v>
      </c>
      <c r="O92" s="99">
        <v>0.1</v>
      </c>
      <c r="P92" s="115">
        <v>0.05</v>
      </c>
      <c r="Q92" s="38">
        <f>P92/O92</f>
        <v>0.5</v>
      </c>
      <c r="R92" s="39" t="s">
        <v>764</v>
      </c>
      <c r="S92" s="39">
        <v>0</v>
      </c>
      <c r="T92" s="38">
        <v>0</v>
      </c>
      <c r="U92" s="33" t="s">
        <v>765</v>
      </c>
    </row>
    <row r="93" spans="1:21" ht="60" customHeight="1" x14ac:dyDescent="0.25">
      <c r="A93" s="298"/>
      <c r="B93" s="275"/>
      <c r="C93" s="266"/>
      <c r="D93" s="26">
        <v>82</v>
      </c>
      <c r="E93" s="26" t="s">
        <v>541</v>
      </c>
      <c r="F93" s="26" t="s">
        <v>542</v>
      </c>
      <c r="G93" s="26" t="s">
        <v>543</v>
      </c>
      <c r="H93" s="26" t="s">
        <v>59</v>
      </c>
      <c r="I93" s="274" t="s">
        <v>544</v>
      </c>
      <c r="J93" s="270" t="s">
        <v>215</v>
      </c>
      <c r="K93" s="273" t="s">
        <v>216</v>
      </c>
      <c r="L93" s="288">
        <v>197</v>
      </c>
      <c r="M93" s="274" t="s">
        <v>217</v>
      </c>
      <c r="N93" s="26" t="s">
        <v>542</v>
      </c>
      <c r="O93" s="57">
        <v>0</v>
      </c>
      <c r="P93" s="26">
        <v>0</v>
      </c>
      <c r="Q93" s="38">
        <v>0</v>
      </c>
      <c r="R93" s="39">
        <v>0</v>
      </c>
      <c r="S93" s="39">
        <v>0</v>
      </c>
      <c r="T93" s="38">
        <v>0</v>
      </c>
      <c r="U93" s="33" t="s">
        <v>708</v>
      </c>
    </row>
    <row r="94" spans="1:21" ht="60" customHeight="1" x14ac:dyDescent="0.25">
      <c r="A94" s="298"/>
      <c r="B94" s="275"/>
      <c r="C94" s="266"/>
      <c r="D94" s="26">
        <v>83</v>
      </c>
      <c r="E94" s="26" t="s">
        <v>545</v>
      </c>
      <c r="F94" s="26" t="s">
        <v>546</v>
      </c>
      <c r="G94" s="26" t="s">
        <v>547</v>
      </c>
      <c r="H94" s="26" t="s">
        <v>548</v>
      </c>
      <c r="I94" s="274"/>
      <c r="J94" s="270"/>
      <c r="K94" s="273"/>
      <c r="L94" s="288"/>
      <c r="M94" s="274"/>
      <c r="N94" s="26" t="s">
        <v>546</v>
      </c>
      <c r="O94" s="57">
        <v>0</v>
      </c>
      <c r="P94" s="26">
        <v>0</v>
      </c>
      <c r="Q94" s="38">
        <v>0</v>
      </c>
      <c r="R94" s="39">
        <v>0</v>
      </c>
      <c r="S94" s="39">
        <v>0</v>
      </c>
      <c r="T94" s="38">
        <v>0</v>
      </c>
      <c r="U94" s="33" t="s">
        <v>708</v>
      </c>
    </row>
    <row r="95" spans="1:21" ht="60" customHeight="1" x14ac:dyDescent="0.25">
      <c r="A95" s="298"/>
      <c r="B95" s="275"/>
      <c r="C95" s="266"/>
      <c r="D95" s="26">
        <v>84</v>
      </c>
      <c r="E95" s="26" t="s">
        <v>549</v>
      </c>
      <c r="F95" s="26" t="s">
        <v>550</v>
      </c>
      <c r="G95" s="26" t="s">
        <v>551</v>
      </c>
      <c r="H95" s="26" t="s">
        <v>59</v>
      </c>
      <c r="I95" s="55" t="s">
        <v>552</v>
      </c>
      <c r="J95" s="57" t="s">
        <v>389</v>
      </c>
      <c r="K95" s="26" t="s">
        <v>424</v>
      </c>
      <c r="L95" s="42">
        <v>234</v>
      </c>
      <c r="M95" s="33" t="s">
        <v>425</v>
      </c>
      <c r="N95" s="26" t="s">
        <v>550</v>
      </c>
      <c r="O95" s="57">
        <v>0</v>
      </c>
      <c r="P95" s="26">
        <v>0</v>
      </c>
      <c r="Q95" s="38">
        <v>0</v>
      </c>
      <c r="R95" s="39">
        <v>0</v>
      </c>
      <c r="S95" s="39">
        <v>0</v>
      </c>
      <c r="T95" s="38">
        <v>0</v>
      </c>
      <c r="U95" s="33" t="s">
        <v>708</v>
      </c>
    </row>
    <row r="96" spans="1:21" ht="60" customHeight="1" x14ac:dyDescent="0.25">
      <c r="A96" s="298"/>
      <c r="B96" s="275"/>
      <c r="C96" s="266"/>
      <c r="D96" s="26">
        <v>85</v>
      </c>
      <c r="E96" s="26" t="s">
        <v>553</v>
      </c>
      <c r="F96" s="26" t="s">
        <v>554</v>
      </c>
      <c r="G96" s="26" t="s">
        <v>555</v>
      </c>
      <c r="H96" s="26" t="s">
        <v>556</v>
      </c>
      <c r="I96" s="55" t="s">
        <v>557</v>
      </c>
      <c r="J96" s="270" t="s">
        <v>215</v>
      </c>
      <c r="K96" s="273" t="s">
        <v>216</v>
      </c>
      <c r="L96" s="288">
        <v>197</v>
      </c>
      <c r="M96" s="274" t="s">
        <v>217</v>
      </c>
      <c r="N96" s="26" t="s">
        <v>554</v>
      </c>
      <c r="O96" s="103">
        <v>0.05</v>
      </c>
      <c r="P96" s="115">
        <v>0.05</v>
      </c>
      <c r="Q96" s="38">
        <f>P96/O96</f>
        <v>1</v>
      </c>
      <c r="R96" s="39" t="s">
        <v>766</v>
      </c>
      <c r="S96" s="39">
        <v>0</v>
      </c>
      <c r="T96" s="38">
        <v>0</v>
      </c>
      <c r="U96" s="33" t="s">
        <v>767</v>
      </c>
    </row>
    <row r="97" spans="1:21" ht="60" customHeight="1" x14ac:dyDescent="0.25">
      <c r="A97" s="298"/>
      <c r="B97" s="292" t="s">
        <v>558</v>
      </c>
      <c r="C97" s="266" t="s">
        <v>559</v>
      </c>
      <c r="D97" s="26">
        <v>86</v>
      </c>
      <c r="E97" s="26" t="s">
        <v>560</v>
      </c>
      <c r="F97" s="26" t="s">
        <v>561</v>
      </c>
      <c r="G97" s="26" t="s">
        <v>562</v>
      </c>
      <c r="H97" s="26" t="s">
        <v>563</v>
      </c>
      <c r="I97" s="93" t="s">
        <v>564</v>
      </c>
      <c r="J97" s="270"/>
      <c r="K97" s="273"/>
      <c r="L97" s="288"/>
      <c r="M97" s="274"/>
      <c r="N97" s="26" t="s">
        <v>561</v>
      </c>
      <c r="O97" s="57">
        <v>0</v>
      </c>
      <c r="P97" s="26">
        <v>0</v>
      </c>
      <c r="Q97" s="38">
        <v>0</v>
      </c>
      <c r="R97" s="39">
        <v>0</v>
      </c>
      <c r="S97" s="39">
        <v>0</v>
      </c>
      <c r="T97" s="38">
        <v>0</v>
      </c>
      <c r="U97" s="33" t="s">
        <v>708</v>
      </c>
    </row>
    <row r="98" spans="1:21" ht="60" customHeight="1" x14ac:dyDescent="0.25">
      <c r="A98" s="298"/>
      <c r="B98" s="292"/>
      <c r="C98" s="266"/>
      <c r="D98" s="26">
        <v>87</v>
      </c>
      <c r="E98" s="26" t="s">
        <v>565</v>
      </c>
      <c r="F98" s="26" t="s">
        <v>566</v>
      </c>
      <c r="G98" s="26" t="s">
        <v>567</v>
      </c>
      <c r="H98" s="26" t="s">
        <v>568</v>
      </c>
      <c r="I98" s="55" t="s">
        <v>569</v>
      </c>
      <c r="J98" s="270"/>
      <c r="K98" s="273"/>
      <c r="L98" s="288"/>
      <c r="M98" s="274"/>
      <c r="N98" s="26" t="s">
        <v>566</v>
      </c>
      <c r="O98" s="57">
        <v>0</v>
      </c>
      <c r="P98" s="26">
        <v>0</v>
      </c>
      <c r="Q98" s="38">
        <v>0</v>
      </c>
      <c r="R98" s="39">
        <v>0</v>
      </c>
      <c r="S98" s="39">
        <v>0</v>
      </c>
      <c r="T98" s="38">
        <v>0</v>
      </c>
      <c r="U98" s="33" t="s">
        <v>708</v>
      </c>
    </row>
    <row r="99" spans="1:21" ht="60" customHeight="1" x14ac:dyDescent="0.25">
      <c r="A99" s="298"/>
      <c r="B99" s="292"/>
      <c r="C99" s="266"/>
      <c r="D99" s="26">
        <v>88</v>
      </c>
      <c r="E99" s="26" t="s">
        <v>570</v>
      </c>
      <c r="F99" s="26" t="s">
        <v>571</v>
      </c>
      <c r="G99" s="26" t="s">
        <v>572</v>
      </c>
      <c r="H99" s="26" t="s">
        <v>59</v>
      </c>
      <c r="I99" s="55" t="s">
        <v>573</v>
      </c>
      <c r="J99" s="299" t="s">
        <v>574</v>
      </c>
      <c r="K99" s="288"/>
      <c r="L99" s="288"/>
      <c r="M99" s="300"/>
      <c r="N99" s="26" t="s">
        <v>571</v>
      </c>
      <c r="O99" s="57">
        <v>0</v>
      </c>
      <c r="P99" s="26">
        <v>0</v>
      </c>
      <c r="Q99" s="38">
        <v>0</v>
      </c>
      <c r="R99" s="39">
        <v>0</v>
      </c>
      <c r="S99" s="39">
        <v>0</v>
      </c>
      <c r="T99" s="38">
        <v>0</v>
      </c>
      <c r="U99" s="33" t="s">
        <v>708</v>
      </c>
    </row>
    <row r="100" spans="1:21" ht="60" customHeight="1" x14ac:dyDescent="0.25">
      <c r="A100" s="298"/>
      <c r="B100" s="275" t="s">
        <v>558</v>
      </c>
      <c r="C100" s="266" t="s">
        <v>559</v>
      </c>
      <c r="D100" s="26">
        <v>89</v>
      </c>
      <c r="E100" s="26" t="s">
        <v>575</v>
      </c>
      <c r="F100" s="26" t="s">
        <v>576</v>
      </c>
      <c r="G100" s="26" t="s">
        <v>577</v>
      </c>
      <c r="H100" s="26" t="s">
        <v>59</v>
      </c>
      <c r="I100" s="55" t="s">
        <v>578</v>
      </c>
      <c r="J100" s="270" t="s">
        <v>215</v>
      </c>
      <c r="K100" s="273" t="s">
        <v>216</v>
      </c>
      <c r="L100" s="288">
        <v>197</v>
      </c>
      <c r="M100" s="274" t="s">
        <v>217</v>
      </c>
      <c r="N100" s="26" t="s">
        <v>576</v>
      </c>
      <c r="O100" s="57">
        <v>0</v>
      </c>
      <c r="P100" s="26">
        <v>0</v>
      </c>
      <c r="Q100" s="38">
        <v>0</v>
      </c>
      <c r="R100" s="39">
        <v>0</v>
      </c>
      <c r="S100" s="39">
        <v>0</v>
      </c>
      <c r="T100" s="38">
        <v>0</v>
      </c>
      <c r="U100" s="33" t="s">
        <v>708</v>
      </c>
    </row>
    <row r="101" spans="1:21" ht="60" customHeight="1" x14ac:dyDescent="0.25">
      <c r="A101" s="298"/>
      <c r="B101" s="275"/>
      <c r="C101" s="266"/>
      <c r="D101" s="26">
        <v>90</v>
      </c>
      <c r="E101" s="26" t="s">
        <v>579</v>
      </c>
      <c r="F101" s="26" t="s">
        <v>580</v>
      </c>
      <c r="G101" s="26" t="s">
        <v>581</v>
      </c>
      <c r="H101" s="26" t="s">
        <v>563</v>
      </c>
      <c r="I101" s="55" t="s">
        <v>582</v>
      </c>
      <c r="J101" s="270"/>
      <c r="K101" s="273"/>
      <c r="L101" s="288"/>
      <c r="M101" s="274"/>
      <c r="N101" s="26" t="s">
        <v>580</v>
      </c>
      <c r="O101" s="57" t="s">
        <v>581</v>
      </c>
      <c r="P101" s="26">
        <v>1</v>
      </c>
      <c r="Q101" s="38">
        <v>1</v>
      </c>
      <c r="R101" s="39">
        <v>120477539</v>
      </c>
      <c r="S101" s="39">
        <v>48449646</v>
      </c>
      <c r="T101" s="38">
        <f>S101/R101</f>
        <v>0.4021467105167213</v>
      </c>
      <c r="U101" s="33" t="s">
        <v>768</v>
      </c>
    </row>
    <row r="102" spans="1:21" ht="60" customHeight="1" x14ac:dyDescent="0.25">
      <c r="A102" s="298"/>
      <c r="B102" s="275"/>
      <c r="C102" s="266"/>
      <c r="D102" s="26">
        <v>91</v>
      </c>
      <c r="E102" s="26" t="s">
        <v>583</v>
      </c>
      <c r="F102" s="26" t="s">
        <v>584</v>
      </c>
      <c r="G102" s="26" t="s">
        <v>585</v>
      </c>
      <c r="H102" s="26" t="s">
        <v>586</v>
      </c>
      <c r="I102" s="55" t="s">
        <v>587</v>
      </c>
      <c r="J102" s="57" t="s">
        <v>588</v>
      </c>
      <c r="K102" s="26" t="s">
        <v>589</v>
      </c>
      <c r="L102" s="26" t="s">
        <v>590</v>
      </c>
      <c r="M102" s="55" t="s">
        <v>591</v>
      </c>
      <c r="N102" s="26" t="s">
        <v>584</v>
      </c>
      <c r="O102" s="57" t="s">
        <v>770</v>
      </c>
      <c r="P102" s="115">
        <v>0.2</v>
      </c>
      <c r="Q102" s="38">
        <v>1</v>
      </c>
      <c r="R102" s="39">
        <v>148240000</v>
      </c>
      <c r="S102" s="39">
        <v>21708252</v>
      </c>
      <c r="T102" s="132">
        <f>S102/R102</f>
        <v>0.14643990825688075</v>
      </c>
      <c r="U102" s="33" t="s">
        <v>771</v>
      </c>
    </row>
    <row r="103" spans="1:21" ht="60" customHeight="1" x14ac:dyDescent="0.25">
      <c r="A103" s="298"/>
      <c r="B103" s="275"/>
      <c r="C103" s="266"/>
      <c r="D103" s="26">
        <v>92</v>
      </c>
      <c r="E103" s="26" t="s">
        <v>592</v>
      </c>
      <c r="F103" s="26" t="s">
        <v>593</v>
      </c>
      <c r="G103" s="26" t="s">
        <v>594</v>
      </c>
      <c r="H103" s="26" t="s">
        <v>595</v>
      </c>
      <c r="I103" s="55" t="s">
        <v>596</v>
      </c>
      <c r="J103" s="57" t="s">
        <v>597</v>
      </c>
      <c r="K103" s="26" t="s">
        <v>386</v>
      </c>
      <c r="L103" s="42">
        <v>219</v>
      </c>
      <c r="M103" s="33" t="s">
        <v>482</v>
      </c>
      <c r="N103" s="26" t="s">
        <v>593</v>
      </c>
      <c r="O103" s="57">
        <v>1</v>
      </c>
      <c r="P103" s="26">
        <v>1</v>
      </c>
      <c r="Q103" s="38">
        <f>P103/O103</f>
        <v>1</v>
      </c>
      <c r="R103" s="39">
        <v>42709999</v>
      </c>
      <c r="S103" s="39">
        <v>35673333</v>
      </c>
      <c r="T103" s="132">
        <f>S103/R103</f>
        <v>0.83524546558757817</v>
      </c>
      <c r="U103" s="33" t="s">
        <v>772</v>
      </c>
    </row>
    <row r="104" spans="1:21" ht="60" customHeight="1" x14ac:dyDescent="0.25">
      <c r="A104" s="298"/>
      <c r="B104" s="275"/>
      <c r="C104" s="266"/>
      <c r="D104" s="26">
        <v>93</v>
      </c>
      <c r="E104" s="28" t="s">
        <v>598</v>
      </c>
      <c r="F104" s="26" t="s">
        <v>599</v>
      </c>
      <c r="G104" s="26" t="s">
        <v>600</v>
      </c>
      <c r="H104" s="26" t="s">
        <v>601</v>
      </c>
      <c r="I104" s="55" t="s">
        <v>602</v>
      </c>
      <c r="J104" s="61" t="s">
        <v>389</v>
      </c>
      <c r="K104" s="28" t="s">
        <v>603</v>
      </c>
      <c r="L104" s="28">
        <v>228</v>
      </c>
      <c r="M104" s="62" t="s">
        <v>604</v>
      </c>
      <c r="N104" s="26" t="s">
        <v>599</v>
      </c>
      <c r="O104" s="57">
        <v>0</v>
      </c>
      <c r="P104" s="26">
        <v>0</v>
      </c>
      <c r="Q104" s="38">
        <v>0</v>
      </c>
      <c r="R104" s="39"/>
      <c r="S104" s="39"/>
      <c r="T104" s="38"/>
      <c r="U104" s="33"/>
    </row>
    <row r="105" spans="1:21" ht="60" customHeight="1" x14ac:dyDescent="0.25">
      <c r="A105" s="298"/>
      <c r="B105" s="275"/>
      <c r="C105" s="266"/>
      <c r="D105" s="26">
        <v>94</v>
      </c>
      <c r="E105" s="41" t="s">
        <v>605</v>
      </c>
      <c r="F105" s="26" t="s">
        <v>606</v>
      </c>
      <c r="G105" s="26" t="s">
        <v>607</v>
      </c>
      <c r="H105" s="26" t="s">
        <v>608</v>
      </c>
      <c r="I105" s="55" t="s">
        <v>609</v>
      </c>
      <c r="J105" s="57" t="s">
        <v>254</v>
      </c>
      <c r="K105" s="42" t="s">
        <v>262</v>
      </c>
      <c r="L105" s="26">
        <v>137</v>
      </c>
      <c r="M105" s="55" t="s">
        <v>263</v>
      </c>
      <c r="N105" s="26" t="s">
        <v>606</v>
      </c>
      <c r="O105" s="57" t="s">
        <v>773</v>
      </c>
      <c r="P105" s="115">
        <v>0.5</v>
      </c>
      <c r="Q105" s="38">
        <v>0.5</v>
      </c>
      <c r="R105" s="39">
        <v>75646965.310000002</v>
      </c>
      <c r="S105" s="39">
        <v>40525000</v>
      </c>
      <c r="T105" s="38">
        <f>S105/R105</f>
        <v>0.53571217079137579</v>
      </c>
      <c r="U105" s="33" t="s">
        <v>774</v>
      </c>
    </row>
    <row r="106" spans="1:21" ht="60" customHeight="1" x14ac:dyDescent="0.25">
      <c r="A106" s="298"/>
      <c r="B106" s="275"/>
      <c r="C106" s="266"/>
      <c r="D106" s="26">
        <v>95</v>
      </c>
      <c r="E106" s="26" t="s">
        <v>610</v>
      </c>
      <c r="F106" s="26" t="s">
        <v>611</v>
      </c>
      <c r="G106" s="26" t="s">
        <v>612</v>
      </c>
      <c r="H106" s="26" t="s">
        <v>87</v>
      </c>
      <c r="I106" s="55" t="s">
        <v>613</v>
      </c>
      <c r="J106" s="270" t="s">
        <v>215</v>
      </c>
      <c r="K106" s="273" t="s">
        <v>216</v>
      </c>
      <c r="L106" s="288">
        <v>197</v>
      </c>
      <c r="M106" s="274" t="s">
        <v>217</v>
      </c>
      <c r="N106" s="26" t="s">
        <v>611</v>
      </c>
      <c r="O106" s="57">
        <v>1</v>
      </c>
      <c r="P106" s="26">
        <v>1</v>
      </c>
      <c r="Q106" s="38">
        <f>P106/O106</f>
        <v>1</v>
      </c>
      <c r="R106" s="39">
        <v>42709999</v>
      </c>
      <c r="S106" s="39">
        <v>35673333</v>
      </c>
      <c r="T106" s="38">
        <f>S106/R106</f>
        <v>0.83524546558757817</v>
      </c>
      <c r="U106" s="33" t="s">
        <v>772</v>
      </c>
    </row>
    <row r="107" spans="1:21" ht="60" customHeight="1" x14ac:dyDescent="0.25">
      <c r="A107" s="298"/>
      <c r="B107" s="275"/>
      <c r="C107" s="266"/>
      <c r="D107" s="26">
        <v>96</v>
      </c>
      <c r="E107" s="26" t="s">
        <v>614</v>
      </c>
      <c r="F107" s="26" t="s">
        <v>615</v>
      </c>
      <c r="G107" s="26" t="s">
        <v>616</v>
      </c>
      <c r="H107" s="26" t="s">
        <v>59</v>
      </c>
      <c r="I107" s="55" t="s">
        <v>617</v>
      </c>
      <c r="J107" s="270"/>
      <c r="K107" s="273"/>
      <c r="L107" s="288"/>
      <c r="M107" s="274"/>
      <c r="N107" s="26" t="s">
        <v>615</v>
      </c>
      <c r="O107" s="57" t="s">
        <v>775</v>
      </c>
      <c r="P107" s="115">
        <v>0.02</v>
      </c>
      <c r="Q107" s="38">
        <v>0.4</v>
      </c>
      <c r="R107" s="39">
        <v>148240000</v>
      </c>
      <c r="S107" s="39">
        <v>21708252</v>
      </c>
      <c r="T107" s="38">
        <f>S107/R107</f>
        <v>0.14643990825688075</v>
      </c>
      <c r="U107" s="33" t="s">
        <v>776</v>
      </c>
    </row>
    <row r="108" spans="1:21" ht="60" customHeight="1" x14ac:dyDescent="0.25">
      <c r="A108" s="298"/>
      <c r="B108" s="275"/>
      <c r="C108" s="28" t="s">
        <v>618</v>
      </c>
      <c r="D108" s="26">
        <v>97</v>
      </c>
      <c r="E108" s="26" t="s">
        <v>619</v>
      </c>
      <c r="F108" s="26" t="s">
        <v>620</v>
      </c>
      <c r="G108" s="26" t="s">
        <v>621</v>
      </c>
      <c r="H108" s="26" t="s">
        <v>59</v>
      </c>
      <c r="I108" s="55" t="s">
        <v>622</v>
      </c>
      <c r="J108" s="57" t="s">
        <v>406</v>
      </c>
      <c r="K108" s="26" t="s">
        <v>407</v>
      </c>
      <c r="L108" s="42">
        <v>136</v>
      </c>
      <c r="M108" s="55" t="s">
        <v>455</v>
      </c>
      <c r="N108" s="26" t="s">
        <v>620</v>
      </c>
      <c r="O108" s="57">
        <v>0</v>
      </c>
      <c r="P108" s="26">
        <v>0</v>
      </c>
      <c r="Q108" s="38">
        <v>0</v>
      </c>
      <c r="R108" s="39"/>
      <c r="S108" s="39"/>
      <c r="T108" s="38"/>
      <c r="U108" s="33"/>
    </row>
    <row r="109" spans="1:21" ht="60" customHeight="1" x14ac:dyDescent="0.25">
      <c r="A109" s="307" t="s">
        <v>624</v>
      </c>
      <c r="B109" s="266" t="s">
        <v>625</v>
      </c>
      <c r="C109" s="309" t="s">
        <v>626</v>
      </c>
      <c r="D109" s="26">
        <v>98</v>
      </c>
      <c r="E109" s="32" t="s">
        <v>627</v>
      </c>
      <c r="F109" s="27" t="s">
        <v>628</v>
      </c>
      <c r="G109" s="27" t="s">
        <v>629</v>
      </c>
      <c r="H109" s="27" t="s">
        <v>630</v>
      </c>
      <c r="I109" s="33" t="s">
        <v>631</v>
      </c>
      <c r="J109" s="270" t="s">
        <v>233</v>
      </c>
      <c r="K109" s="273" t="s">
        <v>234</v>
      </c>
      <c r="L109" s="275">
        <v>197</v>
      </c>
      <c r="M109" s="276" t="s">
        <v>217</v>
      </c>
      <c r="N109" s="27" t="s">
        <v>628</v>
      </c>
      <c r="O109" s="57">
        <v>0</v>
      </c>
      <c r="P109" s="26">
        <v>0</v>
      </c>
      <c r="Q109" s="38">
        <v>0</v>
      </c>
      <c r="R109" s="39"/>
      <c r="S109" s="39"/>
      <c r="T109" s="38"/>
      <c r="U109" s="33"/>
    </row>
    <row r="110" spans="1:21" ht="60" customHeight="1" x14ac:dyDescent="0.25">
      <c r="A110" s="307"/>
      <c r="B110" s="266"/>
      <c r="C110" s="309"/>
      <c r="D110" s="26">
        <v>99</v>
      </c>
      <c r="E110" s="32" t="s">
        <v>632</v>
      </c>
      <c r="F110" s="32" t="s">
        <v>633</v>
      </c>
      <c r="G110" s="32" t="s">
        <v>634</v>
      </c>
      <c r="H110" s="32" t="s">
        <v>635</v>
      </c>
      <c r="I110" s="34" t="s">
        <v>631</v>
      </c>
      <c r="J110" s="270"/>
      <c r="K110" s="273"/>
      <c r="L110" s="275"/>
      <c r="M110" s="276"/>
      <c r="N110" s="32" t="s">
        <v>633</v>
      </c>
      <c r="O110" s="57">
        <v>0</v>
      </c>
      <c r="P110" s="26">
        <v>0</v>
      </c>
      <c r="Q110" s="38">
        <v>0</v>
      </c>
      <c r="R110" s="39"/>
      <c r="S110" s="39"/>
      <c r="T110" s="38"/>
      <c r="U110" s="33"/>
    </row>
    <row r="111" spans="1:21" ht="60" customHeight="1" x14ac:dyDescent="0.25">
      <c r="A111" s="307"/>
      <c r="B111" s="266"/>
      <c r="C111" s="275" t="s">
        <v>636</v>
      </c>
      <c r="D111" s="30">
        <v>100</v>
      </c>
      <c r="E111" s="32" t="s">
        <v>637</v>
      </c>
      <c r="F111" s="27" t="s">
        <v>638</v>
      </c>
      <c r="G111" s="27" t="s">
        <v>639</v>
      </c>
      <c r="H111" s="27" t="s">
        <v>640</v>
      </c>
      <c r="I111" s="33" t="s">
        <v>641</v>
      </c>
      <c r="J111" s="270"/>
      <c r="K111" s="273"/>
      <c r="L111" s="275"/>
      <c r="M111" s="276"/>
      <c r="N111" s="27" t="s">
        <v>638</v>
      </c>
      <c r="O111" s="57">
        <v>0</v>
      </c>
      <c r="P111" s="26">
        <v>0</v>
      </c>
      <c r="Q111" s="38">
        <v>0</v>
      </c>
      <c r="R111" s="39"/>
      <c r="S111" s="39"/>
      <c r="T111" s="38"/>
      <c r="U111" s="33"/>
    </row>
    <row r="112" spans="1:21" ht="60" customHeight="1" x14ac:dyDescent="0.25">
      <c r="A112" s="307"/>
      <c r="B112" s="266"/>
      <c r="C112" s="275"/>
      <c r="D112" s="26">
        <v>101</v>
      </c>
      <c r="E112" s="31" t="s">
        <v>642</v>
      </c>
      <c r="F112" s="27" t="s">
        <v>643</v>
      </c>
      <c r="G112" s="27" t="s">
        <v>644</v>
      </c>
      <c r="H112" s="27" t="s">
        <v>645</v>
      </c>
      <c r="I112" s="33" t="s">
        <v>641</v>
      </c>
      <c r="J112" s="270"/>
      <c r="K112" s="273"/>
      <c r="L112" s="275"/>
      <c r="M112" s="276"/>
      <c r="N112" s="27" t="s">
        <v>643</v>
      </c>
      <c r="O112" s="57">
        <v>0</v>
      </c>
      <c r="P112" s="26">
        <v>0</v>
      </c>
      <c r="Q112" s="38">
        <v>0</v>
      </c>
      <c r="R112" s="39"/>
      <c r="S112" s="39"/>
      <c r="T112" s="38"/>
      <c r="U112" s="33"/>
    </row>
    <row r="113" spans="1:21" ht="60" customHeight="1" x14ac:dyDescent="0.25">
      <c r="A113" s="307"/>
      <c r="B113" s="266"/>
      <c r="C113" s="275"/>
      <c r="D113" s="26">
        <v>102</v>
      </c>
      <c r="E113" s="32" t="s">
        <v>646</v>
      </c>
      <c r="F113" s="27" t="s">
        <v>647</v>
      </c>
      <c r="G113" s="27" t="s">
        <v>648</v>
      </c>
      <c r="H113" s="27" t="s">
        <v>649</v>
      </c>
      <c r="I113" s="33" t="s">
        <v>650</v>
      </c>
      <c r="J113" s="270"/>
      <c r="K113" s="273"/>
      <c r="L113" s="275"/>
      <c r="M113" s="276"/>
      <c r="N113" s="27" t="s">
        <v>647</v>
      </c>
      <c r="O113" s="57">
        <v>0</v>
      </c>
      <c r="P113" s="26">
        <v>0</v>
      </c>
      <c r="Q113" s="38">
        <v>0</v>
      </c>
      <c r="R113" s="39"/>
      <c r="S113" s="39"/>
      <c r="T113" s="38"/>
      <c r="U113" s="33"/>
    </row>
    <row r="114" spans="1:21" ht="60" customHeight="1" x14ac:dyDescent="0.25">
      <c r="A114" s="307"/>
      <c r="B114" s="266"/>
      <c r="C114" s="275"/>
      <c r="D114" s="26">
        <v>103</v>
      </c>
      <c r="E114" s="27" t="s">
        <v>651</v>
      </c>
      <c r="F114" s="27" t="s">
        <v>652</v>
      </c>
      <c r="G114" s="27" t="s">
        <v>653</v>
      </c>
      <c r="H114" s="27" t="s">
        <v>654</v>
      </c>
      <c r="I114" s="33" t="s">
        <v>655</v>
      </c>
      <c r="J114" s="270"/>
      <c r="K114" s="273"/>
      <c r="L114" s="275"/>
      <c r="M114" s="276"/>
      <c r="N114" s="27" t="s">
        <v>652</v>
      </c>
      <c r="O114" s="57">
        <v>0</v>
      </c>
      <c r="P114" s="26">
        <v>0</v>
      </c>
      <c r="Q114" s="38">
        <v>0</v>
      </c>
      <c r="R114" s="39"/>
      <c r="S114" s="39"/>
      <c r="T114" s="38"/>
      <c r="U114" s="33"/>
    </row>
    <row r="115" spans="1:21" ht="60" customHeight="1" x14ac:dyDescent="0.25">
      <c r="A115" s="307"/>
      <c r="B115" s="266"/>
      <c r="C115" s="275"/>
      <c r="D115" s="30">
        <v>104</v>
      </c>
      <c r="E115" s="27" t="s">
        <v>656</v>
      </c>
      <c r="F115" s="27" t="s">
        <v>657</v>
      </c>
      <c r="G115" s="27" t="s">
        <v>658</v>
      </c>
      <c r="H115" s="27" t="s">
        <v>659</v>
      </c>
      <c r="I115" s="33" t="s">
        <v>660</v>
      </c>
      <c r="J115" s="270"/>
      <c r="K115" s="273"/>
      <c r="L115" s="275"/>
      <c r="M115" s="276"/>
      <c r="N115" s="27" t="s">
        <v>657</v>
      </c>
      <c r="O115" s="57" t="s">
        <v>777</v>
      </c>
      <c r="P115" s="115">
        <v>0.03</v>
      </c>
      <c r="Q115" s="38">
        <v>1</v>
      </c>
      <c r="R115" s="39" t="s">
        <v>778</v>
      </c>
      <c r="S115" s="39" t="s">
        <v>778</v>
      </c>
      <c r="T115" s="38"/>
      <c r="U115" s="33" t="s">
        <v>779</v>
      </c>
    </row>
    <row r="116" spans="1:21" ht="60" customHeight="1" x14ac:dyDescent="0.25">
      <c r="A116" s="307"/>
      <c r="B116" s="266"/>
      <c r="C116" s="275"/>
      <c r="D116" s="26">
        <v>105</v>
      </c>
      <c r="E116" s="27" t="s">
        <v>661</v>
      </c>
      <c r="F116" s="27" t="s">
        <v>662</v>
      </c>
      <c r="G116" s="27" t="s">
        <v>663</v>
      </c>
      <c r="H116" s="27" t="s">
        <v>664</v>
      </c>
      <c r="I116" s="33" t="s">
        <v>665</v>
      </c>
      <c r="J116" s="270"/>
      <c r="K116" s="273"/>
      <c r="L116" s="275"/>
      <c r="M116" s="276"/>
      <c r="N116" s="27" t="s">
        <v>662</v>
      </c>
      <c r="O116" s="57">
        <v>0</v>
      </c>
      <c r="P116" s="26">
        <v>0</v>
      </c>
      <c r="Q116" s="38">
        <v>0</v>
      </c>
      <c r="R116" s="39"/>
      <c r="S116" s="39"/>
      <c r="T116" s="38"/>
      <c r="U116" s="33"/>
    </row>
    <row r="117" spans="1:21" ht="60" customHeight="1" x14ac:dyDescent="0.25">
      <c r="A117" s="307"/>
      <c r="B117" s="266"/>
      <c r="C117" s="275"/>
      <c r="D117" s="26">
        <v>106</v>
      </c>
      <c r="E117" s="27" t="s">
        <v>666</v>
      </c>
      <c r="F117" s="27" t="s">
        <v>667</v>
      </c>
      <c r="G117" s="27" t="s">
        <v>668</v>
      </c>
      <c r="H117" s="27" t="s">
        <v>669</v>
      </c>
      <c r="I117" s="33" t="s">
        <v>670</v>
      </c>
      <c r="J117" s="270"/>
      <c r="K117" s="273"/>
      <c r="L117" s="275"/>
      <c r="M117" s="276"/>
      <c r="N117" s="27" t="s">
        <v>667</v>
      </c>
      <c r="O117" s="57" t="s">
        <v>780</v>
      </c>
      <c r="P117" s="26">
        <v>0</v>
      </c>
      <c r="Q117" s="38">
        <v>0</v>
      </c>
      <c r="R117" s="39">
        <v>148240000</v>
      </c>
      <c r="S117" s="39">
        <v>21708252</v>
      </c>
      <c r="T117" s="38">
        <f>S117/R117</f>
        <v>0.14643990825688075</v>
      </c>
      <c r="U117" s="33" t="s">
        <v>781</v>
      </c>
    </row>
    <row r="118" spans="1:21" ht="60" customHeight="1" x14ac:dyDescent="0.25">
      <c r="A118" s="307"/>
      <c r="B118" s="266"/>
      <c r="C118" s="275"/>
      <c r="D118" s="26">
        <v>107</v>
      </c>
      <c r="E118" s="27" t="s">
        <v>671</v>
      </c>
      <c r="F118" s="27" t="s">
        <v>672</v>
      </c>
      <c r="G118" s="27" t="s">
        <v>673</v>
      </c>
      <c r="H118" s="27" t="s">
        <v>59</v>
      </c>
      <c r="I118" s="33" t="s">
        <v>674</v>
      </c>
      <c r="J118" s="270"/>
      <c r="K118" s="273"/>
      <c r="L118" s="275"/>
      <c r="M118" s="276"/>
      <c r="N118" s="27" t="s">
        <v>672</v>
      </c>
      <c r="O118" s="57">
        <v>0</v>
      </c>
      <c r="P118" s="26">
        <v>0</v>
      </c>
      <c r="Q118" s="38">
        <v>0</v>
      </c>
      <c r="R118" s="39"/>
      <c r="S118" s="39"/>
      <c r="T118" s="38"/>
      <c r="U118" s="33"/>
    </row>
    <row r="119" spans="1:21" ht="60" customHeight="1" x14ac:dyDescent="0.25">
      <c r="A119" s="307"/>
      <c r="B119" s="303" t="s">
        <v>675</v>
      </c>
      <c r="C119" s="266" t="s">
        <v>676</v>
      </c>
      <c r="D119" s="30">
        <v>108</v>
      </c>
      <c r="E119" s="27" t="s">
        <v>677</v>
      </c>
      <c r="F119" s="27" t="s">
        <v>678</v>
      </c>
      <c r="G119" s="27" t="s">
        <v>679</v>
      </c>
      <c r="H119" s="27" t="s">
        <v>680</v>
      </c>
      <c r="I119" s="33" t="s">
        <v>670</v>
      </c>
      <c r="J119" s="270"/>
      <c r="K119" s="273"/>
      <c r="L119" s="275"/>
      <c r="M119" s="276"/>
      <c r="N119" s="27" t="s">
        <v>678</v>
      </c>
      <c r="O119" s="57">
        <v>0</v>
      </c>
      <c r="P119" s="26">
        <v>0</v>
      </c>
      <c r="Q119" s="38">
        <v>0</v>
      </c>
      <c r="R119" s="39"/>
      <c r="S119" s="39"/>
      <c r="T119" s="38"/>
      <c r="U119" s="33"/>
    </row>
    <row r="120" spans="1:21" ht="60" customHeight="1" thickBot="1" x14ac:dyDescent="0.3">
      <c r="A120" s="308"/>
      <c r="B120" s="304"/>
      <c r="C120" s="333"/>
      <c r="D120" s="73">
        <v>109</v>
      </c>
      <c r="E120" s="35" t="s">
        <v>681</v>
      </c>
      <c r="F120" s="35" t="s">
        <v>682</v>
      </c>
      <c r="G120" s="35" t="s">
        <v>683</v>
      </c>
      <c r="H120" s="35" t="s">
        <v>684</v>
      </c>
      <c r="I120" s="36" t="s">
        <v>685</v>
      </c>
      <c r="J120" s="310"/>
      <c r="K120" s="311"/>
      <c r="L120" s="301"/>
      <c r="M120" s="302"/>
      <c r="N120" s="35" t="s">
        <v>682</v>
      </c>
      <c r="O120" s="72">
        <v>0</v>
      </c>
      <c r="P120" s="73">
        <v>0</v>
      </c>
      <c r="Q120" s="46">
        <v>0</v>
      </c>
      <c r="R120" s="47"/>
      <c r="S120" s="47"/>
      <c r="T120" s="46"/>
      <c r="U120" s="36"/>
    </row>
  </sheetData>
  <mergeCells count="147">
    <mergeCell ref="O32:O35"/>
    <mergeCell ref="P32:P35"/>
    <mergeCell ref="Q32:Q35"/>
    <mergeCell ref="R32:R35"/>
    <mergeCell ref="S32:S35"/>
    <mergeCell ref="T32:T35"/>
    <mergeCell ref="U32:U35"/>
    <mergeCell ref="O36:O41"/>
    <mergeCell ref="P36:P41"/>
    <mergeCell ref="Q36:Q41"/>
    <mergeCell ref="R36:R41"/>
    <mergeCell ref="S36:S41"/>
    <mergeCell ref="T36:T41"/>
    <mergeCell ref="U36:U41"/>
    <mergeCell ref="A1:I1"/>
    <mergeCell ref="A2:A3"/>
    <mergeCell ref="B2:B3"/>
    <mergeCell ref="C2:C3"/>
    <mergeCell ref="D2:D3"/>
    <mergeCell ref="E2:E3"/>
    <mergeCell ref="F2:F3"/>
    <mergeCell ref="G2:G3"/>
    <mergeCell ref="H2:H3"/>
    <mergeCell ref="I2:I3"/>
    <mergeCell ref="J2:M2"/>
    <mergeCell ref="A4:A51"/>
    <mergeCell ref="B4:B23"/>
    <mergeCell ref="C4:C10"/>
    <mergeCell ref="C11:C13"/>
    <mergeCell ref="C14:C17"/>
    <mergeCell ref="C18:C23"/>
    <mergeCell ref="J18:J20"/>
    <mergeCell ref="K18:K20"/>
    <mergeCell ref="L18:L20"/>
    <mergeCell ref="M18:M20"/>
    <mergeCell ref="B24:B30"/>
    <mergeCell ref="C24:C26"/>
    <mergeCell ref="C27:C28"/>
    <mergeCell ref="C29:C30"/>
    <mergeCell ref="B31:B51"/>
    <mergeCell ref="C31:C35"/>
    <mergeCell ref="D32:D35"/>
    <mergeCell ref="E32:E35"/>
    <mergeCell ref="F32:F35"/>
    <mergeCell ref="G32:G35"/>
    <mergeCell ref="H32:H35"/>
    <mergeCell ref="I32:I35"/>
    <mergeCell ref="C36:C42"/>
    <mergeCell ref="M36:M37"/>
    <mergeCell ref="C43:C47"/>
    <mergeCell ref="C48:C51"/>
    <mergeCell ref="J48:J49"/>
    <mergeCell ref="K48:K49"/>
    <mergeCell ref="L48:L49"/>
    <mergeCell ref="M48:M49"/>
    <mergeCell ref="J50:J51"/>
    <mergeCell ref="K50:K51"/>
    <mergeCell ref="L50:L51"/>
    <mergeCell ref="M50:M51"/>
    <mergeCell ref="D36:D41"/>
    <mergeCell ref="E36:E41"/>
    <mergeCell ref="F36:F41"/>
    <mergeCell ref="G36:G41"/>
    <mergeCell ref="H36:H41"/>
    <mergeCell ref="I36:I37"/>
    <mergeCell ref="J36:J37"/>
    <mergeCell ref="K36:K37"/>
    <mergeCell ref="L36:L37"/>
    <mergeCell ref="A52:A67"/>
    <mergeCell ref="B52:B55"/>
    <mergeCell ref="C52:C55"/>
    <mergeCell ref="J53:J55"/>
    <mergeCell ref="K53:K55"/>
    <mergeCell ref="L53:L55"/>
    <mergeCell ref="C62:C65"/>
    <mergeCell ref="J63:J67"/>
    <mergeCell ref="K63:K67"/>
    <mergeCell ref="L63:L67"/>
    <mergeCell ref="M63:M67"/>
    <mergeCell ref="B66:B67"/>
    <mergeCell ref="C66:C67"/>
    <mergeCell ref="M53:M55"/>
    <mergeCell ref="B56:B61"/>
    <mergeCell ref="C57:C59"/>
    <mergeCell ref="J57:J60"/>
    <mergeCell ref="K57:K60"/>
    <mergeCell ref="L57:L60"/>
    <mergeCell ref="M57:M60"/>
    <mergeCell ref="C60:C61"/>
    <mergeCell ref="A68:A84"/>
    <mergeCell ref="B68:B76"/>
    <mergeCell ref="C68:C71"/>
    <mergeCell ref="J70:J71"/>
    <mergeCell ref="K70:K71"/>
    <mergeCell ref="L70:L71"/>
    <mergeCell ref="C72:C76"/>
    <mergeCell ref="B77:B84"/>
    <mergeCell ref="C77:C79"/>
    <mergeCell ref="J78:J81"/>
    <mergeCell ref="A109:A120"/>
    <mergeCell ref="B109:B118"/>
    <mergeCell ref="C109:C110"/>
    <mergeCell ref="J109:J120"/>
    <mergeCell ref="K109:K120"/>
    <mergeCell ref="L109:L120"/>
    <mergeCell ref="M109:M120"/>
    <mergeCell ref="B97:B99"/>
    <mergeCell ref="C97:C99"/>
    <mergeCell ref="J99:M99"/>
    <mergeCell ref="B100:B108"/>
    <mergeCell ref="C100:C107"/>
    <mergeCell ref="J100:J101"/>
    <mergeCell ref="K100:K101"/>
    <mergeCell ref="L100:L101"/>
    <mergeCell ref="M100:M101"/>
    <mergeCell ref="J106:J107"/>
    <mergeCell ref="J96:J98"/>
    <mergeCell ref="K96:K98"/>
    <mergeCell ref="L96:L98"/>
    <mergeCell ref="M96:M98"/>
    <mergeCell ref="A85:A108"/>
    <mergeCell ref="B85:B96"/>
    <mergeCell ref="C85:C89"/>
    <mergeCell ref="R2:S2"/>
    <mergeCell ref="T2:T3"/>
    <mergeCell ref="U2:U3"/>
    <mergeCell ref="N32:N35"/>
    <mergeCell ref="N36:N41"/>
    <mergeCell ref="C111:C118"/>
    <mergeCell ref="B119:B120"/>
    <mergeCell ref="C119:C120"/>
    <mergeCell ref="N2:N3"/>
    <mergeCell ref="O2:P2"/>
    <mergeCell ref="Q2:Q3"/>
    <mergeCell ref="K106:K107"/>
    <mergeCell ref="L106:L107"/>
    <mergeCell ref="M106:M107"/>
    <mergeCell ref="L93:L94"/>
    <mergeCell ref="M93:M94"/>
    <mergeCell ref="K78:K81"/>
    <mergeCell ref="L78:L81"/>
    <mergeCell ref="C80:C84"/>
    <mergeCell ref="C90:C96"/>
    <mergeCell ref="I93:I94"/>
    <mergeCell ref="J93:J94"/>
    <mergeCell ref="K93:K94"/>
    <mergeCell ref="B62:B65"/>
  </mergeCells>
  <conditionalFormatting sqref="L44">
    <cfRule type="duplicateValues" dxfId="569" priority="12"/>
  </conditionalFormatting>
  <conditionalFormatting sqref="L39">
    <cfRule type="duplicateValues" dxfId="568" priority="11"/>
  </conditionalFormatting>
  <conditionalFormatting sqref="L18">
    <cfRule type="duplicateValues" dxfId="567" priority="10"/>
  </conditionalFormatting>
  <conditionalFormatting sqref="L42">
    <cfRule type="duplicateValues" dxfId="566" priority="9"/>
  </conditionalFormatting>
  <conditionalFormatting sqref="L50">
    <cfRule type="duplicateValues" dxfId="565" priority="8"/>
  </conditionalFormatting>
  <conditionalFormatting sqref="K75">
    <cfRule type="duplicateValues" dxfId="564" priority="7"/>
  </conditionalFormatting>
  <conditionalFormatting sqref="L109">
    <cfRule type="duplicateValues" dxfId="563" priority="6"/>
  </conditionalFormatting>
  <conditionalFormatting sqref="Q36 Q4:Q32 Q42:Q120">
    <cfRule type="cellIs" dxfId="562" priority="1" operator="lessThan">
      <formula>0.4</formula>
    </cfRule>
    <cfRule type="cellIs" dxfId="561" priority="2" operator="between">
      <formula>0.4</formula>
      <formula>0.5999</formula>
    </cfRule>
    <cfRule type="cellIs" dxfId="560" priority="3" operator="between">
      <formula>0.6</formula>
      <formula>0.6999</formula>
    </cfRule>
    <cfRule type="cellIs" dxfId="559" priority="4" operator="between">
      <formula>0.7</formula>
      <formula>0.7999</formula>
    </cfRule>
    <cfRule type="cellIs" dxfId="558" priority="5" operator="greaterThan">
      <formula>0.7999</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20"/>
  <sheetViews>
    <sheetView zoomScale="80" zoomScaleNormal="80" workbookViewId="0">
      <pane xSplit="6" ySplit="3" topLeftCell="N130" activePane="bottomRight" state="frozen"/>
      <selection pane="topRight" activeCell="G1" sqref="G1"/>
      <selection pane="bottomLeft" activeCell="A4" sqref="A4"/>
      <selection pane="bottomRight" activeCell="T4" sqref="T4"/>
    </sheetView>
  </sheetViews>
  <sheetFormatPr baseColWidth="10" defaultRowHeight="15" x14ac:dyDescent="0.25"/>
  <cols>
    <col min="1" max="3" width="14.5703125" style="1" customWidth="1"/>
    <col min="4" max="4" width="7.7109375" style="2" customWidth="1"/>
    <col min="5" max="5" width="40.7109375" style="1" customWidth="1"/>
    <col min="6" max="9" width="20.7109375" style="1" customWidth="1"/>
    <col min="10" max="11" width="14.7109375" style="1" customWidth="1"/>
    <col min="12" max="12" width="8.7109375" style="1" customWidth="1"/>
    <col min="13" max="13" width="20.7109375" style="1" customWidth="1"/>
    <col min="14" max="15" width="12.7109375" style="2" customWidth="1"/>
    <col min="16" max="16" width="9.7109375" style="4" customWidth="1"/>
    <col min="17" max="18" width="15.7109375" style="15" customWidth="1"/>
    <col min="19" max="19" width="9.7109375" style="4" customWidth="1"/>
    <col min="20" max="20" width="30.7109375" style="3" customWidth="1"/>
  </cols>
  <sheetData>
    <row r="1" spans="1:20" ht="21.75" thickBot="1" x14ac:dyDescent="0.3">
      <c r="A1" s="339" t="s">
        <v>698</v>
      </c>
      <c r="B1" s="340"/>
      <c r="C1" s="340"/>
      <c r="D1" s="340"/>
      <c r="E1" s="340"/>
      <c r="F1" s="340"/>
      <c r="G1" s="340"/>
      <c r="H1" s="340"/>
      <c r="I1" s="341"/>
      <c r="J1" s="21"/>
      <c r="K1" s="21"/>
      <c r="L1" s="21"/>
      <c r="M1" s="21"/>
      <c r="N1" s="22"/>
      <c r="O1" s="22"/>
      <c r="P1" s="23"/>
      <c r="Q1" s="25"/>
      <c r="R1" s="25"/>
      <c r="S1" s="23"/>
      <c r="T1" s="24"/>
    </row>
    <row r="2" spans="1:20" ht="28.5" customHeight="1" x14ac:dyDescent="0.25">
      <c r="A2" s="342" t="s">
        <v>0</v>
      </c>
      <c r="B2" s="342" t="s">
        <v>1</v>
      </c>
      <c r="C2" s="342" t="s">
        <v>2</v>
      </c>
      <c r="D2" s="342" t="s">
        <v>12</v>
      </c>
      <c r="E2" s="342" t="s">
        <v>3</v>
      </c>
      <c r="F2" s="342" t="s">
        <v>4</v>
      </c>
      <c r="G2" s="342" t="s">
        <v>5</v>
      </c>
      <c r="H2" s="342" t="s">
        <v>6</v>
      </c>
      <c r="I2" s="344" t="s">
        <v>7</v>
      </c>
      <c r="J2" s="336" t="s">
        <v>284</v>
      </c>
      <c r="K2" s="337"/>
      <c r="L2" s="337"/>
      <c r="M2" s="338"/>
      <c r="N2" s="282" t="s">
        <v>686</v>
      </c>
      <c r="O2" s="283"/>
      <c r="P2" s="271" t="s">
        <v>281</v>
      </c>
      <c r="Q2" s="283" t="s">
        <v>687</v>
      </c>
      <c r="R2" s="283"/>
      <c r="S2" s="271" t="s">
        <v>281</v>
      </c>
      <c r="T2" s="278" t="s">
        <v>688</v>
      </c>
    </row>
    <row r="3" spans="1:20" ht="26.25" thickBot="1" x14ac:dyDescent="0.3">
      <c r="A3" s="343"/>
      <c r="B3" s="343"/>
      <c r="C3" s="343"/>
      <c r="D3" s="343"/>
      <c r="E3" s="343"/>
      <c r="F3" s="343"/>
      <c r="G3" s="343"/>
      <c r="H3" s="343"/>
      <c r="I3" s="345"/>
      <c r="J3" s="81" t="s">
        <v>8</v>
      </c>
      <c r="K3" s="82" t="s">
        <v>9</v>
      </c>
      <c r="L3" s="82" t="s">
        <v>10</v>
      </c>
      <c r="M3" s="83" t="s">
        <v>11</v>
      </c>
      <c r="N3" s="84" t="s">
        <v>277</v>
      </c>
      <c r="O3" s="85" t="s">
        <v>278</v>
      </c>
      <c r="P3" s="272"/>
      <c r="Q3" s="85" t="s">
        <v>277</v>
      </c>
      <c r="R3" s="85" t="s">
        <v>278</v>
      </c>
      <c r="S3" s="272"/>
      <c r="T3" s="279"/>
    </row>
    <row r="4" spans="1:20" ht="60" customHeight="1" x14ac:dyDescent="0.25">
      <c r="A4" s="296" t="s">
        <v>13</v>
      </c>
      <c r="B4" s="297" t="s">
        <v>14</v>
      </c>
      <c r="C4" s="277" t="s">
        <v>15</v>
      </c>
      <c r="D4" s="87">
        <v>1</v>
      </c>
      <c r="E4" s="86" t="s">
        <v>16</v>
      </c>
      <c r="F4" s="86" t="s">
        <v>17</v>
      </c>
      <c r="G4" s="86" t="s">
        <v>18</v>
      </c>
      <c r="H4" s="86" t="s">
        <v>19</v>
      </c>
      <c r="I4" s="88" t="s">
        <v>20</v>
      </c>
      <c r="J4" s="48" t="s">
        <v>205</v>
      </c>
      <c r="K4" s="49" t="s">
        <v>206</v>
      </c>
      <c r="L4" s="49" t="s">
        <v>96</v>
      </c>
      <c r="M4" s="52" t="s">
        <v>207</v>
      </c>
      <c r="N4" s="79">
        <v>0.09</v>
      </c>
      <c r="O4" s="136">
        <v>0.09</v>
      </c>
      <c r="P4" s="50">
        <f>O4/N4</f>
        <v>1</v>
      </c>
      <c r="Q4" s="51">
        <v>10000000</v>
      </c>
      <c r="R4" s="51">
        <v>10000000</v>
      </c>
      <c r="S4" s="50">
        <f>R4/Q4</f>
        <v>1</v>
      </c>
      <c r="T4" s="52" t="s">
        <v>782</v>
      </c>
    </row>
    <row r="5" spans="1:20" ht="60" customHeight="1" x14ac:dyDescent="0.25">
      <c r="A5" s="270"/>
      <c r="B5" s="273"/>
      <c r="C5" s="266"/>
      <c r="D5" s="26">
        <v>2</v>
      </c>
      <c r="E5" s="27" t="s">
        <v>21</v>
      </c>
      <c r="F5" s="27" t="s">
        <v>22</v>
      </c>
      <c r="G5" s="27" t="s">
        <v>23</v>
      </c>
      <c r="H5" s="27" t="s">
        <v>24</v>
      </c>
      <c r="I5" s="33" t="s">
        <v>25</v>
      </c>
      <c r="J5" s="57" t="s">
        <v>208</v>
      </c>
      <c r="K5" s="27" t="s">
        <v>209</v>
      </c>
      <c r="L5" s="26">
        <v>52</v>
      </c>
      <c r="M5" s="33" t="s">
        <v>210</v>
      </c>
      <c r="N5" s="57">
        <v>3</v>
      </c>
      <c r="O5" s="26">
        <v>3</v>
      </c>
      <c r="P5" s="129">
        <f t="shared" ref="P5:P31" si="0">O5/N5</f>
        <v>1</v>
      </c>
      <c r="Q5" s="39">
        <v>106783334</v>
      </c>
      <c r="R5" s="39">
        <v>106783334</v>
      </c>
      <c r="S5" s="129">
        <f t="shared" ref="S5:S28" si="1">R5/Q5</f>
        <v>1</v>
      </c>
      <c r="T5" s="33" t="s">
        <v>783</v>
      </c>
    </row>
    <row r="6" spans="1:20" ht="60" customHeight="1" x14ac:dyDescent="0.25">
      <c r="A6" s="270"/>
      <c r="B6" s="273"/>
      <c r="C6" s="266"/>
      <c r="D6" s="26">
        <v>3</v>
      </c>
      <c r="E6" s="27" t="s">
        <v>26</v>
      </c>
      <c r="F6" s="27" t="s">
        <v>27</v>
      </c>
      <c r="G6" s="27" t="s">
        <v>28</v>
      </c>
      <c r="H6" s="27" t="s">
        <v>29</v>
      </c>
      <c r="I6" s="33" t="s">
        <v>30</v>
      </c>
      <c r="J6" s="57" t="s">
        <v>211</v>
      </c>
      <c r="K6" s="27" t="s">
        <v>212</v>
      </c>
      <c r="L6" s="26">
        <v>45</v>
      </c>
      <c r="M6" s="33" t="s">
        <v>213</v>
      </c>
      <c r="N6" s="57">
        <v>1</v>
      </c>
      <c r="O6" s="26">
        <v>1</v>
      </c>
      <c r="P6" s="129">
        <f t="shared" si="0"/>
        <v>1</v>
      </c>
      <c r="Q6" s="39">
        <v>106577500</v>
      </c>
      <c r="R6" s="39">
        <v>106577500</v>
      </c>
      <c r="S6" s="129">
        <f t="shared" si="1"/>
        <v>1</v>
      </c>
      <c r="T6" s="33" t="s">
        <v>784</v>
      </c>
    </row>
    <row r="7" spans="1:20" ht="60" customHeight="1" x14ac:dyDescent="0.25">
      <c r="A7" s="270"/>
      <c r="B7" s="273"/>
      <c r="C7" s="266"/>
      <c r="D7" s="26">
        <v>4</v>
      </c>
      <c r="E7" s="27" t="s">
        <v>31</v>
      </c>
      <c r="F7" s="27" t="s">
        <v>32</v>
      </c>
      <c r="G7" s="27" t="s">
        <v>33</v>
      </c>
      <c r="H7" s="27" t="s">
        <v>34</v>
      </c>
      <c r="I7" s="33" t="s">
        <v>35</v>
      </c>
      <c r="J7" s="57" t="s">
        <v>96</v>
      </c>
      <c r="K7" s="26" t="s">
        <v>96</v>
      </c>
      <c r="L7" s="26" t="s">
        <v>96</v>
      </c>
      <c r="M7" s="55" t="s">
        <v>96</v>
      </c>
      <c r="N7" s="57">
        <v>1</v>
      </c>
      <c r="O7" s="26">
        <v>0</v>
      </c>
      <c r="P7" s="129">
        <f t="shared" si="0"/>
        <v>0</v>
      </c>
      <c r="Q7" s="39">
        <v>0</v>
      </c>
      <c r="R7" s="39">
        <v>0</v>
      </c>
      <c r="S7" s="129">
        <v>0</v>
      </c>
      <c r="T7" s="33" t="s">
        <v>785</v>
      </c>
    </row>
    <row r="8" spans="1:20" ht="60" customHeight="1" x14ac:dyDescent="0.25">
      <c r="A8" s="270"/>
      <c r="B8" s="273"/>
      <c r="C8" s="266"/>
      <c r="D8" s="26">
        <v>5</v>
      </c>
      <c r="E8" s="27" t="s">
        <v>36</v>
      </c>
      <c r="F8" s="27" t="s">
        <v>37</v>
      </c>
      <c r="G8" s="27" t="s">
        <v>38</v>
      </c>
      <c r="H8" s="27" t="s">
        <v>39</v>
      </c>
      <c r="I8" s="33" t="s">
        <v>40</v>
      </c>
      <c r="J8" s="57" t="s">
        <v>211</v>
      </c>
      <c r="K8" s="27" t="s">
        <v>214</v>
      </c>
      <c r="L8" s="26">
        <v>45</v>
      </c>
      <c r="M8" s="33" t="s">
        <v>213</v>
      </c>
      <c r="N8" s="57">
        <v>1</v>
      </c>
      <c r="O8" s="26">
        <v>2</v>
      </c>
      <c r="P8" s="129">
        <f t="shared" si="0"/>
        <v>2</v>
      </c>
      <c r="Q8" s="39">
        <v>0</v>
      </c>
      <c r="R8" s="39">
        <v>0</v>
      </c>
      <c r="S8" s="129">
        <v>0</v>
      </c>
      <c r="T8" s="33" t="s">
        <v>786</v>
      </c>
    </row>
    <row r="9" spans="1:20" ht="60" customHeight="1" x14ac:dyDescent="0.25">
      <c r="A9" s="270"/>
      <c r="B9" s="273"/>
      <c r="C9" s="266"/>
      <c r="D9" s="26">
        <v>6</v>
      </c>
      <c r="E9" s="27" t="s">
        <v>41</v>
      </c>
      <c r="F9" s="27" t="s">
        <v>42</v>
      </c>
      <c r="G9" s="27" t="s">
        <v>43</v>
      </c>
      <c r="H9" s="26" t="s">
        <v>44</v>
      </c>
      <c r="I9" s="55" t="s">
        <v>45</v>
      </c>
      <c r="J9" s="91" t="s">
        <v>215</v>
      </c>
      <c r="K9" s="27" t="s">
        <v>216</v>
      </c>
      <c r="L9" s="10">
        <v>197</v>
      </c>
      <c r="M9" s="33" t="s">
        <v>217</v>
      </c>
      <c r="N9" s="134">
        <v>0.08</v>
      </c>
      <c r="O9" s="26">
        <v>0</v>
      </c>
      <c r="P9" s="129">
        <f t="shared" si="0"/>
        <v>0</v>
      </c>
      <c r="Q9" s="39">
        <v>0</v>
      </c>
      <c r="R9" s="39">
        <v>0</v>
      </c>
      <c r="S9" s="129">
        <v>0</v>
      </c>
      <c r="T9" s="33" t="s">
        <v>787</v>
      </c>
    </row>
    <row r="10" spans="1:20" ht="60" customHeight="1" x14ac:dyDescent="0.25">
      <c r="A10" s="270"/>
      <c r="B10" s="273"/>
      <c r="C10" s="266"/>
      <c r="D10" s="26">
        <v>7</v>
      </c>
      <c r="E10" s="27" t="s">
        <v>46</v>
      </c>
      <c r="F10" s="27" t="s">
        <v>47</v>
      </c>
      <c r="G10" s="27" t="s">
        <v>48</v>
      </c>
      <c r="H10" s="27" t="s">
        <v>19</v>
      </c>
      <c r="I10" s="33" t="s">
        <v>49</v>
      </c>
      <c r="J10" s="57" t="s">
        <v>96</v>
      </c>
      <c r="K10" s="26" t="s">
        <v>96</v>
      </c>
      <c r="L10" s="26" t="s">
        <v>96</v>
      </c>
      <c r="M10" s="55" t="s">
        <v>96</v>
      </c>
      <c r="N10" s="134">
        <v>0.1</v>
      </c>
      <c r="O10" s="115">
        <v>0.1</v>
      </c>
      <c r="P10" s="129">
        <f t="shared" si="0"/>
        <v>1</v>
      </c>
      <c r="Q10" s="39">
        <v>0</v>
      </c>
      <c r="R10" s="39">
        <v>0</v>
      </c>
      <c r="S10" s="129">
        <v>0</v>
      </c>
      <c r="T10" s="33" t="s">
        <v>788</v>
      </c>
    </row>
    <row r="11" spans="1:20" ht="60" customHeight="1" x14ac:dyDescent="0.25">
      <c r="A11" s="270"/>
      <c r="B11" s="273"/>
      <c r="C11" s="266" t="s">
        <v>50</v>
      </c>
      <c r="D11" s="26">
        <v>8</v>
      </c>
      <c r="E11" s="27" t="s">
        <v>51</v>
      </c>
      <c r="F11" s="27" t="s">
        <v>52</v>
      </c>
      <c r="G11" s="27" t="s">
        <v>53</v>
      </c>
      <c r="H11" s="27" t="s">
        <v>54</v>
      </c>
      <c r="I11" s="33" t="s">
        <v>55</v>
      </c>
      <c r="J11" s="7" t="s">
        <v>211</v>
      </c>
      <c r="K11" s="27" t="s">
        <v>218</v>
      </c>
      <c r="L11" s="26">
        <v>33</v>
      </c>
      <c r="M11" s="33" t="s">
        <v>219</v>
      </c>
      <c r="N11" s="57">
        <v>10</v>
      </c>
      <c r="O11" s="26">
        <v>10</v>
      </c>
      <c r="P11" s="129">
        <f t="shared" si="0"/>
        <v>1</v>
      </c>
      <c r="Q11" s="39">
        <v>0</v>
      </c>
      <c r="R11" s="39">
        <v>0</v>
      </c>
      <c r="S11" s="129">
        <v>0</v>
      </c>
      <c r="T11" s="33" t="s">
        <v>783</v>
      </c>
    </row>
    <row r="12" spans="1:20" ht="60" customHeight="1" x14ac:dyDescent="0.25">
      <c r="A12" s="270"/>
      <c r="B12" s="273"/>
      <c r="C12" s="266"/>
      <c r="D12" s="26">
        <v>9</v>
      </c>
      <c r="E12" s="27" t="s">
        <v>56</v>
      </c>
      <c r="F12" s="27" t="s">
        <v>57</v>
      </c>
      <c r="G12" s="27" t="s">
        <v>58</v>
      </c>
      <c r="H12" s="27" t="s">
        <v>59</v>
      </c>
      <c r="I12" s="33" t="s">
        <v>55</v>
      </c>
      <c r="J12" s="57" t="s">
        <v>211</v>
      </c>
      <c r="K12" s="26" t="s">
        <v>214</v>
      </c>
      <c r="L12" s="26">
        <v>28</v>
      </c>
      <c r="M12" s="33" t="s">
        <v>220</v>
      </c>
      <c r="N12" s="134">
        <v>0.09</v>
      </c>
      <c r="O12" s="115">
        <v>0.09</v>
      </c>
      <c r="P12" s="129">
        <f t="shared" si="0"/>
        <v>1</v>
      </c>
      <c r="Q12" s="39">
        <v>270000000</v>
      </c>
      <c r="R12" s="39">
        <v>270000000</v>
      </c>
      <c r="S12" s="129">
        <f t="shared" si="1"/>
        <v>1</v>
      </c>
      <c r="T12" s="33" t="s">
        <v>789</v>
      </c>
    </row>
    <row r="13" spans="1:20" ht="60" customHeight="1" x14ac:dyDescent="0.25">
      <c r="A13" s="270"/>
      <c r="B13" s="273"/>
      <c r="C13" s="266"/>
      <c r="D13" s="26">
        <v>10</v>
      </c>
      <c r="E13" s="27" t="s">
        <v>60</v>
      </c>
      <c r="F13" s="27" t="s">
        <v>61</v>
      </c>
      <c r="G13" s="27" t="s">
        <v>62</v>
      </c>
      <c r="H13" s="27" t="s">
        <v>63</v>
      </c>
      <c r="I13" s="33" t="s">
        <v>55</v>
      </c>
      <c r="J13" s="57" t="s">
        <v>221</v>
      </c>
      <c r="K13" s="26" t="s">
        <v>222</v>
      </c>
      <c r="L13" s="26">
        <v>122</v>
      </c>
      <c r="M13" s="33" t="s">
        <v>223</v>
      </c>
      <c r="N13" s="134">
        <v>0.09</v>
      </c>
      <c r="O13" s="115">
        <v>0.09</v>
      </c>
      <c r="P13" s="129">
        <f t="shared" si="0"/>
        <v>1</v>
      </c>
      <c r="Q13" s="39">
        <v>4894167</v>
      </c>
      <c r="R13" s="39">
        <v>4894167</v>
      </c>
      <c r="S13" s="129">
        <f t="shared" si="1"/>
        <v>1</v>
      </c>
      <c r="T13" s="33" t="s">
        <v>790</v>
      </c>
    </row>
    <row r="14" spans="1:20" ht="60" customHeight="1" x14ac:dyDescent="0.25">
      <c r="A14" s="270"/>
      <c r="B14" s="273"/>
      <c r="C14" s="266" t="s">
        <v>50</v>
      </c>
      <c r="D14" s="26">
        <v>11</v>
      </c>
      <c r="E14" s="27" t="s">
        <v>64</v>
      </c>
      <c r="F14" s="27" t="s">
        <v>65</v>
      </c>
      <c r="G14" s="27" t="s">
        <v>66</v>
      </c>
      <c r="H14" s="27" t="s">
        <v>67</v>
      </c>
      <c r="I14" s="33" t="s">
        <v>289</v>
      </c>
      <c r="J14" s="57" t="s">
        <v>224</v>
      </c>
      <c r="K14" s="26" t="s">
        <v>290</v>
      </c>
      <c r="L14" s="26" t="s">
        <v>225</v>
      </c>
      <c r="M14" s="33" t="s">
        <v>226</v>
      </c>
      <c r="N14" s="137">
        <v>9.5000000000000001E-2</v>
      </c>
      <c r="O14" s="116">
        <v>9.5000000000000001E-2</v>
      </c>
      <c r="P14" s="129">
        <f t="shared" si="0"/>
        <v>1</v>
      </c>
      <c r="Q14" s="39">
        <v>10000000</v>
      </c>
      <c r="R14" s="39">
        <v>10000000</v>
      </c>
      <c r="S14" s="129">
        <f t="shared" si="1"/>
        <v>1</v>
      </c>
      <c r="T14" s="33" t="s">
        <v>791</v>
      </c>
    </row>
    <row r="15" spans="1:20" ht="60" customHeight="1" x14ac:dyDescent="0.25">
      <c r="A15" s="270"/>
      <c r="B15" s="273"/>
      <c r="C15" s="266"/>
      <c r="D15" s="26">
        <v>12</v>
      </c>
      <c r="E15" s="27" t="s">
        <v>69</v>
      </c>
      <c r="F15" s="27" t="s">
        <v>70</v>
      </c>
      <c r="G15" s="27" t="s">
        <v>71</v>
      </c>
      <c r="H15" s="27" t="s">
        <v>72</v>
      </c>
      <c r="I15" s="33" t="s">
        <v>285</v>
      </c>
      <c r="J15" s="7" t="s">
        <v>211</v>
      </c>
      <c r="K15" s="9" t="s">
        <v>212</v>
      </c>
      <c r="L15" s="26">
        <v>46</v>
      </c>
      <c r="M15" s="33" t="s">
        <v>227</v>
      </c>
      <c r="N15" s="134">
        <v>0.05</v>
      </c>
      <c r="O15" s="115">
        <v>0.05</v>
      </c>
      <c r="P15" s="129">
        <f t="shared" si="0"/>
        <v>1</v>
      </c>
      <c r="Q15" s="39">
        <v>60000000</v>
      </c>
      <c r="R15" s="39">
        <v>60000000</v>
      </c>
      <c r="S15" s="129">
        <f t="shared" si="1"/>
        <v>1</v>
      </c>
      <c r="T15" s="33" t="s">
        <v>792</v>
      </c>
    </row>
    <row r="16" spans="1:20" ht="60" customHeight="1" x14ac:dyDescent="0.25">
      <c r="A16" s="270"/>
      <c r="B16" s="273"/>
      <c r="C16" s="266"/>
      <c r="D16" s="26">
        <v>13</v>
      </c>
      <c r="E16" s="27" t="s">
        <v>287</v>
      </c>
      <c r="F16" s="27" t="s">
        <v>288</v>
      </c>
      <c r="G16" s="27" t="s">
        <v>73</v>
      </c>
      <c r="H16" s="27" t="s">
        <v>74</v>
      </c>
      <c r="I16" s="33" t="s">
        <v>286</v>
      </c>
      <c r="J16" s="57" t="s">
        <v>228</v>
      </c>
      <c r="K16" s="28" t="s">
        <v>229</v>
      </c>
      <c r="L16" s="26" t="s">
        <v>230</v>
      </c>
      <c r="M16" s="56" t="s">
        <v>231</v>
      </c>
      <c r="N16" s="134">
        <v>0.05</v>
      </c>
      <c r="O16" s="115">
        <v>0.05</v>
      </c>
      <c r="P16" s="129">
        <f t="shared" si="0"/>
        <v>1</v>
      </c>
      <c r="Q16" s="39">
        <v>0</v>
      </c>
      <c r="R16" s="39">
        <v>0</v>
      </c>
      <c r="S16" s="129">
        <v>0</v>
      </c>
      <c r="T16" s="33" t="s">
        <v>793</v>
      </c>
    </row>
    <row r="17" spans="1:20" ht="60" customHeight="1" x14ac:dyDescent="0.25">
      <c r="A17" s="270"/>
      <c r="B17" s="273"/>
      <c r="C17" s="266"/>
      <c r="D17" s="26">
        <v>14</v>
      </c>
      <c r="E17" s="27" t="s">
        <v>75</v>
      </c>
      <c r="F17" s="27" t="s">
        <v>76</v>
      </c>
      <c r="G17" s="27" t="s">
        <v>77</v>
      </c>
      <c r="H17" s="27" t="s">
        <v>78</v>
      </c>
      <c r="I17" s="33" t="s">
        <v>68</v>
      </c>
      <c r="J17" s="57" t="s">
        <v>211</v>
      </c>
      <c r="K17" s="26" t="s">
        <v>218</v>
      </c>
      <c r="L17" s="26">
        <v>32</v>
      </c>
      <c r="M17" s="33" t="s">
        <v>232</v>
      </c>
      <c r="N17" s="134">
        <v>0.08</v>
      </c>
      <c r="O17" s="26">
        <v>0</v>
      </c>
      <c r="P17" s="129">
        <f t="shared" si="0"/>
        <v>0</v>
      </c>
      <c r="Q17" s="39">
        <v>0</v>
      </c>
      <c r="R17" s="39">
        <v>0</v>
      </c>
      <c r="S17" s="129">
        <v>0</v>
      </c>
      <c r="T17" s="33" t="s">
        <v>794</v>
      </c>
    </row>
    <row r="18" spans="1:20" ht="60" customHeight="1" x14ac:dyDescent="0.25">
      <c r="A18" s="270"/>
      <c r="B18" s="273"/>
      <c r="C18" s="266" t="s">
        <v>79</v>
      </c>
      <c r="D18" s="26">
        <v>15</v>
      </c>
      <c r="E18" s="27" t="s">
        <v>80</v>
      </c>
      <c r="F18" s="27" t="s">
        <v>81</v>
      </c>
      <c r="G18" s="27" t="s">
        <v>82</v>
      </c>
      <c r="H18" s="27" t="s">
        <v>83</v>
      </c>
      <c r="I18" s="33" t="s">
        <v>84</v>
      </c>
      <c r="J18" s="270" t="s">
        <v>233</v>
      </c>
      <c r="K18" s="273" t="s">
        <v>234</v>
      </c>
      <c r="L18" s="275">
        <v>197</v>
      </c>
      <c r="M18" s="276" t="s">
        <v>217</v>
      </c>
      <c r="N18" s="134">
        <v>0.1</v>
      </c>
      <c r="O18" s="115">
        <v>0.05</v>
      </c>
      <c r="P18" s="129">
        <f t="shared" si="0"/>
        <v>0.5</v>
      </c>
      <c r="Q18" s="39">
        <v>0</v>
      </c>
      <c r="R18" s="39">
        <v>0</v>
      </c>
      <c r="S18" s="129">
        <v>0</v>
      </c>
      <c r="T18" s="33" t="s">
        <v>788</v>
      </c>
    </row>
    <row r="19" spans="1:20" ht="60" customHeight="1" x14ac:dyDescent="0.25">
      <c r="A19" s="270"/>
      <c r="B19" s="273"/>
      <c r="C19" s="266"/>
      <c r="D19" s="26">
        <v>16</v>
      </c>
      <c r="E19" s="27" t="s">
        <v>85</v>
      </c>
      <c r="F19" s="27" t="s">
        <v>86</v>
      </c>
      <c r="G19" s="27" t="s">
        <v>291</v>
      </c>
      <c r="H19" s="27" t="s">
        <v>87</v>
      </c>
      <c r="I19" s="89" t="s">
        <v>88</v>
      </c>
      <c r="J19" s="270"/>
      <c r="K19" s="273"/>
      <c r="L19" s="275"/>
      <c r="M19" s="276"/>
      <c r="N19" s="57">
        <v>2</v>
      </c>
      <c r="O19" s="26">
        <v>1</v>
      </c>
      <c r="P19" s="129">
        <f t="shared" si="0"/>
        <v>0.5</v>
      </c>
      <c r="Q19" s="39">
        <v>0</v>
      </c>
      <c r="R19" s="39">
        <v>0</v>
      </c>
      <c r="S19" s="129">
        <v>0</v>
      </c>
      <c r="T19" s="33" t="s">
        <v>795</v>
      </c>
    </row>
    <row r="20" spans="1:20" ht="60" customHeight="1" x14ac:dyDescent="0.25">
      <c r="A20" s="270"/>
      <c r="B20" s="273"/>
      <c r="C20" s="266"/>
      <c r="D20" s="26">
        <v>17</v>
      </c>
      <c r="E20" s="27" t="s">
        <v>89</v>
      </c>
      <c r="F20" s="27" t="s">
        <v>90</v>
      </c>
      <c r="G20" s="27" t="s">
        <v>91</v>
      </c>
      <c r="H20" s="27" t="s">
        <v>87</v>
      </c>
      <c r="I20" s="89" t="s">
        <v>92</v>
      </c>
      <c r="J20" s="270"/>
      <c r="K20" s="273"/>
      <c r="L20" s="275"/>
      <c r="M20" s="276"/>
      <c r="N20" s="57">
        <v>1</v>
      </c>
      <c r="O20" s="26">
        <v>0.5</v>
      </c>
      <c r="P20" s="129">
        <f t="shared" si="0"/>
        <v>0.5</v>
      </c>
      <c r="Q20" s="39">
        <v>0</v>
      </c>
      <c r="R20" s="39">
        <v>0</v>
      </c>
      <c r="S20" s="129">
        <v>0</v>
      </c>
      <c r="T20" s="33" t="s">
        <v>796</v>
      </c>
    </row>
    <row r="21" spans="1:20" ht="60" customHeight="1" x14ac:dyDescent="0.25">
      <c r="A21" s="270"/>
      <c r="B21" s="273"/>
      <c r="C21" s="266"/>
      <c r="D21" s="26">
        <v>18</v>
      </c>
      <c r="E21" s="27" t="s">
        <v>93</v>
      </c>
      <c r="F21" s="27" t="s">
        <v>94</v>
      </c>
      <c r="G21" s="27" t="s">
        <v>95</v>
      </c>
      <c r="H21" s="26" t="s">
        <v>96</v>
      </c>
      <c r="I21" s="89" t="s">
        <v>97</v>
      </c>
      <c r="J21" s="57" t="s">
        <v>96</v>
      </c>
      <c r="K21" s="26" t="s">
        <v>96</v>
      </c>
      <c r="L21" s="26" t="s">
        <v>96</v>
      </c>
      <c r="M21" s="55" t="s">
        <v>96</v>
      </c>
      <c r="N21" s="134">
        <v>0.09</v>
      </c>
      <c r="O21" s="115">
        <v>0.09</v>
      </c>
      <c r="P21" s="129">
        <f t="shared" si="0"/>
        <v>1</v>
      </c>
      <c r="Q21" s="39">
        <v>0</v>
      </c>
      <c r="R21" s="39">
        <v>0</v>
      </c>
      <c r="S21" s="129">
        <v>0</v>
      </c>
      <c r="T21" s="33" t="s">
        <v>797</v>
      </c>
    </row>
    <row r="22" spans="1:20" ht="60" customHeight="1" x14ac:dyDescent="0.25">
      <c r="A22" s="270"/>
      <c r="B22" s="273"/>
      <c r="C22" s="266"/>
      <c r="D22" s="26">
        <v>19</v>
      </c>
      <c r="E22" s="27" t="s">
        <v>98</v>
      </c>
      <c r="F22" s="27" t="s">
        <v>99</v>
      </c>
      <c r="G22" s="27" t="s">
        <v>100</v>
      </c>
      <c r="H22" s="27" t="s">
        <v>101</v>
      </c>
      <c r="I22" s="89" t="s">
        <v>102</v>
      </c>
      <c r="J22" s="57" t="s">
        <v>233</v>
      </c>
      <c r="K22" s="26" t="s">
        <v>234</v>
      </c>
      <c r="L22" s="30">
        <v>192</v>
      </c>
      <c r="M22" s="58" t="s">
        <v>235</v>
      </c>
      <c r="N22" s="134">
        <v>0.1</v>
      </c>
      <c r="O22" s="115">
        <v>0.1</v>
      </c>
      <c r="P22" s="129">
        <f t="shared" si="0"/>
        <v>1</v>
      </c>
      <c r="Q22" s="39">
        <v>30756666</v>
      </c>
      <c r="R22" s="39">
        <v>30756666</v>
      </c>
      <c r="S22" s="129">
        <f t="shared" si="1"/>
        <v>1</v>
      </c>
      <c r="T22" s="33" t="s">
        <v>798</v>
      </c>
    </row>
    <row r="23" spans="1:20" ht="60" customHeight="1" x14ac:dyDescent="0.25">
      <c r="A23" s="270"/>
      <c r="B23" s="273"/>
      <c r="C23" s="266"/>
      <c r="D23" s="26">
        <v>20</v>
      </c>
      <c r="E23" s="27" t="s">
        <v>103</v>
      </c>
      <c r="F23" s="27" t="s">
        <v>104</v>
      </c>
      <c r="G23" s="27" t="s">
        <v>105</v>
      </c>
      <c r="H23" s="27" t="s">
        <v>106</v>
      </c>
      <c r="I23" s="33" t="s">
        <v>107</v>
      </c>
      <c r="J23" s="57" t="s">
        <v>96</v>
      </c>
      <c r="K23" s="26" t="s">
        <v>96</v>
      </c>
      <c r="L23" s="26" t="s">
        <v>96</v>
      </c>
      <c r="M23" s="55" t="s">
        <v>96</v>
      </c>
      <c r="N23" s="134">
        <v>0.1</v>
      </c>
      <c r="O23" s="26">
        <v>0</v>
      </c>
      <c r="P23" s="129">
        <f t="shared" si="0"/>
        <v>0</v>
      </c>
      <c r="Q23" s="39">
        <v>0</v>
      </c>
      <c r="R23" s="39">
        <v>0</v>
      </c>
      <c r="S23" s="129">
        <v>0</v>
      </c>
      <c r="T23" s="33" t="s">
        <v>799</v>
      </c>
    </row>
    <row r="24" spans="1:20" ht="60" customHeight="1" x14ac:dyDescent="0.25">
      <c r="A24" s="270"/>
      <c r="B24" s="292" t="s">
        <v>108</v>
      </c>
      <c r="C24" s="266" t="s">
        <v>109</v>
      </c>
      <c r="D24" s="26">
        <v>21</v>
      </c>
      <c r="E24" s="32" t="s">
        <v>110</v>
      </c>
      <c r="F24" s="27" t="s">
        <v>111</v>
      </c>
      <c r="G24" s="27" t="s">
        <v>112</v>
      </c>
      <c r="H24" s="27" t="s">
        <v>113</v>
      </c>
      <c r="I24" s="33" t="s">
        <v>114</v>
      </c>
      <c r="J24" s="57" t="s">
        <v>236</v>
      </c>
      <c r="K24" s="26" t="s">
        <v>237</v>
      </c>
      <c r="L24" s="26">
        <v>65</v>
      </c>
      <c r="M24" s="33" t="s">
        <v>238</v>
      </c>
      <c r="N24" s="134">
        <v>0.05</v>
      </c>
      <c r="O24" s="115">
        <v>0.05</v>
      </c>
      <c r="P24" s="129">
        <f t="shared" si="0"/>
        <v>1</v>
      </c>
      <c r="Q24" s="39">
        <v>40000000</v>
      </c>
      <c r="R24" s="39">
        <v>0</v>
      </c>
      <c r="S24" s="129">
        <f t="shared" si="1"/>
        <v>0</v>
      </c>
      <c r="T24" s="33" t="s">
        <v>800</v>
      </c>
    </row>
    <row r="25" spans="1:20" ht="60" customHeight="1" x14ac:dyDescent="0.25">
      <c r="A25" s="270"/>
      <c r="B25" s="292"/>
      <c r="C25" s="266"/>
      <c r="D25" s="26">
        <v>22</v>
      </c>
      <c r="E25" s="27" t="s">
        <v>115</v>
      </c>
      <c r="F25" s="27" t="s">
        <v>116</v>
      </c>
      <c r="G25" s="27" t="s">
        <v>117</v>
      </c>
      <c r="H25" s="27" t="s">
        <v>118</v>
      </c>
      <c r="I25" s="33" t="s">
        <v>119</v>
      </c>
      <c r="J25" s="94" t="s">
        <v>236</v>
      </c>
      <c r="K25" s="31" t="s">
        <v>239</v>
      </c>
      <c r="L25" s="26">
        <v>85</v>
      </c>
      <c r="M25" s="33" t="s">
        <v>240</v>
      </c>
      <c r="N25" s="134">
        <v>0.1</v>
      </c>
      <c r="O25" s="115">
        <v>0.1</v>
      </c>
      <c r="P25" s="129">
        <f t="shared" si="0"/>
        <v>1</v>
      </c>
      <c r="Q25" s="39">
        <v>40000000</v>
      </c>
      <c r="R25" s="39">
        <v>0</v>
      </c>
      <c r="S25" s="129">
        <v>0</v>
      </c>
      <c r="T25" s="33" t="s">
        <v>800</v>
      </c>
    </row>
    <row r="26" spans="1:20" ht="60" customHeight="1" x14ac:dyDescent="0.25">
      <c r="A26" s="270"/>
      <c r="B26" s="292"/>
      <c r="C26" s="266"/>
      <c r="D26" s="26">
        <v>23</v>
      </c>
      <c r="E26" s="27" t="s">
        <v>120</v>
      </c>
      <c r="F26" s="27" t="s">
        <v>121</v>
      </c>
      <c r="G26" s="27" t="s">
        <v>122</v>
      </c>
      <c r="H26" s="27" t="s">
        <v>118</v>
      </c>
      <c r="I26" s="33" t="s">
        <v>123</v>
      </c>
      <c r="J26" s="57" t="s">
        <v>96</v>
      </c>
      <c r="K26" s="26" t="s">
        <v>96</v>
      </c>
      <c r="L26" s="26" t="s">
        <v>96</v>
      </c>
      <c r="M26" s="60" t="s">
        <v>241</v>
      </c>
      <c r="N26" s="134">
        <v>0.1</v>
      </c>
      <c r="O26" s="26">
        <v>0</v>
      </c>
      <c r="P26" s="129">
        <f t="shared" si="0"/>
        <v>0</v>
      </c>
      <c r="Q26" s="39">
        <v>0</v>
      </c>
      <c r="R26" s="39">
        <v>0</v>
      </c>
      <c r="S26" s="129">
        <v>0</v>
      </c>
      <c r="T26" s="33" t="s">
        <v>799</v>
      </c>
    </row>
    <row r="27" spans="1:20" ht="60" customHeight="1" x14ac:dyDescent="0.25">
      <c r="A27" s="270"/>
      <c r="B27" s="292"/>
      <c r="C27" s="266" t="s">
        <v>124</v>
      </c>
      <c r="D27" s="26">
        <v>24</v>
      </c>
      <c r="E27" s="27" t="s">
        <v>125</v>
      </c>
      <c r="F27" s="27" t="s">
        <v>126</v>
      </c>
      <c r="G27" s="27" t="s">
        <v>127</v>
      </c>
      <c r="H27" s="27" t="s">
        <v>128</v>
      </c>
      <c r="I27" s="33" t="s">
        <v>129</v>
      </c>
      <c r="J27" s="57" t="s">
        <v>242</v>
      </c>
      <c r="K27" s="26" t="s">
        <v>243</v>
      </c>
      <c r="L27" s="26">
        <v>68</v>
      </c>
      <c r="M27" s="33" t="s">
        <v>244</v>
      </c>
      <c r="N27" s="57">
        <v>2</v>
      </c>
      <c r="O27" s="26">
        <v>1</v>
      </c>
      <c r="P27" s="129">
        <f t="shared" si="0"/>
        <v>0.5</v>
      </c>
      <c r="Q27" s="39">
        <v>10000000</v>
      </c>
      <c r="R27" s="39">
        <v>10000000</v>
      </c>
      <c r="S27" s="129">
        <f t="shared" si="1"/>
        <v>1</v>
      </c>
      <c r="T27" s="33" t="s">
        <v>801</v>
      </c>
    </row>
    <row r="28" spans="1:20" ht="60" customHeight="1" x14ac:dyDescent="0.25">
      <c r="A28" s="270"/>
      <c r="B28" s="292"/>
      <c r="C28" s="266"/>
      <c r="D28" s="26">
        <v>25</v>
      </c>
      <c r="E28" s="32" t="s">
        <v>130</v>
      </c>
      <c r="F28" s="27" t="s">
        <v>131</v>
      </c>
      <c r="G28" s="27" t="s">
        <v>132</v>
      </c>
      <c r="H28" s="27" t="s">
        <v>133</v>
      </c>
      <c r="I28" s="33" t="s">
        <v>134</v>
      </c>
      <c r="J28" s="57" t="s">
        <v>245</v>
      </c>
      <c r="K28" s="26" t="s">
        <v>246</v>
      </c>
      <c r="L28" s="26">
        <v>107</v>
      </c>
      <c r="M28" s="33" t="s">
        <v>247</v>
      </c>
      <c r="N28" s="134">
        <v>0.08</v>
      </c>
      <c r="O28" s="115">
        <v>0.08</v>
      </c>
      <c r="P28" s="129">
        <f t="shared" si="0"/>
        <v>1</v>
      </c>
      <c r="Q28" s="39">
        <v>9880000</v>
      </c>
      <c r="R28" s="39">
        <v>9880000</v>
      </c>
      <c r="S28" s="129">
        <f t="shared" si="1"/>
        <v>1</v>
      </c>
      <c r="T28" s="33" t="s">
        <v>802</v>
      </c>
    </row>
    <row r="29" spans="1:20" ht="60" customHeight="1" x14ac:dyDescent="0.25">
      <c r="A29" s="270"/>
      <c r="B29" s="292"/>
      <c r="C29" s="266" t="s">
        <v>135</v>
      </c>
      <c r="D29" s="26">
        <v>26</v>
      </c>
      <c r="E29" s="27" t="s">
        <v>136</v>
      </c>
      <c r="F29" s="27" t="s">
        <v>137</v>
      </c>
      <c r="G29" s="27" t="s">
        <v>138</v>
      </c>
      <c r="H29" s="27" t="s">
        <v>139</v>
      </c>
      <c r="I29" s="33" t="s">
        <v>140</v>
      </c>
      <c r="J29" s="57" t="s">
        <v>96</v>
      </c>
      <c r="K29" s="26" t="s">
        <v>96</v>
      </c>
      <c r="L29" s="26" t="s">
        <v>96</v>
      </c>
      <c r="M29" s="60" t="s">
        <v>241</v>
      </c>
      <c r="N29" s="57">
        <v>1</v>
      </c>
      <c r="O29" s="26">
        <v>1</v>
      </c>
      <c r="P29" s="129">
        <f t="shared" si="0"/>
        <v>1</v>
      </c>
      <c r="Q29" s="39">
        <v>0</v>
      </c>
      <c r="R29" s="39">
        <v>0</v>
      </c>
      <c r="S29" s="129">
        <v>0</v>
      </c>
      <c r="T29" s="33" t="s">
        <v>803</v>
      </c>
    </row>
    <row r="30" spans="1:20" ht="60" customHeight="1" x14ac:dyDescent="0.25">
      <c r="A30" s="270"/>
      <c r="B30" s="292"/>
      <c r="C30" s="266"/>
      <c r="D30" s="26">
        <v>27</v>
      </c>
      <c r="E30" s="28" t="s">
        <v>141</v>
      </c>
      <c r="F30" s="28" t="s">
        <v>142</v>
      </c>
      <c r="G30" s="28" t="s">
        <v>143</v>
      </c>
      <c r="H30" s="28" t="s">
        <v>144</v>
      </c>
      <c r="I30" s="62" t="s">
        <v>145</v>
      </c>
      <c r="J30" s="61" t="s">
        <v>215</v>
      </c>
      <c r="K30" s="28" t="s">
        <v>216</v>
      </c>
      <c r="L30" s="26">
        <v>197</v>
      </c>
      <c r="M30" s="62" t="s">
        <v>217</v>
      </c>
      <c r="N30" s="134">
        <v>0.1</v>
      </c>
      <c r="O30" s="115">
        <v>0.05</v>
      </c>
      <c r="P30" s="129">
        <f t="shared" si="0"/>
        <v>0.5</v>
      </c>
      <c r="Q30" s="39">
        <v>0</v>
      </c>
      <c r="R30" s="39">
        <v>0</v>
      </c>
      <c r="S30" s="129">
        <v>0</v>
      </c>
      <c r="T30" s="33" t="s">
        <v>804</v>
      </c>
    </row>
    <row r="31" spans="1:20" ht="60" customHeight="1" x14ac:dyDescent="0.25">
      <c r="A31" s="270"/>
      <c r="B31" s="275" t="s">
        <v>146</v>
      </c>
      <c r="C31" s="273" t="s">
        <v>147</v>
      </c>
      <c r="D31" s="26">
        <v>28</v>
      </c>
      <c r="E31" s="28" t="s">
        <v>148</v>
      </c>
      <c r="F31" s="28" t="s">
        <v>149</v>
      </c>
      <c r="G31" s="28" t="s">
        <v>150</v>
      </c>
      <c r="H31" s="28" t="s">
        <v>151</v>
      </c>
      <c r="I31" s="62" t="s">
        <v>152</v>
      </c>
      <c r="J31" s="61" t="s">
        <v>248</v>
      </c>
      <c r="K31" s="41" t="s">
        <v>249</v>
      </c>
      <c r="L31" s="26">
        <v>157</v>
      </c>
      <c r="M31" s="63" t="s">
        <v>250</v>
      </c>
      <c r="N31" s="134">
        <v>0.09</v>
      </c>
      <c r="O31" s="115">
        <v>0.09</v>
      </c>
      <c r="P31" s="129">
        <f t="shared" si="0"/>
        <v>1</v>
      </c>
      <c r="Q31" s="39">
        <v>0</v>
      </c>
      <c r="R31" s="39">
        <v>0</v>
      </c>
      <c r="S31" s="129">
        <v>0</v>
      </c>
      <c r="T31" s="33" t="s">
        <v>727</v>
      </c>
    </row>
    <row r="32" spans="1:20" ht="60" customHeight="1" x14ac:dyDescent="0.25">
      <c r="A32" s="270"/>
      <c r="B32" s="275"/>
      <c r="C32" s="273"/>
      <c r="D32" s="273">
        <v>29</v>
      </c>
      <c r="E32" s="273" t="s">
        <v>153</v>
      </c>
      <c r="F32" s="273" t="s">
        <v>154</v>
      </c>
      <c r="G32" s="273" t="s">
        <v>155</v>
      </c>
      <c r="H32" s="273" t="s">
        <v>151</v>
      </c>
      <c r="I32" s="274" t="s">
        <v>152</v>
      </c>
      <c r="J32" s="57" t="s">
        <v>251</v>
      </c>
      <c r="K32" s="9" t="s">
        <v>252</v>
      </c>
      <c r="L32" s="26">
        <v>129</v>
      </c>
      <c r="M32" s="33" t="s">
        <v>253</v>
      </c>
      <c r="N32" s="346">
        <v>0.09</v>
      </c>
      <c r="O32" s="347">
        <v>0.09</v>
      </c>
      <c r="P32" s="321">
        <f>O32/N32</f>
        <v>1</v>
      </c>
      <c r="Q32" s="324">
        <v>12650000</v>
      </c>
      <c r="R32" s="324">
        <v>12650000</v>
      </c>
      <c r="S32" s="321">
        <f>R32/Q32</f>
        <v>1</v>
      </c>
      <c r="T32" s="330" t="s">
        <v>805</v>
      </c>
    </row>
    <row r="33" spans="1:20" ht="60" customHeight="1" x14ac:dyDescent="0.25">
      <c r="A33" s="270"/>
      <c r="B33" s="275"/>
      <c r="C33" s="273"/>
      <c r="D33" s="273"/>
      <c r="E33" s="273"/>
      <c r="F33" s="273"/>
      <c r="G33" s="273"/>
      <c r="H33" s="273"/>
      <c r="I33" s="274"/>
      <c r="J33" s="57" t="s">
        <v>254</v>
      </c>
      <c r="K33" s="9" t="s">
        <v>255</v>
      </c>
      <c r="L33" s="26">
        <v>134</v>
      </c>
      <c r="M33" s="33" t="s">
        <v>256</v>
      </c>
      <c r="N33" s="319"/>
      <c r="O33" s="313"/>
      <c r="P33" s="322"/>
      <c r="Q33" s="325"/>
      <c r="R33" s="325"/>
      <c r="S33" s="322"/>
      <c r="T33" s="331"/>
    </row>
    <row r="34" spans="1:20" ht="60" customHeight="1" x14ac:dyDescent="0.25">
      <c r="A34" s="270"/>
      <c r="B34" s="275"/>
      <c r="C34" s="273"/>
      <c r="D34" s="273"/>
      <c r="E34" s="273"/>
      <c r="F34" s="273"/>
      <c r="G34" s="273"/>
      <c r="H34" s="273"/>
      <c r="I34" s="274"/>
      <c r="J34" s="57" t="s">
        <v>254</v>
      </c>
      <c r="K34" s="9" t="s">
        <v>255</v>
      </c>
      <c r="L34" s="26">
        <v>133</v>
      </c>
      <c r="M34" s="33" t="s">
        <v>257</v>
      </c>
      <c r="N34" s="319"/>
      <c r="O34" s="313"/>
      <c r="P34" s="322"/>
      <c r="Q34" s="325"/>
      <c r="R34" s="325"/>
      <c r="S34" s="322"/>
      <c r="T34" s="331"/>
    </row>
    <row r="35" spans="1:20" ht="60" customHeight="1" x14ac:dyDescent="0.25">
      <c r="A35" s="270"/>
      <c r="B35" s="275"/>
      <c r="C35" s="273"/>
      <c r="D35" s="273"/>
      <c r="E35" s="273"/>
      <c r="F35" s="273"/>
      <c r="G35" s="273"/>
      <c r="H35" s="273"/>
      <c r="I35" s="274"/>
      <c r="J35" s="7" t="s">
        <v>254</v>
      </c>
      <c r="K35" s="9" t="s">
        <v>249</v>
      </c>
      <c r="L35" s="26">
        <v>154</v>
      </c>
      <c r="M35" s="33" t="s">
        <v>258</v>
      </c>
      <c r="N35" s="320"/>
      <c r="O35" s="314"/>
      <c r="P35" s="323"/>
      <c r="Q35" s="326"/>
      <c r="R35" s="326"/>
      <c r="S35" s="323"/>
      <c r="T35" s="332"/>
    </row>
    <row r="36" spans="1:20" ht="60" customHeight="1" x14ac:dyDescent="0.25">
      <c r="A36" s="270"/>
      <c r="B36" s="275"/>
      <c r="C36" s="266" t="s">
        <v>156</v>
      </c>
      <c r="D36" s="273">
        <v>30</v>
      </c>
      <c r="E36" s="273" t="s">
        <v>157</v>
      </c>
      <c r="F36" s="273" t="s">
        <v>158</v>
      </c>
      <c r="G36" s="273" t="s">
        <v>159</v>
      </c>
      <c r="H36" s="273" t="s">
        <v>151</v>
      </c>
      <c r="I36" s="274" t="s">
        <v>272</v>
      </c>
      <c r="J36" s="270" t="s">
        <v>254</v>
      </c>
      <c r="K36" s="273" t="s">
        <v>259</v>
      </c>
      <c r="L36" s="273">
        <v>143</v>
      </c>
      <c r="M36" s="274" t="s">
        <v>260</v>
      </c>
      <c r="N36" s="346">
        <v>0.09</v>
      </c>
      <c r="O36" s="347">
        <v>0.09</v>
      </c>
      <c r="P36" s="321">
        <f>O36/N36</f>
        <v>1</v>
      </c>
      <c r="Q36" s="324">
        <v>12650000</v>
      </c>
      <c r="R36" s="324">
        <v>12650000</v>
      </c>
      <c r="S36" s="321">
        <f>R36/Q36</f>
        <v>1</v>
      </c>
      <c r="T36" s="330" t="s">
        <v>806</v>
      </c>
    </row>
    <row r="37" spans="1:20" ht="60" customHeight="1" x14ac:dyDescent="0.25">
      <c r="A37" s="270"/>
      <c r="B37" s="275"/>
      <c r="C37" s="266"/>
      <c r="D37" s="273"/>
      <c r="E37" s="273"/>
      <c r="F37" s="273"/>
      <c r="G37" s="273"/>
      <c r="H37" s="273"/>
      <c r="I37" s="274"/>
      <c r="J37" s="270"/>
      <c r="K37" s="273"/>
      <c r="L37" s="273"/>
      <c r="M37" s="274"/>
      <c r="N37" s="319"/>
      <c r="O37" s="313"/>
      <c r="P37" s="322"/>
      <c r="Q37" s="325"/>
      <c r="R37" s="325"/>
      <c r="S37" s="322"/>
      <c r="T37" s="331"/>
    </row>
    <row r="38" spans="1:20" ht="60" customHeight="1" x14ac:dyDescent="0.25">
      <c r="A38" s="270"/>
      <c r="B38" s="275"/>
      <c r="C38" s="266"/>
      <c r="D38" s="273"/>
      <c r="E38" s="273"/>
      <c r="F38" s="273"/>
      <c r="G38" s="273"/>
      <c r="H38" s="273"/>
      <c r="I38" s="62" t="s">
        <v>273</v>
      </c>
      <c r="J38" s="61" t="s">
        <v>251</v>
      </c>
      <c r="K38" s="41" t="s">
        <v>252</v>
      </c>
      <c r="L38" s="28">
        <v>128</v>
      </c>
      <c r="M38" s="62" t="s">
        <v>261</v>
      </c>
      <c r="N38" s="319"/>
      <c r="O38" s="313"/>
      <c r="P38" s="322"/>
      <c r="Q38" s="325"/>
      <c r="R38" s="325"/>
      <c r="S38" s="322"/>
      <c r="T38" s="331"/>
    </row>
    <row r="39" spans="1:20" ht="60" customHeight="1" x14ac:dyDescent="0.25">
      <c r="A39" s="270"/>
      <c r="B39" s="275"/>
      <c r="C39" s="266"/>
      <c r="D39" s="273"/>
      <c r="E39" s="273"/>
      <c r="F39" s="273"/>
      <c r="G39" s="273"/>
      <c r="H39" s="273"/>
      <c r="I39" s="33" t="s">
        <v>274</v>
      </c>
      <c r="J39" s="7" t="s">
        <v>254</v>
      </c>
      <c r="K39" s="26" t="s">
        <v>262</v>
      </c>
      <c r="L39" s="30">
        <v>134</v>
      </c>
      <c r="M39" s="64" t="s">
        <v>256</v>
      </c>
      <c r="N39" s="319"/>
      <c r="O39" s="313"/>
      <c r="P39" s="322"/>
      <c r="Q39" s="325"/>
      <c r="R39" s="325"/>
      <c r="S39" s="322"/>
      <c r="T39" s="331"/>
    </row>
    <row r="40" spans="1:20" ht="60" customHeight="1" x14ac:dyDescent="0.25">
      <c r="A40" s="270"/>
      <c r="B40" s="275"/>
      <c r="C40" s="266"/>
      <c r="D40" s="273"/>
      <c r="E40" s="273"/>
      <c r="F40" s="273"/>
      <c r="G40" s="273"/>
      <c r="H40" s="273"/>
      <c r="I40" s="33" t="s">
        <v>275</v>
      </c>
      <c r="J40" s="7" t="s">
        <v>254</v>
      </c>
      <c r="K40" s="26" t="s">
        <v>262</v>
      </c>
      <c r="L40" s="26">
        <v>137</v>
      </c>
      <c r="M40" s="33" t="s">
        <v>263</v>
      </c>
      <c r="N40" s="319"/>
      <c r="O40" s="313"/>
      <c r="P40" s="322"/>
      <c r="Q40" s="325"/>
      <c r="R40" s="325"/>
      <c r="S40" s="322"/>
      <c r="T40" s="331"/>
    </row>
    <row r="41" spans="1:20" ht="60" customHeight="1" x14ac:dyDescent="0.25">
      <c r="A41" s="270"/>
      <c r="B41" s="275"/>
      <c r="C41" s="266"/>
      <c r="D41" s="273"/>
      <c r="E41" s="273"/>
      <c r="F41" s="273"/>
      <c r="G41" s="273"/>
      <c r="H41" s="273"/>
      <c r="I41" s="33" t="s">
        <v>276</v>
      </c>
      <c r="J41" s="57" t="s">
        <v>254</v>
      </c>
      <c r="K41" s="26" t="s">
        <v>259</v>
      </c>
      <c r="L41" s="26">
        <v>142</v>
      </c>
      <c r="M41" s="55" t="s">
        <v>264</v>
      </c>
      <c r="N41" s="320"/>
      <c r="O41" s="314"/>
      <c r="P41" s="323"/>
      <c r="Q41" s="326"/>
      <c r="R41" s="326"/>
      <c r="S41" s="323"/>
      <c r="T41" s="332"/>
    </row>
    <row r="42" spans="1:20" ht="60" customHeight="1" x14ac:dyDescent="0.25">
      <c r="A42" s="270"/>
      <c r="B42" s="275"/>
      <c r="C42" s="266"/>
      <c r="D42" s="26">
        <v>31</v>
      </c>
      <c r="E42" s="27" t="s">
        <v>160</v>
      </c>
      <c r="F42" s="27" t="s">
        <v>161</v>
      </c>
      <c r="G42" s="27" t="s">
        <v>162</v>
      </c>
      <c r="H42" s="27" t="s">
        <v>118</v>
      </c>
      <c r="I42" s="33" t="s">
        <v>163</v>
      </c>
      <c r="J42" s="57" t="s">
        <v>254</v>
      </c>
      <c r="K42" s="26" t="s">
        <v>255</v>
      </c>
      <c r="L42" s="30">
        <v>133</v>
      </c>
      <c r="M42" s="64" t="s">
        <v>257</v>
      </c>
      <c r="N42" s="134">
        <v>0.1</v>
      </c>
      <c r="O42" s="115">
        <v>0.1</v>
      </c>
      <c r="P42" s="38">
        <f>O42/N42</f>
        <v>1</v>
      </c>
      <c r="Q42" s="39">
        <v>0</v>
      </c>
      <c r="R42" s="39">
        <v>0</v>
      </c>
      <c r="S42" s="38">
        <v>0</v>
      </c>
      <c r="T42" s="33" t="s">
        <v>807</v>
      </c>
    </row>
    <row r="43" spans="1:20" ht="60" customHeight="1" x14ac:dyDescent="0.25">
      <c r="A43" s="270"/>
      <c r="B43" s="275"/>
      <c r="C43" s="266" t="s">
        <v>164</v>
      </c>
      <c r="D43" s="26">
        <v>32</v>
      </c>
      <c r="E43" s="26" t="s">
        <v>165</v>
      </c>
      <c r="F43" s="26" t="s">
        <v>166</v>
      </c>
      <c r="G43" s="26" t="s">
        <v>167</v>
      </c>
      <c r="H43" s="26" t="s">
        <v>168</v>
      </c>
      <c r="I43" s="55" t="s">
        <v>169</v>
      </c>
      <c r="J43" s="57" t="s">
        <v>254</v>
      </c>
      <c r="K43" s="26" t="s">
        <v>255</v>
      </c>
      <c r="L43" s="26">
        <v>134</v>
      </c>
      <c r="M43" s="55" t="s">
        <v>256</v>
      </c>
      <c r="N43" s="134">
        <v>0.09</v>
      </c>
      <c r="O43" s="115">
        <v>0.09</v>
      </c>
      <c r="P43" s="132">
        <f t="shared" ref="P43:P106" si="2">O43/N43</f>
        <v>1</v>
      </c>
      <c r="Q43" s="39">
        <v>14667000</v>
      </c>
      <c r="R43" s="39">
        <v>14667000</v>
      </c>
      <c r="S43" s="132">
        <f t="shared" ref="S43:S92" si="3">R43/Q43</f>
        <v>1</v>
      </c>
      <c r="T43" s="33" t="s">
        <v>808</v>
      </c>
    </row>
    <row r="44" spans="1:20" ht="60" customHeight="1" x14ac:dyDescent="0.25">
      <c r="A44" s="270"/>
      <c r="B44" s="275"/>
      <c r="C44" s="266"/>
      <c r="D44" s="26">
        <v>33</v>
      </c>
      <c r="E44" s="27" t="s">
        <v>170</v>
      </c>
      <c r="F44" s="27" t="s">
        <v>171</v>
      </c>
      <c r="G44" s="27" t="s">
        <v>172</v>
      </c>
      <c r="H44" s="27" t="s">
        <v>173</v>
      </c>
      <c r="I44" s="33" t="s">
        <v>174</v>
      </c>
      <c r="J44" s="7" t="s">
        <v>265</v>
      </c>
      <c r="K44" s="9" t="s">
        <v>266</v>
      </c>
      <c r="L44" s="30">
        <v>185</v>
      </c>
      <c r="M44" s="64" t="s">
        <v>267</v>
      </c>
      <c r="N44" s="134">
        <v>0.1</v>
      </c>
      <c r="O44" s="115">
        <v>0.1</v>
      </c>
      <c r="P44" s="132">
        <f t="shared" si="2"/>
        <v>1</v>
      </c>
      <c r="Q44" s="39">
        <v>4673224</v>
      </c>
      <c r="R44" s="39">
        <v>4673224</v>
      </c>
      <c r="S44" s="132">
        <f t="shared" si="3"/>
        <v>1</v>
      </c>
      <c r="T44" s="33" t="s">
        <v>809</v>
      </c>
    </row>
    <row r="45" spans="1:20" ht="60" customHeight="1" x14ac:dyDescent="0.25">
      <c r="A45" s="270"/>
      <c r="B45" s="275"/>
      <c r="C45" s="266"/>
      <c r="D45" s="26">
        <v>34</v>
      </c>
      <c r="E45" s="27" t="s">
        <v>175</v>
      </c>
      <c r="F45" s="27" t="s">
        <v>176</v>
      </c>
      <c r="G45" s="27" t="s">
        <v>177</v>
      </c>
      <c r="H45" s="27" t="s">
        <v>178</v>
      </c>
      <c r="I45" s="33" t="s">
        <v>179</v>
      </c>
      <c r="J45" s="57" t="s">
        <v>254</v>
      </c>
      <c r="K45" s="10" t="s">
        <v>262</v>
      </c>
      <c r="L45" s="26">
        <v>137</v>
      </c>
      <c r="M45" s="55" t="s">
        <v>263</v>
      </c>
      <c r="N45" s="134">
        <v>0.1</v>
      </c>
      <c r="O45" s="115">
        <v>0.1</v>
      </c>
      <c r="P45" s="132">
        <f t="shared" si="2"/>
        <v>1</v>
      </c>
      <c r="Q45" s="39">
        <v>17600000</v>
      </c>
      <c r="R45" s="39">
        <v>17600000</v>
      </c>
      <c r="S45" s="132">
        <f t="shared" si="3"/>
        <v>1</v>
      </c>
      <c r="T45" s="33" t="s">
        <v>810</v>
      </c>
    </row>
    <row r="46" spans="1:20" ht="60" customHeight="1" x14ac:dyDescent="0.25">
      <c r="A46" s="270"/>
      <c r="B46" s="275"/>
      <c r="C46" s="266"/>
      <c r="D46" s="26">
        <v>35</v>
      </c>
      <c r="E46" s="27" t="s">
        <v>180</v>
      </c>
      <c r="F46" s="27" t="s">
        <v>181</v>
      </c>
      <c r="G46" s="27" t="s">
        <v>182</v>
      </c>
      <c r="H46" s="27" t="s">
        <v>183</v>
      </c>
      <c r="I46" s="33" t="s">
        <v>184</v>
      </c>
      <c r="J46" s="7" t="s">
        <v>254</v>
      </c>
      <c r="K46" s="40" t="s">
        <v>268</v>
      </c>
      <c r="L46" s="26">
        <v>139</v>
      </c>
      <c r="M46" s="60" t="s">
        <v>269</v>
      </c>
      <c r="N46" s="134">
        <v>0.09</v>
      </c>
      <c r="O46" s="26">
        <v>0</v>
      </c>
      <c r="P46" s="132">
        <v>0</v>
      </c>
      <c r="Q46" s="39">
        <v>0</v>
      </c>
      <c r="R46" s="39">
        <v>0</v>
      </c>
      <c r="S46" s="132">
        <v>0</v>
      </c>
      <c r="T46" s="33" t="s">
        <v>811</v>
      </c>
    </row>
    <row r="47" spans="1:20" ht="60" customHeight="1" x14ac:dyDescent="0.25">
      <c r="A47" s="270"/>
      <c r="B47" s="275"/>
      <c r="C47" s="266"/>
      <c r="D47" s="26">
        <v>36</v>
      </c>
      <c r="E47" s="27" t="s">
        <v>185</v>
      </c>
      <c r="F47" s="27" t="s">
        <v>186</v>
      </c>
      <c r="G47" s="27" t="s">
        <v>187</v>
      </c>
      <c r="H47" s="27" t="s">
        <v>188</v>
      </c>
      <c r="I47" s="33" t="s">
        <v>189</v>
      </c>
      <c r="J47" s="7" t="s">
        <v>254</v>
      </c>
      <c r="K47" s="26" t="s">
        <v>270</v>
      </c>
      <c r="L47" s="26">
        <v>162</v>
      </c>
      <c r="M47" s="33" t="s">
        <v>271</v>
      </c>
      <c r="N47" s="134">
        <v>0.1</v>
      </c>
      <c r="O47" s="115">
        <v>0.1</v>
      </c>
      <c r="P47" s="132">
        <f t="shared" si="2"/>
        <v>1</v>
      </c>
      <c r="Q47" s="39">
        <v>49846333</v>
      </c>
      <c r="R47" s="39">
        <v>49846333</v>
      </c>
      <c r="S47" s="132">
        <f t="shared" si="3"/>
        <v>1</v>
      </c>
      <c r="T47" s="33" t="s">
        <v>812</v>
      </c>
    </row>
    <row r="48" spans="1:20" ht="60" customHeight="1" x14ac:dyDescent="0.25">
      <c r="A48" s="270"/>
      <c r="B48" s="275"/>
      <c r="C48" s="266" t="s">
        <v>190</v>
      </c>
      <c r="D48" s="26">
        <v>37</v>
      </c>
      <c r="E48" s="27" t="s">
        <v>191</v>
      </c>
      <c r="F48" s="27" t="s">
        <v>192</v>
      </c>
      <c r="G48" s="27" t="s">
        <v>193</v>
      </c>
      <c r="H48" s="27" t="s">
        <v>194</v>
      </c>
      <c r="I48" s="33" t="s">
        <v>179</v>
      </c>
      <c r="J48" s="270" t="s">
        <v>254</v>
      </c>
      <c r="K48" s="273" t="s">
        <v>262</v>
      </c>
      <c r="L48" s="273">
        <v>137</v>
      </c>
      <c r="M48" s="274" t="s">
        <v>263</v>
      </c>
      <c r="N48" s="134">
        <v>0.1</v>
      </c>
      <c r="O48" s="115">
        <v>0.1</v>
      </c>
      <c r="P48" s="132">
        <f t="shared" si="2"/>
        <v>1</v>
      </c>
      <c r="Q48" s="39">
        <v>0</v>
      </c>
      <c r="R48" s="39">
        <v>0</v>
      </c>
      <c r="S48" s="132">
        <v>0</v>
      </c>
      <c r="T48" s="33" t="s">
        <v>813</v>
      </c>
    </row>
    <row r="49" spans="1:20" ht="60" customHeight="1" x14ac:dyDescent="0.25">
      <c r="A49" s="270"/>
      <c r="B49" s="275"/>
      <c r="C49" s="266"/>
      <c r="D49" s="26">
        <v>38</v>
      </c>
      <c r="E49" s="27" t="s">
        <v>195</v>
      </c>
      <c r="F49" s="27" t="s">
        <v>192</v>
      </c>
      <c r="G49" s="27" t="s">
        <v>193</v>
      </c>
      <c r="H49" s="27" t="s">
        <v>194</v>
      </c>
      <c r="I49" s="33" t="s">
        <v>179</v>
      </c>
      <c r="J49" s="270"/>
      <c r="K49" s="273"/>
      <c r="L49" s="273"/>
      <c r="M49" s="274"/>
      <c r="N49" s="134">
        <v>0.1</v>
      </c>
      <c r="O49" s="115">
        <v>0.1</v>
      </c>
      <c r="P49" s="132">
        <f t="shared" si="2"/>
        <v>1</v>
      </c>
      <c r="Q49" s="39">
        <v>0</v>
      </c>
      <c r="R49" s="39">
        <v>0</v>
      </c>
      <c r="S49" s="132">
        <v>0</v>
      </c>
      <c r="T49" s="33" t="s">
        <v>814</v>
      </c>
    </row>
    <row r="50" spans="1:20" ht="60" customHeight="1" x14ac:dyDescent="0.25">
      <c r="A50" s="270"/>
      <c r="B50" s="275"/>
      <c r="C50" s="266"/>
      <c r="D50" s="26">
        <v>39</v>
      </c>
      <c r="E50" s="27" t="s">
        <v>196</v>
      </c>
      <c r="F50" s="27" t="s">
        <v>197</v>
      </c>
      <c r="G50" s="27" t="s">
        <v>198</v>
      </c>
      <c r="H50" s="27" t="s">
        <v>199</v>
      </c>
      <c r="I50" s="33" t="s">
        <v>179</v>
      </c>
      <c r="J50" s="270" t="s">
        <v>254</v>
      </c>
      <c r="K50" s="273" t="s">
        <v>255</v>
      </c>
      <c r="L50" s="275">
        <v>133</v>
      </c>
      <c r="M50" s="276" t="s">
        <v>257</v>
      </c>
      <c r="N50" s="134">
        <v>0.1</v>
      </c>
      <c r="O50" s="115">
        <v>0.1</v>
      </c>
      <c r="P50" s="132">
        <f t="shared" si="2"/>
        <v>1</v>
      </c>
      <c r="Q50" s="39">
        <v>0</v>
      </c>
      <c r="R50" s="39">
        <v>0</v>
      </c>
      <c r="S50" s="132">
        <v>0</v>
      </c>
      <c r="T50" s="33" t="s">
        <v>815</v>
      </c>
    </row>
    <row r="51" spans="1:20" ht="60" customHeight="1" x14ac:dyDescent="0.25">
      <c r="A51" s="270"/>
      <c r="B51" s="275"/>
      <c r="C51" s="266"/>
      <c r="D51" s="26">
        <v>40</v>
      </c>
      <c r="E51" s="27" t="s">
        <v>200</v>
      </c>
      <c r="F51" s="27" t="s">
        <v>201</v>
      </c>
      <c r="G51" s="27" t="s">
        <v>202</v>
      </c>
      <c r="H51" s="27" t="s">
        <v>203</v>
      </c>
      <c r="I51" s="33" t="s">
        <v>204</v>
      </c>
      <c r="J51" s="270"/>
      <c r="K51" s="273"/>
      <c r="L51" s="275"/>
      <c r="M51" s="276"/>
      <c r="N51" s="134">
        <v>0.1</v>
      </c>
      <c r="O51" s="115">
        <v>0.1</v>
      </c>
      <c r="P51" s="132">
        <f t="shared" si="2"/>
        <v>1</v>
      </c>
      <c r="Q51" s="39">
        <v>0</v>
      </c>
      <c r="R51" s="39">
        <v>0</v>
      </c>
      <c r="S51" s="132">
        <v>0</v>
      </c>
      <c r="T51" s="33" t="s">
        <v>816</v>
      </c>
    </row>
    <row r="52" spans="1:20" ht="60" customHeight="1" x14ac:dyDescent="0.25">
      <c r="A52" s="270" t="s">
        <v>292</v>
      </c>
      <c r="B52" s="266" t="s">
        <v>293</v>
      </c>
      <c r="C52" s="266" t="s">
        <v>294</v>
      </c>
      <c r="D52" s="26">
        <v>41</v>
      </c>
      <c r="E52" s="32" t="s">
        <v>295</v>
      </c>
      <c r="F52" s="32" t="s">
        <v>296</v>
      </c>
      <c r="G52" s="32" t="s">
        <v>297</v>
      </c>
      <c r="H52" s="32" t="s">
        <v>298</v>
      </c>
      <c r="I52" s="34" t="s">
        <v>299</v>
      </c>
      <c r="J52" s="65" t="s">
        <v>382</v>
      </c>
      <c r="K52" s="9" t="s">
        <v>383</v>
      </c>
      <c r="L52" s="11">
        <v>250</v>
      </c>
      <c r="M52" s="60" t="s">
        <v>384</v>
      </c>
      <c r="N52" s="134">
        <v>0.09</v>
      </c>
      <c r="O52" s="115">
        <v>0.05</v>
      </c>
      <c r="P52" s="132">
        <f t="shared" si="2"/>
        <v>0.55555555555555558</v>
      </c>
      <c r="Q52" s="39">
        <v>0</v>
      </c>
      <c r="R52" s="39">
        <v>0</v>
      </c>
      <c r="S52" s="132">
        <v>0</v>
      </c>
      <c r="T52" s="33" t="s">
        <v>817</v>
      </c>
    </row>
    <row r="53" spans="1:20" ht="60" customHeight="1" x14ac:dyDescent="0.25">
      <c r="A53" s="270"/>
      <c r="B53" s="266"/>
      <c r="C53" s="266"/>
      <c r="D53" s="26">
        <v>42</v>
      </c>
      <c r="E53" s="32" t="s">
        <v>300</v>
      </c>
      <c r="F53" s="32" t="s">
        <v>301</v>
      </c>
      <c r="G53" s="32" t="s">
        <v>302</v>
      </c>
      <c r="H53" s="32" t="s">
        <v>303</v>
      </c>
      <c r="I53" s="34" t="s">
        <v>304</v>
      </c>
      <c r="J53" s="270" t="s">
        <v>215</v>
      </c>
      <c r="K53" s="273" t="s">
        <v>216</v>
      </c>
      <c r="L53" s="273">
        <v>197</v>
      </c>
      <c r="M53" s="274" t="s">
        <v>217</v>
      </c>
      <c r="N53" s="134">
        <v>0.1</v>
      </c>
      <c r="O53" s="115">
        <v>0.05</v>
      </c>
      <c r="P53" s="132">
        <f t="shared" si="2"/>
        <v>0.5</v>
      </c>
      <c r="Q53" s="39">
        <v>0</v>
      </c>
      <c r="R53" s="39">
        <v>0</v>
      </c>
      <c r="S53" s="132">
        <v>0</v>
      </c>
      <c r="T53" s="33" t="s">
        <v>817</v>
      </c>
    </row>
    <row r="54" spans="1:20" ht="60" customHeight="1" x14ac:dyDescent="0.25">
      <c r="A54" s="270"/>
      <c r="B54" s="266"/>
      <c r="C54" s="266"/>
      <c r="D54" s="26">
        <v>43</v>
      </c>
      <c r="E54" s="32" t="s">
        <v>305</v>
      </c>
      <c r="F54" s="32" t="s">
        <v>306</v>
      </c>
      <c r="G54" s="32" t="s">
        <v>307</v>
      </c>
      <c r="H54" s="32" t="s">
        <v>308</v>
      </c>
      <c r="I54" s="34" t="s">
        <v>309</v>
      </c>
      <c r="J54" s="270"/>
      <c r="K54" s="273"/>
      <c r="L54" s="273"/>
      <c r="M54" s="274"/>
      <c r="N54" s="134">
        <v>0.1</v>
      </c>
      <c r="O54" s="115">
        <v>0.05</v>
      </c>
      <c r="P54" s="132">
        <f t="shared" si="2"/>
        <v>0.5</v>
      </c>
      <c r="Q54" s="39">
        <v>0</v>
      </c>
      <c r="R54" s="39">
        <v>0</v>
      </c>
      <c r="S54" s="132">
        <v>0</v>
      </c>
      <c r="T54" s="33" t="s">
        <v>817</v>
      </c>
    </row>
    <row r="55" spans="1:20" ht="60" customHeight="1" x14ac:dyDescent="0.25">
      <c r="A55" s="270"/>
      <c r="B55" s="266"/>
      <c r="C55" s="266"/>
      <c r="D55" s="26">
        <v>44</v>
      </c>
      <c r="E55" s="32" t="s">
        <v>310</v>
      </c>
      <c r="F55" s="32" t="s">
        <v>311</v>
      </c>
      <c r="G55" s="32" t="s">
        <v>312</v>
      </c>
      <c r="H55" s="32" t="s">
        <v>313</v>
      </c>
      <c r="I55" s="34" t="s">
        <v>314</v>
      </c>
      <c r="J55" s="270"/>
      <c r="K55" s="273"/>
      <c r="L55" s="273"/>
      <c r="M55" s="274"/>
      <c r="N55" s="134">
        <v>0.1</v>
      </c>
      <c r="O55" s="115">
        <v>0.1</v>
      </c>
      <c r="P55" s="132">
        <f t="shared" si="2"/>
        <v>1</v>
      </c>
      <c r="Q55" s="39">
        <v>0</v>
      </c>
      <c r="R55" s="39">
        <v>0</v>
      </c>
      <c r="S55" s="132">
        <v>0</v>
      </c>
      <c r="T55" s="33" t="s">
        <v>817</v>
      </c>
    </row>
    <row r="56" spans="1:20" ht="60" customHeight="1" x14ac:dyDescent="0.25">
      <c r="A56" s="270"/>
      <c r="B56" s="266" t="s">
        <v>380</v>
      </c>
      <c r="C56" s="32" t="s">
        <v>315</v>
      </c>
      <c r="D56" s="26">
        <v>45</v>
      </c>
      <c r="E56" s="32" t="s">
        <v>316</v>
      </c>
      <c r="F56" s="32" t="s">
        <v>317</v>
      </c>
      <c r="G56" s="32" t="s">
        <v>318</v>
      </c>
      <c r="H56" s="32" t="s">
        <v>319</v>
      </c>
      <c r="I56" s="34" t="s">
        <v>320</v>
      </c>
      <c r="J56" s="8" t="s">
        <v>385</v>
      </c>
      <c r="K56" s="31" t="s">
        <v>386</v>
      </c>
      <c r="L56" s="10" t="s">
        <v>387</v>
      </c>
      <c r="M56" s="60" t="s">
        <v>388</v>
      </c>
      <c r="N56" s="134">
        <v>0.1</v>
      </c>
      <c r="O56" s="115">
        <v>0.1</v>
      </c>
      <c r="P56" s="132">
        <f t="shared" si="2"/>
        <v>1</v>
      </c>
      <c r="Q56" s="39">
        <v>47228333</v>
      </c>
      <c r="R56" s="39">
        <v>47228333</v>
      </c>
      <c r="S56" s="132">
        <f t="shared" si="3"/>
        <v>1</v>
      </c>
      <c r="T56" s="33" t="s">
        <v>818</v>
      </c>
    </row>
    <row r="57" spans="1:20" ht="60" customHeight="1" x14ac:dyDescent="0.25">
      <c r="A57" s="270"/>
      <c r="B57" s="266"/>
      <c r="C57" s="266" t="s">
        <v>321</v>
      </c>
      <c r="D57" s="26">
        <v>46</v>
      </c>
      <c r="E57" s="32" t="s">
        <v>322</v>
      </c>
      <c r="F57" s="32" t="s">
        <v>323</v>
      </c>
      <c r="G57" s="32" t="s">
        <v>324</v>
      </c>
      <c r="H57" s="32" t="s">
        <v>325</v>
      </c>
      <c r="I57" s="90" t="s">
        <v>326</v>
      </c>
      <c r="J57" s="270" t="s">
        <v>215</v>
      </c>
      <c r="K57" s="273" t="s">
        <v>216</v>
      </c>
      <c r="L57" s="288">
        <v>197</v>
      </c>
      <c r="M57" s="274" t="s">
        <v>217</v>
      </c>
      <c r="N57" s="134">
        <v>0.09</v>
      </c>
      <c r="O57" s="115">
        <v>0.09</v>
      </c>
      <c r="P57" s="132">
        <f t="shared" si="2"/>
        <v>1</v>
      </c>
      <c r="Q57" s="39">
        <v>0</v>
      </c>
      <c r="R57" s="39">
        <v>0</v>
      </c>
      <c r="S57" s="132">
        <v>0</v>
      </c>
      <c r="T57" s="33" t="s">
        <v>819</v>
      </c>
    </row>
    <row r="58" spans="1:20" ht="60" customHeight="1" x14ac:dyDescent="0.25">
      <c r="A58" s="270"/>
      <c r="B58" s="266"/>
      <c r="C58" s="266"/>
      <c r="D58" s="26">
        <v>47</v>
      </c>
      <c r="E58" s="32" t="s">
        <v>327</v>
      </c>
      <c r="F58" s="32" t="s">
        <v>328</v>
      </c>
      <c r="G58" s="32" t="s">
        <v>329</v>
      </c>
      <c r="H58" s="32" t="s">
        <v>330</v>
      </c>
      <c r="I58" s="34" t="s">
        <v>331</v>
      </c>
      <c r="J58" s="270"/>
      <c r="K58" s="273"/>
      <c r="L58" s="288"/>
      <c r="M58" s="274"/>
      <c r="N58" s="134">
        <v>0.1</v>
      </c>
      <c r="O58" s="115">
        <v>0.1</v>
      </c>
      <c r="P58" s="132">
        <f t="shared" si="2"/>
        <v>1</v>
      </c>
      <c r="Q58" s="39">
        <v>10000000</v>
      </c>
      <c r="R58" s="39">
        <v>10000000</v>
      </c>
      <c r="S58" s="132">
        <f t="shared" si="3"/>
        <v>1</v>
      </c>
      <c r="T58" s="33" t="s">
        <v>820</v>
      </c>
    </row>
    <row r="59" spans="1:20" ht="60" customHeight="1" x14ac:dyDescent="0.25">
      <c r="A59" s="270"/>
      <c r="B59" s="266"/>
      <c r="C59" s="266"/>
      <c r="D59" s="26">
        <v>48</v>
      </c>
      <c r="E59" s="32" t="s">
        <v>332</v>
      </c>
      <c r="F59" s="32" t="s">
        <v>333</v>
      </c>
      <c r="G59" s="32" t="s">
        <v>334</v>
      </c>
      <c r="H59" s="32" t="s">
        <v>335</v>
      </c>
      <c r="I59" s="90" t="s">
        <v>336</v>
      </c>
      <c r="J59" s="270"/>
      <c r="K59" s="273"/>
      <c r="L59" s="288"/>
      <c r="M59" s="274"/>
      <c r="N59" s="134">
        <v>0.1</v>
      </c>
      <c r="O59" s="115">
        <v>0.1</v>
      </c>
      <c r="P59" s="132">
        <f t="shared" si="2"/>
        <v>1</v>
      </c>
      <c r="Q59" s="39">
        <v>0</v>
      </c>
      <c r="R59" s="39">
        <v>0</v>
      </c>
      <c r="S59" s="132">
        <v>0</v>
      </c>
      <c r="T59" s="33" t="s">
        <v>821</v>
      </c>
    </row>
    <row r="60" spans="1:20" ht="60" customHeight="1" x14ac:dyDescent="0.25">
      <c r="A60" s="270"/>
      <c r="B60" s="266"/>
      <c r="C60" s="266" t="s">
        <v>337</v>
      </c>
      <c r="D60" s="26">
        <v>49</v>
      </c>
      <c r="E60" s="27" t="s">
        <v>338</v>
      </c>
      <c r="F60" s="27" t="s">
        <v>339</v>
      </c>
      <c r="G60" s="27" t="s">
        <v>340</v>
      </c>
      <c r="H60" s="27" t="s">
        <v>341</v>
      </c>
      <c r="I60" s="89" t="s">
        <v>342</v>
      </c>
      <c r="J60" s="270"/>
      <c r="K60" s="273"/>
      <c r="L60" s="288"/>
      <c r="M60" s="274"/>
      <c r="N60" s="134">
        <v>0.1</v>
      </c>
      <c r="O60" s="115">
        <v>0.1</v>
      </c>
      <c r="P60" s="132">
        <f t="shared" si="2"/>
        <v>1</v>
      </c>
      <c r="Q60" s="39">
        <v>47157475</v>
      </c>
      <c r="R60" s="39">
        <v>47157475</v>
      </c>
      <c r="S60" s="132">
        <f t="shared" si="3"/>
        <v>1</v>
      </c>
      <c r="T60" s="33" t="s">
        <v>822</v>
      </c>
    </row>
    <row r="61" spans="1:20" ht="60" customHeight="1" x14ac:dyDescent="0.25">
      <c r="A61" s="270"/>
      <c r="B61" s="266"/>
      <c r="C61" s="266"/>
      <c r="D61" s="26">
        <v>50</v>
      </c>
      <c r="E61" s="32" t="s">
        <v>343</v>
      </c>
      <c r="F61" s="32" t="s">
        <v>344</v>
      </c>
      <c r="G61" s="32" t="s">
        <v>345</v>
      </c>
      <c r="H61" s="32" t="s">
        <v>346</v>
      </c>
      <c r="I61" s="34" t="s">
        <v>347</v>
      </c>
      <c r="J61" s="65" t="s">
        <v>389</v>
      </c>
      <c r="K61" s="9" t="s">
        <v>390</v>
      </c>
      <c r="L61" s="11">
        <v>231</v>
      </c>
      <c r="M61" s="60" t="s">
        <v>391</v>
      </c>
      <c r="N61" s="134">
        <v>0.1</v>
      </c>
      <c r="O61" s="115">
        <v>0.1</v>
      </c>
      <c r="P61" s="132">
        <f t="shared" si="2"/>
        <v>1</v>
      </c>
      <c r="Q61" s="39">
        <v>0</v>
      </c>
      <c r="R61" s="39">
        <v>0</v>
      </c>
      <c r="S61" s="132">
        <v>0</v>
      </c>
      <c r="T61" s="33" t="s">
        <v>817</v>
      </c>
    </row>
    <row r="62" spans="1:20" ht="60" customHeight="1" x14ac:dyDescent="0.25">
      <c r="A62" s="270"/>
      <c r="B62" s="266" t="s">
        <v>381</v>
      </c>
      <c r="C62" s="292" t="s">
        <v>348</v>
      </c>
      <c r="D62" s="26">
        <v>51</v>
      </c>
      <c r="E62" s="37" t="s">
        <v>349</v>
      </c>
      <c r="F62" s="32" t="s">
        <v>350</v>
      </c>
      <c r="G62" s="32" t="s">
        <v>351</v>
      </c>
      <c r="H62" s="32" t="s">
        <v>352</v>
      </c>
      <c r="I62" s="34" t="s">
        <v>353</v>
      </c>
      <c r="J62" s="65" t="s">
        <v>385</v>
      </c>
      <c r="K62" s="9" t="s">
        <v>386</v>
      </c>
      <c r="L62" s="11">
        <v>222</v>
      </c>
      <c r="M62" s="60" t="s">
        <v>392</v>
      </c>
      <c r="N62" s="134">
        <v>0.1</v>
      </c>
      <c r="O62" s="115">
        <v>0.1</v>
      </c>
      <c r="P62" s="132">
        <f t="shared" si="2"/>
        <v>1</v>
      </c>
      <c r="Q62" s="39">
        <v>0</v>
      </c>
      <c r="R62" s="39">
        <v>0</v>
      </c>
      <c r="S62" s="132">
        <v>0</v>
      </c>
      <c r="T62" s="33" t="s">
        <v>823</v>
      </c>
    </row>
    <row r="63" spans="1:20" ht="60" customHeight="1" x14ac:dyDescent="0.25">
      <c r="A63" s="270"/>
      <c r="B63" s="266"/>
      <c r="C63" s="292"/>
      <c r="D63" s="26">
        <v>52</v>
      </c>
      <c r="E63" s="37" t="s">
        <v>354</v>
      </c>
      <c r="F63" s="32" t="s">
        <v>355</v>
      </c>
      <c r="G63" s="32" t="s">
        <v>356</v>
      </c>
      <c r="H63" s="32" t="s">
        <v>357</v>
      </c>
      <c r="I63" s="34" t="s">
        <v>353</v>
      </c>
      <c r="J63" s="270" t="s">
        <v>215</v>
      </c>
      <c r="K63" s="273" t="s">
        <v>216</v>
      </c>
      <c r="L63" s="288">
        <v>197</v>
      </c>
      <c r="M63" s="274" t="s">
        <v>217</v>
      </c>
      <c r="N63" s="134">
        <v>0.1</v>
      </c>
      <c r="O63" s="115">
        <v>0.1</v>
      </c>
      <c r="P63" s="132">
        <f t="shared" si="2"/>
        <v>1</v>
      </c>
      <c r="Q63" s="39">
        <v>0</v>
      </c>
      <c r="R63" s="39">
        <v>0</v>
      </c>
      <c r="S63" s="132">
        <v>0</v>
      </c>
      <c r="T63" s="33" t="s">
        <v>824</v>
      </c>
    </row>
    <row r="64" spans="1:20" ht="60" customHeight="1" x14ac:dyDescent="0.25">
      <c r="A64" s="270"/>
      <c r="B64" s="266"/>
      <c r="C64" s="292"/>
      <c r="D64" s="26">
        <v>53</v>
      </c>
      <c r="E64" s="37" t="s">
        <v>358</v>
      </c>
      <c r="F64" s="32" t="s">
        <v>359</v>
      </c>
      <c r="G64" s="32" t="s">
        <v>360</v>
      </c>
      <c r="H64" s="32" t="s">
        <v>361</v>
      </c>
      <c r="I64" s="34" t="s">
        <v>362</v>
      </c>
      <c r="J64" s="270"/>
      <c r="K64" s="273"/>
      <c r="L64" s="288"/>
      <c r="M64" s="274"/>
      <c r="N64" s="134">
        <v>0.1</v>
      </c>
      <c r="O64" s="115">
        <v>0.1</v>
      </c>
      <c r="P64" s="132">
        <f t="shared" si="2"/>
        <v>1</v>
      </c>
      <c r="Q64" s="39">
        <v>0</v>
      </c>
      <c r="R64" s="39">
        <v>0</v>
      </c>
      <c r="S64" s="132">
        <v>0</v>
      </c>
      <c r="T64" s="33" t="s">
        <v>825</v>
      </c>
    </row>
    <row r="65" spans="1:20" ht="60" customHeight="1" x14ac:dyDescent="0.25">
      <c r="A65" s="270"/>
      <c r="B65" s="266"/>
      <c r="C65" s="292"/>
      <c r="D65" s="26">
        <v>54</v>
      </c>
      <c r="E65" s="37" t="s">
        <v>363</v>
      </c>
      <c r="F65" s="32" t="s">
        <v>364</v>
      </c>
      <c r="G65" s="32" t="s">
        <v>365</v>
      </c>
      <c r="H65" s="32" t="s">
        <v>366</v>
      </c>
      <c r="I65" s="90" t="s">
        <v>367</v>
      </c>
      <c r="J65" s="270"/>
      <c r="K65" s="273"/>
      <c r="L65" s="288"/>
      <c r="M65" s="274"/>
      <c r="N65" s="134">
        <v>0.1</v>
      </c>
      <c r="O65" s="115">
        <v>0.1</v>
      </c>
      <c r="P65" s="132">
        <f t="shared" si="2"/>
        <v>1</v>
      </c>
      <c r="Q65" s="39">
        <v>0</v>
      </c>
      <c r="R65" s="39">
        <v>0</v>
      </c>
      <c r="S65" s="132">
        <v>0</v>
      </c>
      <c r="T65" s="33" t="s">
        <v>826</v>
      </c>
    </row>
    <row r="66" spans="1:20" ht="60" customHeight="1" x14ac:dyDescent="0.25">
      <c r="A66" s="270"/>
      <c r="B66" s="266" t="s">
        <v>368</v>
      </c>
      <c r="C66" s="266" t="s">
        <v>369</v>
      </c>
      <c r="D66" s="26">
        <v>55</v>
      </c>
      <c r="E66" s="32" t="s">
        <v>370</v>
      </c>
      <c r="F66" s="32" t="s">
        <v>371</v>
      </c>
      <c r="G66" s="32" t="s">
        <v>372</v>
      </c>
      <c r="H66" s="32" t="s">
        <v>373</v>
      </c>
      <c r="I66" s="34" t="s">
        <v>374</v>
      </c>
      <c r="J66" s="270"/>
      <c r="K66" s="273"/>
      <c r="L66" s="288"/>
      <c r="M66" s="274"/>
      <c r="N66" s="134">
        <v>0.1</v>
      </c>
      <c r="O66" s="115">
        <v>0.1</v>
      </c>
      <c r="P66" s="132">
        <f t="shared" si="2"/>
        <v>1</v>
      </c>
      <c r="Q66" s="39">
        <v>4450000</v>
      </c>
      <c r="R66" s="39">
        <v>4450000</v>
      </c>
      <c r="S66" s="132">
        <f t="shared" si="3"/>
        <v>1</v>
      </c>
      <c r="T66" s="33" t="s">
        <v>827</v>
      </c>
    </row>
    <row r="67" spans="1:20" ht="60" customHeight="1" x14ac:dyDescent="0.25">
      <c r="A67" s="270"/>
      <c r="B67" s="266"/>
      <c r="C67" s="266"/>
      <c r="D67" s="26">
        <v>56</v>
      </c>
      <c r="E67" s="32" t="s">
        <v>375</v>
      </c>
      <c r="F67" s="32" t="s">
        <v>376</v>
      </c>
      <c r="G67" s="32" t="s">
        <v>377</v>
      </c>
      <c r="H67" s="32" t="s">
        <v>378</v>
      </c>
      <c r="I67" s="34" t="s">
        <v>379</v>
      </c>
      <c r="J67" s="270"/>
      <c r="K67" s="273"/>
      <c r="L67" s="288"/>
      <c r="M67" s="274"/>
      <c r="N67" s="134">
        <v>0.12</v>
      </c>
      <c r="O67" s="115">
        <v>0.12</v>
      </c>
      <c r="P67" s="132">
        <f t="shared" si="2"/>
        <v>1</v>
      </c>
      <c r="Q67" s="39">
        <v>0</v>
      </c>
      <c r="R67" s="39">
        <v>0</v>
      </c>
      <c r="S67" s="132">
        <v>0</v>
      </c>
      <c r="T67" s="33" t="s">
        <v>828</v>
      </c>
    </row>
    <row r="68" spans="1:20" ht="60" customHeight="1" x14ac:dyDescent="0.25">
      <c r="A68" s="298" t="s">
        <v>393</v>
      </c>
      <c r="B68" s="273" t="s">
        <v>394</v>
      </c>
      <c r="C68" s="273" t="s">
        <v>395</v>
      </c>
      <c r="D68" s="26">
        <v>57</v>
      </c>
      <c r="E68" s="32" t="s">
        <v>396</v>
      </c>
      <c r="F68" s="32" t="s">
        <v>397</v>
      </c>
      <c r="G68" s="32" t="s">
        <v>398</v>
      </c>
      <c r="H68" s="32" t="s">
        <v>399</v>
      </c>
      <c r="I68" s="34" t="s">
        <v>400</v>
      </c>
      <c r="J68" s="57" t="s">
        <v>233</v>
      </c>
      <c r="K68" s="26" t="s">
        <v>234</v>
      </c>
      <c r="L68" s="30">
        <v>197</v>
      </c>
      <c r="M68" s="58" t="s">
        <v>217</v>
      </c>
      <c r="N68" s="134">
        <v>0.1</v>
      </c>
      <c r="O68" s="115">
        <v>0.1</v>
      </c>
      <c r="P68" s="132">
        <f t="shared" si="2"/>
        <v>1</v>
      </c>
      <c r="Q68" s="39">
        <v>0</v>
      </c>
      <c r="R68" s="39">
        <v>0</v>
      </c>
      <c r="S68" s="132">
        <v>0</v>
      </c>
      <c r="T68" s="33" t="s">
        <v>871</v>
      </c>
    </row>
    <row r="69" spans="1:20" ht="60" customHeight="1" x14ac:dyDescent="0.25">
      <c r="A69" s="298"/>
      <c r="B69" s="273"/>
      <c r="C69" s="273"/>
      <c r="D69" s="26">
        <v>58</v>
      </c>
      <c r="E69" s="32" t="s">
        <v>401</v>
      </c>
      <c r="F69" s="32" t="s">
        <v>402</v>
      </c>
      <c r="G69" s="32" t="s">
        <v>403</v>
      </c>
      <c r="H69" s="32" t="s">
        <v>404</v>
      </c>
      <c r="I69" s="34" t="s">
        <v>405</v>
      </c>
      <c r="J69" s="91" t="s">
        <v>406</v>
      </c>
      <c r="K69" s="30" t="s">
        <v>407</v>
      </c>
      <c r="L69" s="42">
        <v>207</v>
      </c>
      <c r="M69" s="66" t="s">
        <v>408</v>
      </c>
      <c r="N69" s="134">
        <v>0.1</v>
      </c>
      <c r="O69" s="115">
        <v>0.1</v>
      </c>
      <c r="P69" s="132">
        <f t="shared" si="2"/>
        <v>1</v>
      </c>
      <c r="Q69" s="39">
        <v>14433333</v>
      </c>
      <c r="R69" s="39">
        <v>14433333</v>
      </c>
      <c r="S69" s="132">
        <f t="shared" si="3"/>
        <v>1</v>
      </c>
      <c r="T69" s="33" t="s">
        <v>829</v>
      </c>
    </row>
    <row r="70" spans="1:20" ht="60" customHeight="1" x14ac:dyDescent="0.25">
      <c r="A70" s="298"/>
      <c r="B70" s="273"/>
      <c r="C70" s="273"/>
      <c r="D70" s="26">
        <v>59</v>
      </c>
      <c r="E70" s="26" t="s">
        <v>409</v>
      </c>
      <c r="F70" s="26" t="s">
        <v>410</v>
      </c>
      <c r="G70" s="26" t="s">
        <v>411</v>
      </c>
      <c r="H70" s="26" t="s">
        <v>412</v>
      </c>
      <c r="I70" s="55" t="s">
        <v>413</v>
      </c>
      <c r="J70" s="270" t="s">
        <v>233</v>
      </c>
      <c r="K70" s="273" t="s">
        <v>234</v>
      </c>
      <c r="L70" s="275">
        <v>197</v>
      </c>
      <c r="M70" s="58" t="s">
        <v>217</v>
      </c>
      <c r="N70" s="134">
        <v>0.09</v>
      </c>
      <c r="O70" s="115">
        <v>0.04</v>
      </c>
      <c r="P70" s="132">
        <f t="shared" si="2"/>
        <v>0.44444444444444448</v>
      </c>
      <c r="Q70" s="39">
        <v>0</v>
      </c>
      <c r="R70" s="39">
        <v>0</v>
      </c>
      <c r="S70" s="132">
        <v>0</v>
      </c>
      <c r="T70" s="33" t="s">
        <v>830</v>
      </c>
    </row>
    <row r="71" spans="1:20" ht="60" customHeight="1" x14ac:dyDescent="0.25">
      <c r="A71" s="298"/>
      <c r="B71" s="273"/>
      <c r="C71" s="273"/>
      <c r="D71" s="26">
        <v>60</v>
      </c>
      <c r="E71" s="16" t="s">
        <v>414</v>
      </c>
      <c r="F71" s="16" t="s">
        <v>415</v>
      </c>
      <c r="G71" s="16" t="s">
        <v>416</v>
      </c>
      <c r="H71" s="16" t="s">
        <v>417</v>
      </c>
      <c r="I71" s="92" t="s">
        <v>413</v>
      </c>
      <c r="J71" s="270"/>
      <c r="K71" s="273"/>
      <c r="L71" s="275"/>
      <c r="M71" s="67" t="s">
        <v>217</v>
      </c>
      <c r="N71" s="57">
        <v>1</v>
      </c>
      <c r="O71" s="26">
        <v>0.5</v>
      </c>
      <c r="P71" s="132">
        <f t="shared" si="2"/>
        <v>0.5</v>
      </c>
      <c r="Q71" s="39">
        <v>0</v>
      </c>
      <c r="R71" s="39">
        <v>0</v>
      </c>
      <c r="S71" s="132">
        <v>0</v>
      </c>
      <c r="T71" s="33"/>
    </row>
    <row r="72" spans="1:20" ht="60" customHeight="1" x14ac:dyDescent="0.25">
      <c r="A72" s="298"/>
      <c r="B72" s="273"/>
      <c r="C72" s="273" t="s">
        <v>418</v>
      </c>
      <c r="D72" s="26">
        <v>61</v>
      </c>
      <c r="E72" s="32" t="s">
        <v>419</v>
      </c>
      <c r="F72" s="32" t="s">
        <v>420</v>
      </c>
      <c r="G72" s="32" t="s">
        <v>421</v>
      </c>
      <c r="H72" s="32" t="s">
        <v>422</v>
      </c>
      <c r="I72" s="34" t="s">
        <v>423</v>
      </c>
      <c r="J72" s="57" t="s">
        <v>389</v>
      </c>
      <c r="K72" s="26" t="s">
        <v>424</v>
      </c>
      <c r="L72" s="30">
        <v>234</v>
      </c>
      <c r="M72" s="64" t="s">
        <v>425</v>
      </c>
      <c r="N72" s="57">
        <v>1</v>
      </c>
      <c r="O72" s="26">
        <v>0.5</v>
      </c>
      <c r="P72" s="132">
        <f t="shared" si="2"/>
        <v>0.5</v>
      </c>
      <c r="Q72" s="39">
        <v>6000000</v>
      </c>
      <c r="R72" s="39">
        <v>6000000</v>
      </c>
      <c r="S72" s="132">
        <f t="shared" si="3"/>
        <v>1</v>
      </c>
      <c r="T72" s="33" t="s">
        <v>831</v>
      </c>
    </row>
    <row r="73" spans="1:20" ht="60" customHeight="1" x14ac:dyDescent="0.25">
      <c r="A73" s="298"/>
      <c r="B73" s="273"/>
      <c r="C73" s="273"/>
      <c r="D73" s="26">
        <v>62</v>
      </c>
      <c r="E73" s="32" t="s">
        <v>426</v>
      </c>
      <c r="F73" s="32" t="s">
        <v>427</v>
      </c>
      <c r="G73" s="32" t="s">
        <v>428</v>
      </c>
      <c r="H73" s="32" t="s">
        <v>429</v>
      </c>
      <c r="I73" s="34" t="s">
        <v>430</v>
      </c>
      <c r="J73" s="57" t="s">
        <v>233</v>
      </c>
      <c r="K73" s="26" t="s">
        <v>234</v>
      </c>
      <c r="L73" s="30">
        <v>197</v>
      </c>
      <c r="M73" s="58" t="s">
        <v>217</v>
      </c>
      <c r="N73" s="134">
        <v>0.09</v>
      </c>
      <c r="O73" s="115">
        <v>0.03</v>
      </c>
      <c r="P73" s="132">
        <f t="shared" si="2"/>
        <v>0.33333333333333331</v>
      </c>
      <c r="Q73" s="39">
        <v>0</v>
      </c>
      <c r="R73" s="39">
        <v>0</v>
      </c>
      <c r="S73" s="132">
        <v>0</v>
      </c>
      <c r="T73" s="33" t="s">
        <v>832</v>
      </c>
    </row>
    <row r="74" spans="1:20" ht="60" customHeight="1" x14ac:dyDescent="0.25">
      <c r="A74" s="298"/>
      <c r="B74" s="273"/>
      <c r="C74" s="273"/>
      <c r="D74" s="26">
        <v>63</v>
      </c>
      <c r="E74" s="32" t="s">
        <v>431</v>
      </c>
      <c r="F74" s="32" t="s">
        <v>432</v>
      </c>
      <c r="G74" s="32" t="s">
        <v>433</v>
      </c>
      <c r="H74" s="32" t="s">
        <v>434</v>
      </c>
      <c r="I74" s="34" t="s">
        <v>435</v>
      </c>
      <c r="J74" s="68" t="s">
        <v>96</v>
      </c>
      <c r="K74" s="41" t="s">
        <v>96</v>
      </c>
      <c r="L74" s="41" t="s">
        <v>96</v>
      </c>
      <c r="M74" s="63" t="s">
        <v>96</v>
      </c>
      <c r="N74" s="137">
        <v>3.0000000000000001E-3</v>
      </c>
      <c r="O74" s="26">
        <v>0</v>
      </c>
      <c r="P74" s="132">
        <v>0</v>
      </c>
      <c r="Q74" s="39">
        <v>0</v>
      </c>
      <c r="R74" s="39">
        <v>0</v>
      </c>
      <c r="S74" s="132">
        <v>0</v>
      </c>
      <c r="T74" s="33" t="s">
        <v>833</v>
      </c>
    </row>
    <row r="75" spans="1:20" ht="60" customHeight="1" x14ac:dyDescent="0.25">
      <c r="A75" s="298"/>
      <c r="B75" s="273"/>
      <c r="C75" s="273"/>
      <c r="D75" s="26">
        <v>64</v>
      </c>
      <c r="E75" s="16" t="s">
        <v>436</v>
      </c>
      <c r="F75" s="16" t="s">
        <v>437</v>
      </c>
      <c r="G75" s="16" t="s">
        <v>438</v>
      </c>
      <c r="H75" s="16" t="s">
        <v>439</v>
      </c>
      <c r="I75" s="92" t="s">
        <v>440</v>
      </c>
      <c r="J75" s="94" t="s">
        <v>389</v>
      </c>
      <c r="K75" s="18" t="s">
        <v>390</v>
      </c>
      <c r="L75" s="41" t="s">
        <v>441</v>
      </c>
      <c r="M75" s="69" t="s">
        <v>442</v>
      </c>
      <c r="N75" s="134">
        <v>0.05</v>
      </c>
      <c r="O75" s="115">
        <v>0.05</v>
      </c>
      <c r="P75" s="132">
        <f t="shared" si="2"/>
        <v>1</v>
      </c>
      <c r="Q75" s="39">
        <v>0</v>
      </c>
      <c r="R75" s="39">
        <v>0</v>
      </c>
      <c r="S75" s="132">
        <v>0</v>
      </c>
      <c r="T75" s="33" t="s">
        <v>834</v>
      </c>
    </row>
    <row r="76" spans="1:20" ht="60" customHeight="1" x14ac:dyDescent="0.25">
      <c r="A76" s="298"/>
      <c r="B76" s="273"/>
      <c r="C76" s="273"/>
      <c r="D76" s="26">
        <v>65</v>
      </c>
      <c r="E76" s="32" t="s">
        <v>443</v>
      </c>
      <c r="F76" s="32" t="s">
        <v>444</v>
      </c>
      <c r="G76" s="32" t="s">
        <v>445</v>
      </c>
      <c r="H76" s="32" t="s">
        <v>446</v>
      </c>
      <c r="I76" s="34" t="s">
        <v>447</v>
      </c>
      <c r="J76" s="71" t="s">
        <v>233</v>
      </c>
      <c r="K76" s="42" t="s">
        <v>234</v>
      </c>
      <c r="L76" s="30">
        <v>197</v>
      </c>
      <c r="M76" s="58" t="s">
        <v>217</v>
      </c>
      <c r="N76" s="134">
        <v>0.09</v>
      </c>
      <c r="O76" s="115">
        <v>0.09</v>
      </c>
      <c r="P76" s="132">
        <f t="shared" si="2"/>
        <v>1</v>
      </c>
      <c r="Q76" s="39">
        <v>4450000</v>
      </c>
      <c r="R76" s="39">
        <v>4450000</v>
      </c>
      <c r="S76" s="132">
        <f t="shared" si="3"/>
        <v>1</v>
      </c>
      <c r="T76" s="33" t="s">
        <v>835</v>
      </c>
    </row>
    <row r="77" spans="1:20" ht="60" customHeight="1" x14ac:dyDescent="0.25">
      <c r="A77" s="298"/>
      <c r="B77" s="273" t="s">
        <v>448</v>
      </c>
      <c r="C77" s="273" t="s">
        <v>449</v>
      </c>
      <c r="D77" s="26">
        <v>66</v>
      </c>
      <c r="E77" s="26" t="s">
        <v>450</v>
      </c>
      <c r="F77" s="26" t="s">
        <v>451</v>
      </c>
      <c r="G77" s="26" t="s">
        <v>452</v>
      </c>
      <c r="H77" s="26" t="s">
        <v>453</v>
      </c>
      <c r="I77" s="55" t="s">
        <v>454</v>
      </c>
      <c r="J77" s="57" t="s">
        <v>254</v>
      </c>
      <c r="K77" s="26" t="s">
        <v>262</v>
      </c>
      <c r="L77" s="43">
        <v>136</v>
      </c>
      <c r="M77" s="58" t="s">
        <v>455</v>
      </c>
      <c r="N77" s="134">
        <v>0.1</v>
      </c>
      <c r="O77" s="115">
        <v>0.1</v>
      </c>
      <c r="P77" s="132">
        <f t="shared" si="2"/>
        <v>1</v>
      </c>
      <c r="Q77" s="39">
        <v>0</v>
      </c>
      <c r="R77" s="39">
        <v>0</v>
      </c>
      <c r="S77" s="132">
        <v>0</v>
      </c>
      <c r="T77" s="33" t="s">
        <v>836</v>
      </c>
    </row>
    <row r="78" spans="1:20" ht="60" customHeight="1" x14ac:dyDescent="0.25">
      <c r="A78" s="298"/>
      <c r="B78" s="273"/>
      <c r="C78" s="273"/>
      <c r="D78" s="26">
        <v>67</v>
      </c>
      <c r="E78" s="32" t="s">
        <v>456</v>
      </c>
      <c r="F78" s="32" t="s">
        <v>457</v>
      </c>
      <c r="G78" s="32" t="s">
        <v>458</v>
      </c>
      <c r="H78" s="32" t="s">
        <v>459</v>
      </c>
      <c r="I78" s="34" t="s">
        <v>460</v>
      </c>
      <c r="J78" s="270" t="s">
        <v>233</v>
      </c>
      <c r="K78" s="273" t="s">
        <v>234</v>
      </c>
      <c r="L78" s="275">
        <v>197</v>
      </c>
      <c r="M78" s="58" t="s">
        <v>217</v>
      </c>
      <c r="N78" s="137">
        <v>6.0000000000000001E-3</v>
      </c>
      <c r="O78" s="26">
        <v>0</v>
      </c>
      <c r="P78" s="132">
        <v>0</v>
      </c>
      <c r="Q78" s="39">
        <v>0</v>
      </c>
      <c r="R78" s="39">
        <v>0</v>
      </c>
      <c r="S78" s="132">
        <v>0</v>
      </c>
      <c r="T78" s="33" t="s">
        <v>833</v>
      </c>
    </row>
    <row r="79" spans="1:20" ht="60" customHeight="1" x14ac:dyDescent="0.25">
      <c r="A79" s="298"/>
      <c r="B79" s="273"/>
      <c r="C79" s="273"/>
      <c r="D79" s="26">
        <v>68</v>
      </c>
      <c r="E79" s="32" t="s">
        <v>461</v>
      </c>
      <c r="F79" s="32" t="s">
        <v>462</v>
      </c>
      <c r="G79" s="32" t="s">
        <v>463</v>
      </c>
      <c r="H79" s="32" t="s">
        <v>464</v>
      </c>
      <c r="I79" s="34" t="s">
        <v>465</v>
      </c>
      <c r="J79" s="270"/>
      <c r="K79" s="273"/>
      <c r="L79" s="275"/>
      <c r="M79" s="58" t="s">
        <v>217</v>
      </c>
      <c r="N79" s="134">
        <v>0.1</v>
      </c>
      <c r="O79" s="26">
        <v>0</v>
      </c>
      <c r="P79" s="132">
        <f t="shared" si="2"/>
        <v>0</v>
      </c>
      <c r="Q79" s="39">
        <v>0</v>
      </c>
      <c r="R79" s="39">
        <v>0</v>
      </c>
      <c r="S79" s="132">
        <v>0</v>
      </c>
      <c r="T79" s="33" t="s">
        <v>837</v>
      </c>
    </row>
    <row r="80" spans="1:20" ht="60" customHeight="1" x14ac:dyDescent="0.25">
      <c r="A80" s="298"/>
      <c r="B80" s="273"/>
      <c r="C80" s="273" t="s">
        <v>466</v>
      </c>
      <c r="D80" s="26">
        <v>69</v>
      </c>
      <c r="E80" s="32" t="s">
        <v>467</v>
      </c>
      <c r="F80" s="32" t="s">
        <v>468</v>
      </c>
      <c r="G80" s="32" t="s">
        <v>469</v>
      </c>
      <c r="H80" s="32" t="s">
        <v>470</v>
      </c>
      <c r="I80" s="34" t="s">
        <v>471</v>
      </c>
      <c r="J80" s="270"/>
      <c r="K80" s="273"/>
      <c r="L80" s="275"/>
      <c r="M80" s="58" t="s">
        <v>217</v>
      </c>
      <c r="N80" s="137">
        <v>5.0000000000000001E-3</v>
      </c>
      <c r="O80" s="116">
        <v>5.0000000000000001E-3</v>
      </c>
      <c r="P80" s="132">
        <f t="shared" si="2"/>
        <v>1</v>
      </c>
      <c r="Q80" s="39">
        <v>0</v>
      </c>
      <c r="R80" s="39">
        <v>0</v>
      </c>
      <c r="S80" s="132">
        <v>0</v>
      </c>
      <c r="T80" s="33" t="s">
        <v>838</v>
      </c>
    </row>
    <row r="81" spans="1:20" ht="60" customHeight="1" x14ac:dyDescent="0.25">
      <c r="A81" s="298"/>
      <c r="B81" s="273"/>
      <c r="C81" s="273"/>
      <c r="D81" s="26">
        <v>70</v>
      </c>
      <c r="E81" s="26" t="s">
        <v>472</v>
      </c>
      <c r="F81" s="26" t="s">
        <v>473</v>
      </c>
      <c r="G81" s="26" t="s">
        <v>474</v>
      </c>
      <c r="H81" s="26" t="s">
        <v>475</v>
      </c>
      <c r="I81" s="55" t="s">
        <v>476</v>
      </c>
      <c r="J81" s="270"/>
      <c r="K81" s="273"/>
      <c r="L81" s="275"/>
      <c r="M81" s="58" t="s">
        <v>217</v>
      </c>
      <c r="N81" s="134">
        <v>0.08</v>
      </c>
      <c r="O81" s="115">
        <v>0.08</v>
      </c>
      <c r="P81" s="132">
        <f t="shared" si="2"/>
        <v>1</v>
      </c>
      <c r="Q81" s="39">
        <v>19000000</v>
      </c>
      <c r="R81" s="39">
        <v>19000000</v>
      </c>
      <c r="S81" s="132">
        <f t="shared" si="3"/>
        <v>1</v>
      </c>
      <c r="T81" s="33" t="s">
        <v>839</v>
      </c>
    </row>
    <row r="82" spans="1:20" ht="60" customHeight="1" x14ac:dyDescent="0.25">
      <c r="A82" s="298"/>
      <c r="B82" s="273"/>
      <c r="C82" s="273"/>
      <c r="D82" s="26">
        <v>71</v>
      </c>
      <c r="E82" s="26" t="s">
        <v>477</v>
      </c>
      <c r="F82" s="26" t="s">
        <v>478</v>
      </c>
      <c r="G82" s="26" t="s">
        <v>479</v>
      </c>
      <c r="H82" s="26" t="s">
        <v>480</v>
      </c>
      <c r="I82" s="55" t="s">
        <v>481</v>
      </c>
      <c r="J82" s="57" t="s">
        <v>385</v>
      </c>
      <c r="K82" s="26" t="s">
        <v>386</v>
      </c>
      <c r="L82" s="42">
        <v>219</v>
      </c>
      <c r="M82" s="58" t="s">
        <v>482</v>
      </c>
      <c r="N82" s="134">
        <v>0.08</v>
      </c>
      <c r="O82" s="115">
        <v>0.08</v>
      </c>
      <c r="P82" s="132">
        <f t="shared" si="2"/>
        <v>1</v>
      </c>
      <c r="Q82" s="39">
        <v>0</v>
      </c>
      <c r="R82" s="39">
        <v>0</v>
      </c>
      <c r="S82" s="132">
        <v>0</v>
      </c>
      <c r="T82" s="33" t="s">
        <v>840</v>
      </c>
    </row>
    <row r="83" spans="1:20" ht="60" customHeight="1" x14ac:dyDescent="0.25">
      <c r="A83" s="298"/>
      <c r="B83" s="273"/>
      <c r="C83" s="273"/>
      <c r="D83" s="26">
        <v>72</v>
      </c>
      <c r="E83" s="26" t="s">
        <v>483</v>
      </c>
      <c r="F83" s="26" t="s">
        <v>484</v>
      </c>
      <c r="G83" s="26" t="s">
        <v>485</v>
      </c>
      <c r="H83" s="26" t="s">
        <v>486</v>
      </c>
      <c r="I83" s="55" t="s">
        <v>487</v>
      </c>
      <c r="J83" s="57" t="s">
        <v>233</v>
      </c>
      <c r="K83" s="26" t="s">
        <v>234</v>
      </c>
      <c r="L83" s="30">
        <v>197</v>
      </c>
      <c r="M83" s="58" t="s">
        <v>217</v>
      </c>
      <c r="N83" s="137">
        <v>9.5000000000000001E-2</v>
      </c>
      <c r="O83" s="26">
        <v>0</v>
      </c>
      <c r="P83" s="132">
        <f t="shared" si="2"/>
        <v>0</v>
      </c>
      <c r="Q83" s="39">
        <v>0</v>
      </c>
      <c r="R83" s="39">
        <v>0</v>
      </c>
      <c r="S83" s="132">
        <v>0</v>
      </c>
      <c r="T83" s="33" t="s">
        <v>841</v>
      </c>
    </row>
    <row r="84" spans="1:20" ht="60" customHeight="1" x14ac:dyDescent="0.25">
      <c r="A84" s="298"/>
      <c r="B84" s="273"/>
      <c r="C84" s="273"/>
      <c r="D84" s="26">
        <v>73</v>
      </c>
      <c r="E84" s="32" t="s">
        <v>488</v>
      </c>
      <c r="F84" s="32" t="s">
        <v>489</v>
      </c>
      <c r="G84" s="32" t="s">
        <v>490</v>
      </c>
      <c r="H84" s="32" t="s">
        <v>491</v>
      </c>
      <c r="I84" s="34" t="s">
        <v>492</v>
      </c>
      <c r="J84" s="68" t="s">
        <v>236</v>
      </c>
      <c r="K84" s="41" t="s">
        <v>493</v>
      </c>
      <c r="L84" s="42">
        <v>86</v>
      </c>
      <c r="M84" s="33" t="s">
        <v>494</v>
      </c>
      <c r="N84" s="134">
        <v>0.09</v>
      </c>
      <c r="O84" s="26">
        <v>0</v>
      </c>
      <c r="P84" s="132">
        <f t="shared" si="2"/>
        <v>0</v>
      </c>
      <c r="Q84" s="39">
        <v>0</v>
      </c>
      <c r="R84" s="39">
        <v>0</v>
      </c>
      <c r="S84" s="132">
        <v>0</v>
      </c>
      <c r="T84" s="33" t="s">
        <v>841</v>
      </c>
    </row>
    <row r="85" spans="1:20" ht="60" customHeight="1" x14ac:dyDescent="0.25">
      <c r="A85" s="298" t="s">
        <v>495</v>
      </c>
      <c r="B85" s="275" t="s">
        <v>496</v>
      </c>
      <c r="C85" s="273" t="s">
        <v>497</v>
      </c>
      <c r="D85" s="26">
        <v>74</v>
      </c>
      <c r="E85" s="26" t="s">
        <v>498</v>
      </c>
      <c r="F85" s="26" t="s">
        <v>499</v>
      </c>
      <c r="G85" s="26" t="s">
        <v>500</v>
      </c>
      <c r="H85" s="26" t="s">
        <v>501</v>
      </c>
      <c r="I85" s="55" t="s">
        <v>502</v>
      </c>
      <c r="J85" s="57" t="s">
        <v>382</v>
      </c>
      <c r="K85" s="26" t="s">
        <v>383</v>
      </c>
      <c r="L85" s="42">
        <v>250</v>
      </c>
      <c r="M85" s="55" t="s">
        <v>384</v>
      </c>
      <c r="N85" s="134">
        <v>0.09</v>
      </c>
      <c r="O85" s="115">
        <v>0.09</v>
      </c>
      <c r="P85" s="132">
        <f t="shared" si="2"/>
        <v>1</v>
      </c>
      <c r="Q85" s="39">
        <v>0</v>
      </c>
      <c r="R85" s="39">
        <v>0</v>
      </c>
      <c r="S85" s="132">
        <v>0</v>
      </c>
      <c r="T85" s="33" t="s">
        <v>842</v>
      </c>
    </row>
    <row r="86" spans="1:20" ht="60" customHeight="1" x14ac:dyDescent="0.25">
      <c r="A86" s="298"/>
      <c r="B86" s="275"/>
      <c r="C86" s="273"/>
      <c r="D86" s="26">
        <v>75</v>
      </c>
      <c r="E86" s="26" t="s">
        <v>503</v>
      </c>
      <c r="F86" s="26" t="s">
        <v>504</v>
      </c>
      <c r="G86" s="26" t="s">
        <v>505</v>
      </c>
      <c r="H86" s="26" t="s">
        <v>506</v>
      </c>
      <c r="I86" s="55" t="s">
        <v>507</v>
      </c>
      <c r="J86" s="57" t="s">
        <v>406</v>
      </c>
      <c r="K86" s="26" t="s">
        <v>407</v>
      </c>
      <c r="L86" s="42">
        <v>231</v>
      </c>
      <c r="M86" s="55" t="s">
        <v>391</v>
      </c>
      <c r="N86" s="134">
        <v>0.1</v>
      </c>
      <c r="O86" s="115">
        <v>0.1</v>
      </c>
      <c r="P86" s="132">
        <f t="shared" si="2"/>
        <v>1</v>
      </c>
      <c r="Q86" s="39">
        <v>0</v>
      </c>
      <c r="R86" s="39">
        <v>0</v>
      </c>
      <c r="S86" s="132">
        <v>0</v>
      </c>
      <c r="T86" s="33" t="s">
        <v>762</v>
      </c>
    </row>
    <row r="87" spans="1:20" ht="60" customHeight="1" x14ac:dyDescent="0.25">
      <c r="A87" s="298"/>
      <c r="B87" s="275"/>
      <c r="C87" s="273"/>
      <c r="D87" s="26">
        <v>76</v>
      </c>
      <c r="E87" s="26" t="s">
        <v>508</v>
      </c>
      <c r="F87" s="26" t="s">
        <v>509</v>
      </c>
      <c r="G87" s="26" t="s">
        <v>510</v>
      </c>
      <c r="H87" s="26" t="s">
        <v>511</v>
      </c>
      <c r="I87" s="93" t="s">
        <v>512</v>
      </c>
      <c r="J87" s="57" t="s">
        <v>389</v>
      </c>
      <c r="K87" s="26" t="s">
        <v>390</v>
      </c>
      <c r="L87" s="42">
        <v>232</v>
      </c>
      <c r="M87" s="55" t="s">
        <v>391</v>
      </c>
      <c r="N87" s="134">
        <v>0.1</v>
      </c>
      <c r="O87" s="26">
        <v>0</v>
      </c>
      <c r="P87" s="132">
        <v>0</v>
      </c>
      <c r="Q87" s="39">
        <v>0</v>
      </c>
      <c r="R87" s="39">
        <v>0</v>
      </c>
      <c r="S87" s="132">
        <v>0</v>
      </c>
      <c r="T87" s="33" t="s">
        <v>843</v>
      </c>
    </row>
    <row r="88" spans="1:20" ht="60" customHeight="1" x14ac:dyDescent="0.25">
      <c r="A88" s="298"/>
      <c r="B88" s="275"/>
      <c r="C88" s="273"/>
      <c r="D88" s="26">
        <v>77</v>
      </c>
      <c r="E88" s="26" t="s">
        <v>513</v>
      </c>
      <c r="F88" s="26" t="s">
        <v>514</v>
      </c>
      <c r="G88" s="26" t="s">
        <v>515</v>
      </c>
      <c r="H88" s="26" t="s">
        <v>516</v>
      </c>
      <c r="I88" s="55" t="s">
        <v>517</v>
      </c>
      <c r="J88" s="61" t="s">
        <v>215</v>
      </c>
      <c r="K88" s="28" t="s">
        <v>216</v>
      </c>
      <c r="L88" s="29">
        <v>197</v>
      </c>
      <c r="M88" s="62" t="s">
        <v>217</v>
      </c>
      <c r="N88" s="134">
        <v>0.09</v>
      </c>
      <c r="O88" s="115">
        <v>0.09</v>
      </c>
      <c r="P88" s="132">
        <f t="shared" si="2"/>
        <v>1</v>
      </c>
      <c r="Q88" s="39">
        <v>5000000</v>
      </c>
      <c r="R88" s="39">
        <v>5000000</v>
      </c>
      <c r="S88" s="132">
        <f t="shared" si="3"/>
        <v>1</v>
      </c>
      <c r="T88" s="33" t="s">
        <v>844</v>
      </c>
    </row>
    <row r="89" spans="1:20" ht="60" customHeight="1" x14ac:dyDescent="0.25">
      <c r="A89" s="298"/>
      <c r="B89" s="275"/>
      <c r="C89" s="273"/>
      <c r="D89" s="26">
        <v>78</v>
      </c>
      <c r="E89" s="26" t="s">
        <v>518</v>
      </c>
      <c r="F89" s="26" t="s">
        <v>519</v>
      </c>
      <c r="G89" s="26" t="s">
        <v>520</v>
      </c>
      <c r="H89" s="26" t="s">
        <v>516</v>
      </c>
      <c r="I89" s="55" t="s">
        <v>521</v>
      </c>
      <c r="J89" s="61" t="s">
        <v>215</v>
      </c>
      <c r="K89" s="28" t="s">
        <v>216</v>
      </c>
      <c r="L89" s="29">
        <v>197</v>
      </c>
      <c r="M89" s="62" t="s">
        <v>217</v>
      </c>
      <c r="N89" s="134">
        <v>0.09</v>
      </c>
      <c r="O89" s="115">
        <v>0.09</v>
      </c>
      <c r="P89" s="132">
        <f t="shared" si="2"/>
        <v>1</v>
      </c>
      <c r="Q89" s="39">
        <v>0</v>
      </c>
      <c r="R89" s="39">
        <v>0</v>
      </c>
      <c r="S89" s="132">
        <v>0</v>
      </c>
      <c r="T89" s="33" t="s">
        <v>845</v>
      </c>
    </row>
    <row r="90" spans="1:20" ht="60" customHeight="1" x14ac:dyDescent="0.25">
      <c r="A90" s="298"/>
      <c r="B90" s="275"/>
      <c r="C90" s="266" t="s">
        <v>522</v>
      </c>
      <c r="D90" s="26">
        <v>79</v>
      </c>
      <c r="E90" s="26" t="s">
        <v>523</v>
      </c>
      <c r="F90" s="26" t="s">
        <v>524</v>
      </c>
      <c r="G90" s="26" t="s">
        <v>525</v>
      </c>
      <c r="H90" s="26" t="s">
        <v>59</v>
      </c>
      <c r="I90" s="55" t="s">
        <v>521</v>
      </c>
      <c r="J90" s="94" t="s">
        <v>265</v>
      </c>
      <c r="K90" s="18" t="s">
        <v>266</v>
      </c>
      <c r="L90" s="28">
        <v>186</v>
      </c>
      <c r="M90" s="64" t="s">
        <v>526</v>
      </c>
      <c r="N90" s="134">
        <v>0.09</v>
      </c>
      <c r="O90" s="115">
        <v>0.09</v>
      </c>
      <c r="P90" s="132">
        <f t="shared" si="2"/>
        <v>1</v>
      </c>
      <c r="Q90" s="39">
        <v>0</v>
      </c>
      <c r="R90" s="39">
        <v>0</v>
      </c>
      <c r="S90" s="132">
        <v>0</v>
      </c>
      <c r="T90" s="33" t="s">
        <v>846</v>
      </c>
    </row>
    <row r="91" spans="1:20" ht="60" customHeight="1" x14ac:dyDescent="0.25">
      <c r="A91" s="298"/>
      <c r="B91" s="275"/>
      <c r="C91" s="266"/>
      <c r="D91" s="26">
        <v>80</v>
      </c>
      <c r="E91" s="26" t="s">
        <v>527</v>
      </c>
      <c r="F91" s="26" t="s">
        <v>528</v>
      </c>
      <c r="G91" s="26" t="s">
        <v>529</v>
      </c>
      <c r="H91" s="26" t="s">
        <v>530</v>
      </c>
      <c r="I91" s="93" t="s">
        <v>531</v>
      </c>
      <c r="J91" s="57" t="s">
        <v>532</v>
      </c>
      <c r="K91" s="26" t="s">
        <v>533</v>
      </c>
      <c r="L91" s="26" t="s">
        <v>534</v>
      </c>
      <c r="M91" s="55" t="s">
        <v>535</v>
      </c>
      <c r="N91" s="134">
        <v>0.09</v>
      </c>
      <c r="O91" s="115">
        <v>0.09</v>
      </c>
      <c r="P91" s="132">
        <f t="shared" si="2"/>
        <v>1</v>
      </c>
      <c r="Q91" s="39">
        <v>0</v>
      </c>
      <c r="R91" s="39">
        <v>0</v>
      </c>
      <c r="S91" s="132">
        <v>0</v>
      </c>
      <c r="T91" s="33" t="s">
        <v>847</v>
      </c>
    </row>
    <row r="92" spans="1:20" ht="60" customHeight="1" x14ac:dyDescent="0.25">
      <c r="A92" s="298"/>
      <c r="B92" s="275"/>
      <c r="C92" s="266"/>
      <c r="D92" s="26">
        <v>81</v>
      </c>
      <c r="E92" s="26" t="s">
        <v>536</v>
      </c>
      <c r="F92" s="26" t="s">
        <v>537</v>
      </c>
      <c r="G92" s="26" t="s">
        <v>538</v>
      </c>
      <c r="H92" s="26" t="s">
        <v>539</v>
      </c>
      <c r="I92" s="55" t="s">
        <v>540</v>
      </c>
      <c r="J92" s="57" t="s">
        <v>385</v>
      </c>
      <c r="K92" s="26" t="s">
        <v>386</v>
      </c>
      <c r="L92" s="42">
        <v>219</v>
      </c>
      <c r="M92" s="33" t="s">
        <v>482</v>
      </c>
      <c r="N92" s="134">
        <v>0.09</v>
      </c>
      <c r="O92" s="115">
        <v>0.09</v>
      </c>
      <c r="P92" s="132">
        <f t="shared" si="2"/>
        <v>1</v>
      </c>
      <c r="Q92" s="39">
        <v>5000000</v>
      </c>
      <c r="R92" s="39">
        <v>5000000</v>
      </c>
      <c r="S92" s="132">
        <f t="shared" si="3"/>
        <v>1</v>
      </c>
      <c r="T92" s="33" t="s">
        <v>844</v>
      </c>
    </row>
    <row r="93" spans="1:20" ht="60" customHeight="1" x14ac:dyDescent="0.25">
      <c r="A93" s="298"/>
      <c r="B93" s="275"/>
      <c r="C93" s="266"/>
      <c r="D93" s="26">
        <v>82</v>
      </c>
      <c r="E93" s="26" t="s">
        <v>541</v>
      </c>
      <c r="F93" s="26" t="s">
        <v>542</v>
      </c>
      <c r="G93" s="26" t="s">
        <v>543</v>
      </c>
      <c r="H93" s="26" t="s">
        <v>59</v>
      </c>
      <c r="I93" s="274" t="s">
        <v>544</v>
      </c>
      <c r="J93" s="270" t="s">
        <v>215</v>
      </c>
      <c r="K93" s="273" t="s">
        <v>216</v>
      </c>
      <c r="L93" s="288">
        <v>197</v>
      </c>
      <c r="M93" s="274" t="s">
        <v>217</v>
      </c>
      <c r="N93" s="134">
        <v>0.09</v>
      </c>
      <c r="O93" s="115">
        <v>0.09</v>
      </c>
      <c r="P93" s="132">
        <f t="shared" si="2"/>
        <v>1</v>
      </c>
      <c r="Q93" s="39">
        <v>0</v>
      </c>
      <c r="R93" s="39">
        <v>0</v>
      </c>
      <c r="S93" s="132">
        <v>0</v>
      </c>
      <c r="T93" s="33" t="s">
        <v>848</v>
      </c>
    </row>
    <row r="94" spans="1:20" ht="60" customHeight="1" x14ac:dyDescent="0.25">
      <c r="A94" s="298"/>
      <c r="B94" s="275"/>
      <c r="C94" s="266"/>
      <c r="D94" s="26">
        <v>83</v>
      </c>
      <c r="E94" s="26" t="s">
        <v>545</v>
      </c>
      <c r="F94" s="26" t="s">
        <v>546</v>
      </c>
      <c r="G94" s="26" t="s">
        <v>547</v>
      </c>
      <c r="H94" s="26" t="s">
        <v>548</v>
      </c>
      <c r="I94" s="274"/>
      <c r="J94" s="270"/>
      <c r="K94" s="273"/>
      <c r="L94" s="288"/>
      <c r="M94" s="274"/>
      <c r="N94" s="134">
        <v>0.08</v>
      </c>
      <c r="O94" s="115">
        <v>0.08</v>
      </c>
      <c r="P94" s="132">
        <f t="shared" si="2"/>
        <v>1</v>
      </c>
      <c r="Q94" s="39">
        <v>0</v>
      </c>
      <c r="R94" s="39">
        <v>0</v>
      </c>
      <c r="S94" s="132">
        <v>0</v>
      </c>
      <c r="T94" s="33" t="s">
        <v>849</v>
      </c>
    </row>
    <row r="95" spans="1:20" ht="60" customHeight="1" x14ac:dyDescent="0.25">
      <c r="A95" s="298"/>
      <c r="B95" s="275"/>
      <c r="C95" s="266"/>
      <c r="D95" s="26">
        <v>84</v>
      </c>
      <c r="E95" s="26" t="s">
        <v>549</v>
      </c>
      <c r="F95" s="26" t="s">
        <v>550</v>
      </c>
      <c r="G95" s="26" t="s">
        <v>551</v>
      </c>
      <c r="H95" s="26" t="s">
        <v>59</v>
      </c>
      <c r="I95" s="55" t="s">
        <v>552</v>
      </c>
      <c r="J95" s="57" t="s">
        <v>389</v>
      </c>
      <c r="K95" s="26" t="s">
        <v>424</v>
      </c>
      <c r="L95" s="42">
        <v>234</v>
      </c>
      <c r="M95" s="33" t="s">
        <v>425</v>
      </c>
      <c r="N95" s="134">
        <v>0.09</v>
      </c>
      <c r="O95" s="26">
        <v>0</v>
      </c>
      <c r="P95" s="132">
        <f t="shared" si="2"/>
        <v>0</v>
      </c>
      <c r="Q95" s="39">
        <v>0</v>
      </c>
      <c r="R95" s="39">
        <v>0</v>
      </c>
      <c r="S95" s="132">
        <v>0</v>
      </c>
      <c r="T95" s="33" t="s">
        <v>850</v>
      </c>
    </row>
    <row r="96" spans="1:20" ht="60" customHeight="1" x14ac:dyDescent="0.25">
      <c r="A96" s="298"/>
      <c r="B96" s="275"/>
      <c r="C96" s="266"/>
      <c r="D96" s="26">
        <v>85</v>
      </c>
      <c r="E96" s="26" t="s">
        <v>553</v>
      </c>
      <c r="F96" s="26" t="s">
        <v>554</v>
      </c>
      <c r="G96" s="26" t="s">
        <v>555</v>
      </c>
      <c r="H96" s="26" t="s">
        <v>556</v>
      </c>
      <c r="I96" s="55" t="s">
        <v>557</v>
      </c>
      <c r="J96" s="270" t="s">
        <v>215</v>
      </c>
      <c r="K96" s="273" t="s">
        <v>216</v>
      </c>
      <c r="L96" s="288">
        <v>197</v>
      </c>
      <c r="M96" s="274" t="s">
        <v>217</v>
      </c>
      <c r="N96" s="134">
        <v>0.08</v>
      </c>
      <c r="O96" s="26">
        <v>0</v>
      </c>
      <c r="P96" s="132">
        <f t="shared" si="2"/>
        <v>0</v>
      </c>
      <c r="Q96" s="39">
        <v>0</v>
      </c>
      <c r="R96" s="39">
        <v>0</v>
      </c>
      <c r="S96" s="132">
        <v>0</v>
      </c>
      <c r="T96" s="33" t="s">
        <v>851</v>
      </c>
    </row>
    <row r="97" spans="1:20" ht="60" customHeight="1" x14ac:dyDescent="0.25">
      <c r="A97" s="298"/>
      <c r="B97" s="292" t="s">
        <v>558</v>
      </c>
      <c r="C97" s="266" t="s">
        <v>559</v>
      </c>
      <c r="D97" s="26">
        <v>86</v>
      </c>
      <c r="E97" s="26" t="s">
        <v>560</v>
      </c>
      <c r="F97" s="26" t="s">
        <v>561</v>
      </c>
      <c r="G97" s="26" t="s">
        <v>562</v>
      </c>
      <c r="H97" s="26" t="s">
        <v>563</v>
      </c>
      <c r="I97" s="93" t="s">
        <v>564</v>
      </c>
      <c r="J97" s="270"/>
      <c r="K97" s="273"/>
      <c r="L97" s="288"/>
      <c r="M97" s="274"/>
      <c r="N97" s="134">
        <v>0.1</v>
      </c>
      <c r="O97" s="26">
        <v>0</v>
      </c>
      <c r="P97" s="132">
        <f t="shared" si="2"/>
        <v>0</v>
      </c>
      <c r="Q97" s="39">
        <v>0</v>
      </c>
      <c r="R97" s="39">
        <v>0</v>
      </c>
      <c r="S97" s="132">
        <v>0</v>
      </c>
      <c r="T97" s="33" t="s">
        <v>852</v>
      </c>
    </row>
    <row r="98" spans="1:20" ht="60" customHeight="1" x14ac:dyDescent="0.25">
      <c r="A98" s="298"/>
      <c r="B98" s="292"/>
      <c r="C98" s="266"/>
      <c r="D98" s="26">
        <v>87</v>
      </c>
      <c r="E98" s="26" t="s">
        <v>565</v>
      </c>
      <c r="F98" s="26" t="s">
        <v>566</v>
      </c>
      <c r="G98" s="26" t="s">
        <v>567</v>
      </c>
      <c r="H98" s="26" t="s">
        <v>568</v>
      </c>
      <c r="I98" s="55" t="s">
        <v>569</v>
      </c>
      <c r="J98" s="270"/>
      <c r="K98" s="273"/>
      <c r="L98" s="288"/>
      <c r="M98" s="274"/>
      <c r="N98" s="134">
        <v>0.09</v>
      </c>
      <c r="O98" s="115">
        <v>0.09</v>
      </c>
      <c r="P98" s="132">
        <f t="shared" si="2"/>
        <v>1</v>
      </c>
      <c r="Q98" s="39">
        <v>0</v>
      </c>
      <c r="R98" s="39">
        <v>0</v>
      </c>
      <c r="S98" s="132">
        <v>0</v>
      </c>
      <c r="T98" s="33" t="s">
        <v>853</v>
      </c>
    </row>
    <row r="99" spans="1:20" ht="60" customHeight="1" x14ac:dyDescent="0.25">
      <c r="A99" s="298"/>
      <c r="B99" s="292"/>
      <c r="C99" s="266"/>
      <c r="D99" s="26">
        <v>88</v>
      </c>
      <c r="E99" s="26" t="s">
        <v>570</v>
      </c>
      <c r="F99" s="26" t="s">
        <v>571</v>
      </c>
      <c r="G99" s="26" t="s">
        <v>572</v>
      </c>
      <c r="H99" s="26" t="s">
        <v>59</v>
      </c>
      <c r="I99" s="55" t="s">
        <v>573</v>
      </c>
      <c r="J99" s="299" t="s">
        <v>574</v>
      </c>
      <c r="K99" s="288"/>
      <c r="L99" s="288"/>
      <c r="M99" s="300"/>
      <c r="N99" s="134">
        <v>0.09</v>
      </c>
      <c r="O99" s="115">
        <v>0.09</v>
      </c>
      <c r="P99" s="132">
        <f t="shared" si="2"/>
        <v>1</v>
      </c>
      <c r="Q99" s="39">
        <v>0</v>
      </c>
      <c r="R99" s="39">
        <v>0</v>
      </c>
      <c r="S99" s="132">
        <v>0</v>
      </c>
      <c r="T99" s="33" t="s">
        <v>854</v>
      </c>
    </row>
    <row r="100" spans="1:20" ht="60" customHeight="1" x14ac:dyDescent="0.25">
      <c r="A100" s="298"/>
      <c r="B100" s="275" t="s">
        <v>558</v>
      </c>
      <c r="C100" s="266" t="s">
        <v>559</v>
      </c>
      <c r="D100" s="26">
        <v>89</v>
      </c>
      <c r="E100" s="26" t="s">
        <v>575</v>
      </c>
      <c r="F100" s="26" t="s">
        <v>576</v>
      </c>
      <c r="G100" s="26" t="s">
        <v>577</v>
      </c>
      <c r="H100" s="26" t="s">
        <v>59</v>
      </c>
      <c r="I100" s="55" t="s">
        <v>578</v>
      </c>
      <c r="J100" s="270" t="s">
        <v>215</v>
      </c>
      <c r="K100" s="273" t="s">
        <v>216</v>
      </c>
      <c r="L100" s="288">
        <v>197</v>
      </c>
      <c r="M100" s="274" t="s">
        <v>217</v>
      </c>
      <c r="N100" s="134">
        <v>0.09</v>
      </c>
      <c r="O100" s="115">
        <v>0.09</v>
      </c>
      <c r="P100" s="132">
        <f t="shared" si="2"/>
        <v>1</v>
      </c>
      <c r="Q100" s="39">
        <v>0</v>
      </c>
      <c r="R100" s="39">
        <v>0</v>
      </c>
      <c r="S100" s="132">
        <v>0</v>
      </c>
      <c r="T100" s="33" t="s">
        <v>855</v>
      </c>
    </row>
    <row r="101" spans="1:20" ht="60" customHeight="1" x14ac:dyDescent="0.25">
      <c r="A101" s="298"/>
      <c r="B101" s="275"/>
      <c r="C101" s="266"/>
      <c r="D101" s="26">
        <v>90</v>
      </c>
      <c r="E101" s="26" t="s">
        <v>579</v>
      </c>
      <c r="F101" s="26" t="s">
        <v>580</v>
      </c>
      <c r="G101" s="26" t="s">
        <v>581</v>
      </c>
      <c r="H101" s="26" t="s">
        <v>563</v>
      </c>
      <c r="I101" s="55" t="s">
        <v>582</v>
      </c>
      <c r="J101" s="270"/>
      <c r="K101" s="273"/>
      <c r="L101" s="288"/>
      <c r="M101" s="274"/>
      <c r="N101" s="134">
        <v>0.1</v>
      </c>
      <c r="O101" s="115">
        <v>0.1</v>
      </c>
      <c r="P101" s="132">
        <f t="shared" si="2"/>
        <v>1</v>
      </c>
      <c r="Q101" s="39">
        <v>0</v>
      </c>
      <c r="R101" s="39">
        <v>0</v>
      </c>
      <c r="S101" s="132">
        <v>0</v>
      </c>
      <c r="T101" s="33" t="s">
        <v>856</v>
      </c>
    </row>
    <row r="102" spans="1:20" ht="60" customHeight="1" x14ac:dyDescent="0.25">
      <c r="A102" s="298"/>
      <c r="B102" s="275"/>
      <c r="C102" s="266"/>
      <c r="D102" s="26">
        <v>91</v>
      </c>
      <c r="E102" s="26" t="s">
        <v>583</v>
      </c>
      <c r="F102" s="26" t="s">
        <v>584</v>
      </c>
      <c r="G102" s="26" t="s">
        <v>585</v>
      </c>
      <c r="H102" s="26" t="s">
        <v>586</v>
      </c>
      <c r="I102" s="55" t="s">
        <v>587</v>
      </c>
      <c r="J102" s="57" t="s">
        <v>588</v>
      </c>
      <c r="K102" s="26" t="s">
        <v>589</v>
      </c>
      <c r="L102" s="26" t="s">
        <v>590</v>
      </c>
      <c r="M102" s="55" t="s">
        <v>591</v>
      </c>
      <c r="N102" s="134">
        <v>0.09</v>
      </c>
      <c r="O102" s="115">
        <v>0.09</v>
      </c>
      <c r="P102" s="132">
        <f t="shared" si="2"/>
        <v>1</v>
      </c>
      <c r="Q102" s="39">
        <v>0</v>
      </c>
      <c r="R102" s="39">
        <v>0</v>
      </c>
      <c r="S102" s="132">
        <v>0</v>
      </c>
      <c r="T102" s="33" t="s">
        <v>857</v>
      </c>
    </row>
    <row r="103" spans="1:20" ht="60" customHeight="1" x14ac:dyDescent="0.25">
      <c r="A103" s="298"/>
      <c r="B103" s="275"/>
      <c r="C103" s="266"/>
      <c r="D103" s="26">
        <v>92</v>
      </c>
      <c r="E103" s="26" t="s">
        <v>592</v>
      </c>
      <c r="F103" s="26" t="s">
        <v>593</v>
      </c>
      <c r="G103" s="26" t="s">
        <v>594</v>
      </c>
      <c r="H103" s="26" t="s">
        <v>595</v>
      </c>
      <c r="I103" s="55" t="s">
        <v>596</v>
      </c>
      <c r="J103" s="57" t="s">
        <v>597</v>
      </c>
      <c r="K103" s="26" t="s">
        <v>386</v>
      </c>
      <c r="L103" s="42">
        <v>219</v>
      </c>
      <c r="M103" s="33" t="s">
        <v>482</v>
      </c>
      <c r="N103" s="134">
        <v>0.1</v>
      </c>
      <c r="O103" s="115">
        <v>0.1</v>
      </c>
      <c r="P103" s="132">
        <f t="shared" si="2"/>
        <v>1</v>
      </c>
      <c r="Q103" s="39">
        <v>0</v>
      </c>
      <c r="R103" s="39">
        <v>0</v>
      </c>
      <c r="S103" s="132">
        <v>0</v>
      </c>
      <c r="T103" s="33" t="s">
        <v>858</v>
      </c>
    </row>
    <row r="104" spans="1:20" ht="60" customHeight="1" x14ac:dyDescent="0.25">
      <c r="A104" s="298"/>
      <c r="B104" s="275"/>
      <c r="C104" s="266"/>
      <c r="D104" s="26">
        <v>93</v>
      </c>
      <c r="E104" s="26" t="s">
        <v>598</v>
      </c>
      <c r="F104" s="26" t="s">
        <v>599</v>
      </c>
      <c r="G104" s="26" t="s">
        <v>600</v>
      </c>
      <c r="H104" s="26" t="s">
        <v>601</v>
      </c>
      <c r="I104" s="55" t="s">
        <v>602</v>
      </c>
      <c r="J104" s="61" t="s">
        <v>389</v>
      </c>
      <c r="K104" s="28" t="s">
        <v>603</v>
      </c>
      <c r="L104" s="28">
        <v>228</v>
      </c>
      <c r="M104" s="62" t="s">
        <v>604</v>
      </c>
      <c r="N104" s="134">
        <v>0.1</v>
      </c>
      <c r="O104" s="26">
        <v>0</v>
      </c>
      <c r="P104" s="132">
        <f t="shared" si="2"/>
        <v>0</v>
      </c>
      <c r="Q104" s="39">
        <v>0</v>
      </c>
      <c r="R104" s="39">
        <v>0</v>
      </c>
      <c r="S104" s="132">
        <v>0</v>
      </c>
      <c r="T104" s="33" t="s">
        <v>799</v>
      </c>
    </row>
    <row r="105" spans="1:20" ht="60" customHeight="1" x14ac:dyDescent="0.25">
      <c r="A105" s="298"/>
      <c r="B105" s="275"/>
      <c r="C105" s="266"/>
      <c r="D105" s="26">
        <v>94</v>
      </c>
      <c r="E105" s="26" t="s">
        <v>605</v>
      </c>
      <c r="F105" s="26" t="s">
        <v>606</v>
      </c>
      <c r="G105" s="26" t="s">
        <v>607</v>
      </c>
      <c r="H105" s="26" t="s">
        <v>608</v>
      </c>
      <c r="I105" s="55" t="s">
        <v>609</v>
      </c>
      <c r="J105" s="57" t="s">
        <v>254</v>
      </c>
      <c r="K105" s="42" t="s">
        <v>262</v>
      </c>
      <c r="L105" s="26">
        <v>137</v>
      </c>
      <c r="M105" s="55" t="s">
        <v>263</v>
      </c>
      <c r="N105" s="134">
        <v>0.1</v>
      </c>
      <c r="O105" s="26">
        <v>0</v>
      </c>
      <c r="P105" s="132">
        <f t="shared" si="2"/>
        <v>0</v>
      </c>
      <c r="Q105" s="39">
        <v>0</v>
      </c>
      <c r="R105" s="39">
        <v>0</v>
      </c>
      <c r="S105" s="132">
        <v>0</v>
      </c>
      <c r="T105" s="33" t="s">
        <v>774</v>
      </c>
    </row>
    <row r="106" spans="1:20" ht="60" customHeight="1" x14ac:dyDescent="0.25">
      <c r="A106" s="298"/>
      <c r="B106" s="275"/>
      <c r="C106" s="266"/>
      <c r="D106" s="26">
        <v>95</v>
      </c>
      <c r="E106" s="26" t="s">
        <v>610</v>
      </c>
      <c r="F106" s="26" t="s">
        <v>611</v>
      </c>
      <c r="G106" s="26" t="s">
        <v>612</v>
      </c>
      <c r="H106" s="26" t="s">
        <v>87</v>
      </c>
      <c r="I106" s="55" t="s">
        <v>613</v>
      </c>
      <c r="J106" s="270" t="s">
        <v>215</v>
      </c>
      <c r="K106" s="273" t="s">
        <v>216</v>
      </c>
      <c r="L106" s="288">
        <v>197</v>
      </c>
      <c r="M106" s="274" t="s">
        <v>217</v>
      </c>
      <c r="N106" s="134">
        <v>0.1</v>
      </c>
      <c r="O106" s="115">
        <v>0.1</v>
      </c>
      <c r="P106" s="132">
        <f t="shared" si="2"/>
        <v>1</v>
      </c>
      <c r="Q106" s="39">
        <v>0</v>
      </c>
      <c r="R106" s="39">
        <v>0</v>
      </c>
      <c r="S106" s="132">
        <v>0</v>
      </c>
      <c r="T106" s="33" t="s">
        <v>772</v>
      </c>
    </row>
    <row r="107" spans="1:20" ht="60" customHeight="1" x14ac:dyDescent="0.25">
      <c r="A107" s="298"/>
      <c r="B107" s="275"/>
      <c r="C107" s="266"/>
      <c r="D107" s="26">
        <v>96</v>
      </c>
      <c r="E107" s="26" t="s">
        <v>614</v>
      </c>
      <c r="F107" s="26" t="s">
        <v>615</v>
      </c>
      <c r="G107" s="26" t="s">
        <v>616</v>
      </c>
      <c r="H107" s="26" t="s">
        <v>59</v>
      </c>
      <c r="I107" s="55" t="s">
        <v>617</v>
      </c>
      <c r="J107" s="270"/>
      <c r="K107" s="273"/>
      <c r="L107" s="288"/>
      <c r="M107" s="274"/>
      <c r="N107" s="134">
        <v>0.09</v>
      </c>
      <c r="O107" s="115">
        <v>0.09</v>
      </c>
      <c r="P107" s="132">
        <f t="shared" ref="P107:P120" si="4">O107/N107</f>
        <v>1</v>
      </c>
      <c r="Q107" s="39">
        <v>0</v>
      </c>
      <c r="R107" s="39">
        <v>0</v>
      </c>
      <c r="S107" s="132">
        <v>0</v>
      </c>
      <c r="T107" s="33" t="s">
        <v>859</v>
      </c>
    </row>
    <row r="108" spans="1:20" ht="60" customHeight="1" x14ac:dyDescent="0.25">
      <c r="A108" s="298"/>
      <c r="B108" s="275"/>
      <c r="C108" s="28" t="s">
        <v>618</v>
      </c>
      <c r="D108" s="26">
        <v>97</v>
      </c>
      <c r="E108" s="26" t="s">
        <v>619</v>
      </c>
      <c r="F108" s="26" t="s">
        <v>620</v>
      </c>
      <c r="G108" s="26" t="s">
        <v>621</v>
      </c>
      <c r="H108" s="26" t="s">
        <v>59</v>
      </c>
      <c r="I108" s="55" t="s">
        <v>622</v>
      </c>
      <c r="J108" s="57" t="s">
        <v>406</v>
      </c>
      <c r="K108" s="26" t="s">
        <v>407</v>
      </c>
      <c r="L108" s="42">
        <v>136</v>
      </c>
      <c r="M108" s="55" t="s">
        <v>455</v>
      </c>
      <c r="N108" s="134">
        <v>0.09</v>
      </c>
      <c r="O108" s="115">
        <v>0.09</v>
      </c>
      <c r="P108" s="132">
        <f t="shared" si="4"/>
        <v>1</v>
      </c>
      <c r="Q108" s="39">
        <v>0</v>
      </c>
      <c r="R108" s="39">
        <v>0</v>
      </c>
      <c r="S108" s="132">
        <v>0</v>
      </c>
      <c r="T108" s="33" t="s">
        <v>836</v>
      </c>
    </row>
    <row r="109" spans="1:20" ht="60" customHeight="1" x14ac:dyDescent="0.25">
      <c r="A109" s="307" t="s">
        <v>624</v>
      </c>
      <c r="B109" s="266" t="s">
        <v>625</v>
      </c>
      <c r="C109" s="309" t="s">
        <v>626</v>
      </c>
      <c r="D109" s="26">
        <v>98</v>
      </c>
      <c r="E109" s="32" t="s">
        <v>627</v>
      </c>
      <c r="F109" s="27" t="s">
        <v>628</v>
      </c>
      <c r="G109" s="27" t="s">
        <v>629</v>
      </c>
      <c r="H109" s="27" t="s">
        <v>630</v>
      </c>
      <c r="I109" s="33" t="s">
        <v>631</v>
      </c>
      <c r="J109" s="270" t="s">
        <v>233</v>
      </c>
      <c r="K109" s="273" t="s">
        <v>234</v>
      </c>
      <c r="L109" s="275">
        <v>197</v>
      </c>
      <c r="M109" s="276" t="s">
        <v>217</v>
      </c>
      <c r="N109" s="134">
        <v>0.1</v>
      </c>
      <c r="O109" s="26">
        <v>0</v>
      </c>
      <c r="P109" s="132">
        <f t="shared" si="4"/>
        <v>0</v>
      </c>
      <c r="Q109" s="39">
        <v>0</v>
      </c>
      <c r="R109" s="39">
        <v>0</v>
      </c>
      <c r="S109" s="132">
        <v>0</v>
      </c>
      <c r="T109" s="33" t="s">
        <v>860</v>
      </c>
    </row>
    <row r="110" spans="1:20" ht="60" customHeight="1" x14ac:dyDescent="0.25">
      <c r="A110" s="307"/>
      <c r="B110" s="266"/>
      <c r="C110" s="309"/>
      <c r="D110" s="26">
        <v>99</v>
      </c>
      <c r="E110" s="32" t="s">
        <v>632</v>
      </c>
      <c r="F110" s="32" t="s">
        <v>633</v>
      </c>
      <c r="G110" s="32" t="s">
        <v>634</v>
      </c>
      <c r="H110" s="32" t="s">
        <v>635</v>
      </c>
      <c r="I110" s="34" t="s">
        <v>631</v>
      </c>
      <c r="J110" s="270"/>
      <c r="K110" s="273"/>
      <c r="L110" s="275"/>
      <c r="M110" s="276"/>
      <c r="N110" s="134">
        <v>0.08</v>
      </c>
      <c r="O110" s="26">
        <v>0</v>
      </c>
      <c r="P110" s="132">
        <f t="shared" si="4"/>
        <v>0</v>
      </c>
      <c r="Q110" s="39">
        <v>0</v>
      </c>
      <c r="R110" s="39">
        <v>0</v>
      </c>
      <c r="S110" s="132">
        <v>0</v>
      </c>
      <c r="T110" s="33" t="s">
        <v>861</v>
      </c>
    </row>
    <row r="111" spans="1:20" ht="60" customHeight="1" x14ac:dyDescent="0.25">
      <c r="A111" s="307"/>
      <c r="B111" s="266"/>
      <c r="C111" s="275" t="s">
        <v>636</v>
      </c>
      <c r="D111" s="30">
        <v>100</v>
      </c>
      <c r="E111" s="32" t="s">
        <v>637</v>
      </c>
      <c r="F111" s="27" t="s">
        <v>638</v>
      </c>
      <c r="G111" s="27" t="s">
        <v>639</v>
      </c>
      <c r="H111" s="27" t="s">
        <v>640</v>
      </c>
      <c r="I111" s="33" t="s">
        <v>641</v>
      </c>
      <c r="J111" s="270"/>
      <c r="K111" s="273"/>
      <c r="L111" s="275"/>
      <c r="M111" s="276"/>
      <c r="N111" s="134">
        <v>0.09</v>
      </c>
      <c r="O111" s="115">
        <v>0.09</v>
      </c>
      <c r="P111" s="132">
        <f t="shared" si="4"/>
        <v>1</v>
      </c>
      <c r="Q111" s="39">
        <v>0</v>
      </c>
      <c r="R111" s="39">
        <v>0</v>
      </c>
      <c r="S111" s="132">
        <v>0</v>
      </c>
      <c r="T111" s="33" t="s">
        <v>862</v>
      </c>
    </row>
    <row r="112" spans="1:20" ht="60" customHeight="1" x14ac:dyDescent="0.25">
      <c r="A112" s="307"/>
      <c r="B112" s="266"/>
      <c r="C112" s="275"/>
      <c r="D112" s="26">
        <v>101</v>
      </c>
      <c r="E112" s="31" t="s">
        <v>642</v>
      </c>
      <c r="F112" s="27" t="s">
        <v>643</v>
      </c>
      <c r="G112" s="27" t="s">
        <v>644</v>
      </c>
      <c r="H112" s="27" t="s">
        <v>645</v>
      </c>
      <c r="I112" s="33" t="s">
        <v>641</v>
      </c>
      <c r="J112" s="270"/>
      <c r="K112" s="273"/>
      <c r="L112" s="275"/>
      <c r="M112" s="276"/>
      <c r="N112" s="134">
        <v>0.09</v>
      </c>
      <c r="O112" s="115">
        <v>0.09</v>
      </c>
      <c r="P112" s="132">
        <f t="shared" si="4"/>
        <v>1</v>
      </c>
      <c r="Q112" s="39">
        <v>0</v>
      </c>
      <c r="R112" s="39">
        <v>0</v>
      </c>
      <c r="S112" s="132">
        <v>0</v>
      </c>
      <c r="T112" s="33" t="s">
        <v>863</v>
      </c>
    </row>
    <row r="113" spans="1:20" ht="60" customHeight="1" x14ac:dyDescent="0.25">
      <c r="A113" s="307"/>
      <c r="B113" s="266"/>
      <c r="C113" s="275"/>
      <c r="D113" s="26">
        <v>102</v>
      </c>
      <c r="E113" s="32" t="s">
        <v>646</v>
      </c>
      <c r="F113" s="27" t="s">
        <v>647</v>
      </c>
      <c r="G113" s="27" t="s">
        <v>648</v>
      </c>
      <c r="H113" s="27" t="s">
        <v>649</v>
      </c>
      <c r="I113" s="33" t="s">
        <v>650</v>
      </c>
      <c r="J113" s="270"/>
      <c r="K113" s="273"/>
      <c r="L113" s="275"/>
      <c r="M113" s="276"/>
      <c r="N113" s="134">
        <v>0.09</v>
      </c>
      <c r="O113" s="115">
        <v>0.09</v>
      </c>
      <c r="P113" s="132">
        <f t="shared" si="4"/>
        <v>1</v>
      </c>
      <c r="Q113" s="39">
        <v>0</v>
      </c>
      <c r="R113" s="39">
        <v>0</v>
      </c>
      <c r="S113" s="132">
        <v>0</v>
      </c>
      <c r="T113" s="33" t="s">
        <v>864</v>
      </c>
    </row>
    <row r="114" spans="1:20" ht="60" customHeight="1" x14ac:dyDescent="0.25">
      <c r="A114" s="307"/>
      <c r="B114" s="266"/>
      <c r="C114" s="275"/>
      <c r="D114" s="26">
        <v>103</v>
      </c>
      <c r="E114" s="27" t="s">
        <v>651</v>
      </c>
      <c r="F114" s="27" t="s">
        <v>652</v>
      </c>
      <c r="G114" s="27" t="s">
        <v>653</v>
      </c>
      <c r="H114" s="27" t="s">
        <v>654</v>
      </c>
      <c r="I114" s="33" t="s">
        <v>655</v>
      </c>
      <c r="J114" s="270"/>
      <c r="K114" s="273"/>
      <c r="L114" s="275"/>
      <c r="M114" s="276"/>
      <c r="N114" s="134">
        <v>0.09</v>
      </c>
      <c r="O114" s="115">
        <v>0.09</v>
      </c>
      <c r="P114" s="132">
        <f t="shared" si="4"/>
        <v>1</v>
      </c>
      <c r="Q114" s="39">
        <v>0</v>
      </c>
      <c r="R114" s="39">
        <v>0</v>
      </c>
      <c r="S114" s="132">
        <v>0</v>
      </c>
      <c r="T114" s="33" t="s">
        <v>864</v>
      </c>
    </row>
    <row r="115" spans="1:20" ht="60" customHeight="1" x14ac:dyDescent="0.25">
      <c r="A115" s="307"/>
      <c r="B115" s="266"/>
      <c r="C115" s="275"/>
      <c r="D115" s="30">
        <v>104</v>
      </c>
      <c r="E115" s="27" t="s">
        <v>656</v>
      </c>
      <c r="F115" s="27" t="s">
        <v>657</v>
      </c>
      <c r="G115" s="27" t="s">
        <v>658</v>
      </c>
      <c r="H115" s="27" t="s">
        <v>659</v>
      </c>
      <c r="I115" s="33" t="s">
        <v>660</v>
      </c>
      <c r="J115" s="270"/>
      <c r="K115" s="273"/>
      <c r="L115" s="275"/>
      <c r="M115" s="276"/>
      <c r="N115" s="134">
        <v>0.09</v>
      </c>
      <c r="O115" s="115">
        <v>0.09</v>
      </c>
      <c r="P115" s="132">
        <f t="shared" si="4"/>
        <v>1</v>
      </c>
      <c r="Q115" s="39">
        <v>0</v>
      </c>
      <c r="R115" s="39">
        <v>0</v>
      </c>
      <c r="S115" s="132">
        <v>0</v>
      </c>
      <c r="T115" s="33" t="s">
        <v>865</v>
      </c>
    </row>
    <row r="116" spans="1:20" ht="60" customHeight="1" x14ac:dyDescent="0.25">
      <c r="A116" s="307"/>
      <c r="B116" s="266"/>
      <c r="C116" s="275"/>
      <c r="D116" s="26">
        <v>105</v>
      </c>
      <c r="E116" s="27" t="s">
        <v>661</v>
      </c>
      <c r="F116" s="27" t="s">
        <v>662</v>
      </c>
      <c r="G116" s="27" t="s">
        <v>663</v>
      </c>
      <c r="H116" s="27" t="s">
        <v>664</v>
      </c>
      <c r="I116" s="33" t="s">
        <v>665</v>
      </c>
      <c r="J116" s="270"/>
      <c r="K116" s="273"/>
      <c r="L116" s="275"/>
      <c r="M116" s="276"/>
      <c r="N116" s="137">
        <v>1.2E-2</v>
      </c>
      <c r="O116" s="116">
        <v>5.0000000000000001E-3</v>
      </c>
      <c r="P116" s="132">
        <f t="shared" si="4"/>
        <v>0.41666666666666669</v>
      </c>
      <c r="Q116" s="39">
        <v>13000000</v>
      </c>
      <c r="R116" s="39">
        <v>13000000</v>
      </c>
      <c r="S116" s="132">
        <f t="shared" ref="S116" si="5">R116/Q116</f>
        <v>1</v>
      </c>
      <c r="T116" s="33" t="s">
        <v>866</v>
      </c>
    </row>
    <row r="117" spans="1:20" ht="60" customHeight="1" x14ac:dyDescent="0.25">
      <c r="A117" s="307"/>
      <c r="B117" s="266"/>
      <c r="C117" s="275"/>
      <c r="D117" s="26">
        <v>106</v>
      </c>
      <c r="E117" s="27" t="s">
        <v>666</v>
      </c>
      <c r="F117" s="27" t="s">
        <v>667</v>
      </c>
      <c r="G117" s="27" t="s">
        <v>668</v>
      </c>
      <c r="H117" s="27" t="s">
        <v>669</v>
      </c>
      <c r="I117" s="33" t="s">
        <v>670</v>
      </c>
      <c r="J117" s="270"/>
      <c r="K117" s="273"/>
      <c r="L117" s="275"/>
      <c r="M117" s="276"/>
      <c r="N117" s="134">
        <v>0.09</v>
      </c>
      <c r="O117" s="115">
        <v>0.09</v>
      </c>
      <c r="P117" s="132">
        <f t="shared" si="4"/>
        <v>1</v>
      </c>
      <c r="Q117" s="39">
        <v>0</v>
      </c>
      <c r="R117" s="39">
        <v>0</v>
      </c>
      <c r="S117" s="132">
        <v>0</v>
      </c>
      <c r="T117" s="33" t="s">
        <v>867</v>
      </c>
    </row>
    <row r="118" spans="1:20" ht="60" customHeight="1" x14ac:dyDescent="0.25">
      <c r="A118" s="307"/>
      <c r="B118" s="266"/>
      <c r="C118" s="275"/>
      <c r="D118" s="26">
        <v>107</v>
      </c>
      <c r="E118" s="27" t="s">
        <v>671</v>
      </c>
      <c r="F118" s="27" t="s">
        <v>672</v>
      </c>
      <c r="G118" s="27" t="s">
        <v>673</v>
      </c>
      <c r="H118" s="27" t="s">
        <v>59</v>
      </c>
      <c r="I118" s="33" t="s">
        <v>674</v>
      </c>
      <c r="J118" s="270"/>
      <c r="K118" s="273"/>
      <c r="L118" s="275"/>
      <c r="M118" s="276"/>
      <c r="N118" s="134">
        <v>0.09</v>
      </c>
      <c r="O118" s="115">
        <v>0.09</v>
      </c>
      <c r="P118" s="132">
        <f t="shared" si="4"/>
        <v>1</v>
      </c>
      <c r="Q118" s="39">
        <v>0</v>
      </c>
      <c r="R118" s="39">
        <v>0</v>
      </c>
      <c r="S118" s="132">
        <v>0</v>
      </c>
      <c r="T118" s="33" t="s">
        <v>868</v>
      </c>
    </row>
    <row r="119" spans="1:20" ht="60" customHeight="1" x14ac:dyDescent="0.25">
      <c r="A119" s="307"/>
      <c r="B119" s="303" t="s">
        <v>675</v>
      </c>
      <c r="C119" s="266" t="s">
        <v>676</v>
      </c>
      <c r="D119" s="30">
        <v>108</v>
      </c>
      <c r="E119" s="27" t="s">
        <v>677</v>
      </c>
      <c r="F119" s="27" t="s">
        <v>678</v>
      </c>
      <c r="G119" s="27" t="s">
        <v>679</v>
      </c>
      <c r="H119" s="27" t="s">
        <v>680</v>
      </c>
      <c r="I119" s="33" t="s">
        <v>670</v>
      </c>
      <c r="J119" s="270"/>
      <c r="K119" s="273"/>
      <c r="L119" s="275"/>
      <c r="M119" s="276"/>
      <c r="N119" s="134">
        <v>0.09</v>
      </c>
      <c r="O119" s="115">
        <v>0.09</v>
      </c>
      <c r="P119" s="132">
        <f t="shared" si="4"/>
        <v>1</v>
      </c>
      <c r="Q119" s="39">
        <v>0</v>
      </c>
      <c r="R119" s="39">
        <v>0</v>
      </c>
      <c r="S119" s="132">
        <v>0</v>
      </c>
      <c r="T119" s="33" t="s">
        <v>869</v>
      </c>
    </row>
    <row r="120" spans="1:20" ht="60" customHeight="1" thickBot="1" x14ac:dyDescent="0.3">
      <c r="A120" s="308"/>
      <c r="B120" s="304"/>
      <c r="C120" s="333"/>
      <c r="D120" s="73">
        <v>109</v>
      </c>
      <c r="E120" s="35" t="s">
        <v>681</v>
      </c>
      <c r="F120" s="35" t="s">
        <v>682</v>
      </c>
      <c r="G120" s="35" t="s">
        <v>683</v>
      </c>
      <c r="H120" s="35" t="s">
        <v>684</v>
      </c>
      <c r="I120" s="36" t="s">
        <v>685</v>
      </c>
      <c r="J120" s="310"/>
      <c r="K120" s="311"/>
      <c r="L120" s="301"/>
      <c r="M120" s="302"/>
      <c r="N120" s="78">
        <v>0.09</v>
      </c>
      <c r="O120" s="138">
        <v>0.09</v>
      </c>
      <c r="P120" s="46">
        <f t="shared" si="4"/>
        <v>1</v>
      </c>
      <c r="Q120" s="47">
        <v>0</v>
      </c>
      <c r="R120" s="47">
        <v>0</v>
      </c>
      <c r="S120" s="46">
        <v>0</v>
      </c>
      <c r="T120" s="36" t="s">
        <v>870</v>
      </c>
    </row>
  </sheetData>
  <mergeCells count="144">
    <mergeCell ref="T32:T35"/>
    <mergeCell ref="Q36:Q41"/>
    <mergeCell ref="R36:R41"/>
    <mergeCell ref="S36:S41"/>
    <mergeCell ref="T36:T41"/>
    <mergeCell ref="A1:I1"/>
    <mergeCell ref="A2:A3"/>
    <mergeCell ref="B2:B3"/>
    <mergeCell ref="C2:C3"/>
    <mergeCell ref="D2:D3"/>
    <mergeCell ref="E2:E3"/>
    <mergeCell ref="F2:F3"/>
    <mergeCell ref="G2:G3"/>
    <mergeCell ref="H2:H3"/>
    <mergeCell ref="I2:I3"/>
    <mergeCell ref="T2:T3"/>
    <mergeCell ref="A4:A51"/>
    <mergeCell ref="B4:B23"/>
    <mergeCell ref="C4:C10"/>
    <mergeCell ref="C11:C13"/>
    <mergeCell ref="C14:C17"/>
    <mergeCell ref="C18:C23"/>
    <mergeCell ref="J18:J20"/>
    <mergeCell ref="K18:K20"/>
    <mergeCell ref="L18:L20"/>
    <mergeCell ref="J2:M2"/>
    <mergeCell ref="N2:O2"/>
    <mergeCell ref="P2:P3"/>
    <mergeCell ref="Q2:R2"/>
    <mergeCell ref="S2:S3"/>
    <mergeCell ref="N32:N35"/>
    <mergeCell ref="M18:M20"/>
    <mergeCell ref="S32:S35"/>
    <mergeCell ref="N36:N41"/>
    <mergeCell ref="O32:O35"/>
    <mergeCell ref="P32:P35"/>
    <mergeCell ref="O36:O41"/>
    <mergeCell ref="P36:P41"/>
    <mergeCell ref="Q32:Q35"/>
    <mergeCell ref="R32:R35"/>
    <mergeCell ref="C36:C42"/>
    <mergeCell ref="D36:D41"/>
    <mergeCell ref="E36:E41"/>
    <mergeCell ref="F36:F41"/>
    <mergeCell ref="G36:G41"/>
    <mergeCell ref="H36:H41"/>
    <mergeCell ref="I36:I37"/>
    <mergeCell ref="J36:J37"/>
    <mergeCell ref="K36:K37"/>
    <mergeCell ref="L36:L37"/>
    <mergeCell ref="M36:M37"/>
    <mergeCell ref="G32:G35"/>
    <mergeCell ref="H32:H35"/>
    <mergeCell ref="I32:I35"/>
    <mergeCell ref="B24:B30"/>
    <mergeCell ref="C24:C26"/>
    <mergeCell ref="C27:C28"/>
    <mergeCell ref="C29:C30"/>
    <mergeCell ref="B31:B51"/>
    <mergeCell ref="C31:C35"/>
    <mergeCell ref="D32:D35"/>
    <mergeCell ref="E32:E35"/>
    <mergeCell ref="F32:F35"/>
    <mergeCell ref="C43:C47"/>
    <mergeCell ref="C48:C51"/>
    <mergeCell ref="J48:J49"/>
    <mergeCell ref="K48:K49"/>
    <mergeCell ref="L48:L49"/>
    <mergeCell ref="M48:M49"/>
    <mergeCell ref="J50:J51"/>
    <mergeCell ref="K50:K51"/>
    <mergeCell ref="L50:L51"/>
    <mergeCell ref="M50:M51"/>
    <mergeCell ref="A68:A84"/>
    <mergeCell ref="B68:B76"/>
    <mergeCell ref="C68:C71"/>
    <mergeCell ref="J70:J71"/>
    <mergeCell ref="K70:K71"/>
    <mergeCell ref="L70:L71"/>
    <mergeCell ref="M53:M55"/>
    <mergeCell ref="B56:B61"/>
    <mergeCell ref="C57:C59"/>
    <mergeCell ref="J57:J60"/>
    <mergeCell ref="K57:K60"/>
    <mergeCell ref="L57:L60"/>
    <mergeCell ref="M57:M60"/>
    <mergeCell ref="C60:C61"/>
    <mergeCell ref="A52:A67"/>
    <mergeCell ref="B52:B55"/>
    <mergeCell ref="C52:C55"/>
    <mergeCell ref="J53:J55"/>
    <mergeCell ref="K53:K55"/>
    <mergeCell ref="L53:L55"/>
    <mergeCell ref="B62:B65"/>
    <mergeCell ref="C62:C65"/>
    <mergeCell ref="J63:J67"/>
    <mergeCell ref="K63:K67"/>
    <mergeCell ref="C72:C76"/>
    <mergeCell ref="B77:B84"/>
    <mergeCell ref="C77:C79"/>
    <mergeCell ref="J78:J81"/>
    <mergeCell ref="K78:K81"/>
    <mergeCell ref="L78:L81"/>
    <mergeCell ref="C80:C84"/>
    <mergeCell ref="L63:L67"/>
    <mergeCell ref="M63:M67"/>
    <mergeCell ref="B66:B67"/>
    <mergeCell ref="C66:C67"/>
    <mergeCell ref="K93:K94"/>
    <mergeCell ref="L93:L94"/>
    <mergeCell ref="M93:M94"/>
    <mergeCell ref="J96:J98"/>
    <mergeCell ref="K96:K98"/>
    <mergeCell ref="L96:L98"/>
    <mergeCell ref="M96:M98"/>
    <mergeCell ref="A85:A108"/>
    <mergeCell ref="B85:B96"/>
    <mergeCell ref="C85:C89"/>
    <mergeCell ref="C90:C96"/>
    <mergeCell ref="I93:I94"/>
    <mergeCell ref="J93:J94"/>
    <mergeCell ref="B97:B99"/>
    <mergeCell ref="C97:C99"/>
    <mergeCell ref="J99:M99"/>
    <mergeCell ref="B100:B108"/>
    <mergeCell ref="C100:C107"/>
    <mergeCell ref="J100:J101"/>
    <mergeCell ref="K100:K101"/>
    <mergeCell ref="L100:L101"/>
    <mergeCell ref="M100:M101"/>
    <mergeCell ref="J106:J107"/>
    <mergeCell ref="K106:K107"/>
    <mergeCell ref="L106:L107"/>
    <mergeCell ref="M106:M107"/>
    <mergeCell ref="M109:M120"/>
    <mergeCell ref="C111:C118"/>
    <mergeCell ref="B119:B120"/>
    <mergeCell ref="C119:C120"/>
    <mergeCell ref="A109:A120"/>
    <mergeCell ref="B109:B118"/>
    <mergeCell ref="C109:C110"/>
    <mergeCell ref="J109:J120"/>
    <mergeCell ref="K109:K120"/>
    <mergeCell ref="L109:L120"/>
  </mergeCells>
  <conditionalFormatting sqref="L44">
    <cfRule type="duplicateValues" dxfId="557" priority="12"/>
  </conditionalFormatting>
  <conditionalFormatting sqref="L39">
    <cfRule type="duplicateValues" dxfId="556" priority="11"/>
  </conditionalFormatting>
  <conditionalFormatting sqref="L18">
    <cfRule type="duplicateValues" dxfId="555" priority="10"/>
  </conditionalFormatting>
  <conditionalFormatting sqref="L42">
    <cfRule type="duplicateValues" dxfId="554" priority="9"/>
  </conditionalFormatting>
  <conditionalFormatting sqref="L50">
    <cfRule type="duplicateValues" dxfId="553" priority="8"/>
  </conditionalFormatting>
  <conditionalFormatting sqref="K75">
    <cfRule type="duplicateValues" dxfId="552" priority="7"/>
  </conditionalFormatting>
  <conditionalFormatting sqref="L109">
    <cfRule type="duplicateValues" dxfId="551" priority="6"/>
  </conditionalFormatting>
  <conditionalFormatting sqref="P36 P4:P32 P42:P120">
    <cfRule type="cellIs" dxfId="550" priority="1" operator="lessThan">
      <formula>0.4</formula>
    </cfRule>
    <cfRule type="cellIs" dxfId="549" priority="2" operator="between">
      <formula>0.4</formula>
      <formula>0.5999</formula>
    </cfRule>
    <cfRule type="cellIs" dxfId="548" priority="3" operator="between">
      <formula>0.6</formula>
      <formula>0.6999</formula>
    </cfRule>
    <cfRule type="cellIs" dxfId="547" priority="4" operator="between">
      <formula>0.7</formula>
      <formula>0.7999</formula>
    </cfRule>
    <cfRule type="cellIs" dxfId="546" priority="5" operator="greaterThan">
      <formula>0.7999</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0"/>
  <sheetViews>
    <sheetView zoomScale="80" zoomScaleNormal="80" workbookViewId="0">
      <pane xSplit="6" ySplit="3" topLeftCell="N130" activePane="bottomRight" state="frozen"/>
      <selection pane="topRight" activeCell="G1" sqref="G1"/>
      <selection pane="bottomLeft" activeCell="A4" sqref="A4"/>
      <selection pane="bottomRight" activeCell="S75" sqref="S75"/>
    </sheetView>
  </sheetViews>
  <sheetFormatPr baseColWidth="10" defaultRowHeight="15" x14ac:dyDescent="0.25"/>
  <cols>
    <col min="1" max="3" width="14.5703125" style="1" customWidth="1"/>
    <col min="4" max="4" width="7.7109375" style="2" customWidth="1"/>
    <col min="5" max="5" width="40.7109375" style="1" customWidth="1"/>
    <col min="6" max="9" width="20.7109375" style="1" customWidth="1"/>
    <col min="10" max="11" width="14.7109375" style="1" customWidth="1"/>
    <col min="12" max="12" width="8.7109375" style="1" customWidth="1"/>
    <col min="13" max="13" width="20.7109375" style="1" customWidth="1"/>
    <col min="14" max="15" width="12.7109375" style="2" customWidth="1"/>
    <col min="16" max="16" width="9.7109375" style="4" customWidth="1"/>
    <col min="17" max="18" width="15.7109375" style="15" customWidth="1"/>
    <col min="19" max="19" width="9.7109375" style="4" customWidth="1"/>
    <col min="20" max="20" width="30.7109375" style="3" customWidth="1"/>
  </cols>
  <sheetData>
    <row r="1" spans="1:20" ht="21.75" thickBot="1" x14ac:dyDescent="0.3">
      <c r="A1" s="339" t="s">
        <v>698</v>
      </c>
      <c r="B1" s="340"/>
      <c r="C1" s="340"/>
      <c r="D1" s="340"/>
      <c r="E1" s="340"/>
      <c r="F1" s="340"/>
      <c r="G1" s="340"/>
      <c r="H1" s="340"/>
      <c r="I1" s="341"/>
      <c r="J1" s="21"/>
      <c r="K1" s="21"/>
      <c r="L1" s="21"/>
      <c r="M1" s="21"/>
      <c r="N1" s="22"/>
      <c r="O1" s="22"/>
      <c r="P1" s="23"/>
      <c r="Q1" s="25"/>
      <c r="R1" s="25"/>
      <c r="S1" s="23"/>
      <c r="T1" s="24"/>
    </row>
    <row r="2" spans="1:20" ht="24.75" customHeight="1" x14ac:dyDescent="0.25">
      <c r="A2" s="342" t="s">
        <v>0</v>
      </c>
      <c r="B2" s="342" t="s">
        <v>1</v>
      </c>
      <c r="C2" s="342" t="s">
        <v>2</v>
      </c>
      <c r="D2" s="342" t="s">
        <v>12</v>
      </c>
      <c r="E2" s="342" t="s">
        <v>3</v>
      </c>
      <c r="F2" s="342" t="s">
        <v>4</v>
      </c>
      <c r="G2" s="342" t="s">
        <v>5</v>
      </c>
      <c r="H2" s="342" t="s">
        <v>6</v>
      </c>
      <c r="I2" s="344" t="s">
        <v>7</v>
      </c>
      <c r="J2" s="336" t="s">
        <v>284</v>
      </c>
      <c r="K2" s="337"/>
      <c r="L2" s="337"/>
      <c r="M2" s="338"/>
      <c r="N2" s="282" t="s">
        <v>689</v>
      </c>
      <c r="O2" s="283"/>
      <c r="P2" s="271" t="s">
        <v>281</v>
      </c>
      <c r="Q2" s="283" t="s">
        <v>690</v>
      </c>
      <c r="R2" s="283"/>
      <c r="S2" s="271" t="s">
        <v>281</v>
      </c>
      <c r="T2" s="278" t="s">
        <v>691</v>
      </c>
    </row>
    <row r="3" spans="1:20" ht="26.25" thickBot="1" x14ac:dyDescent="0.3">
      <c r="A3" s="343"/>
      <c r="B3" s="343"/>
      <c r="C3" s="343"/>
      <c r="D3" s="343"/>
      <c r="E3" s="343"/>
      <c r="F3" s="343"/>
      <c r="G3" s="343"/>
      <c r="H3" s="343"/>
      <c r="I3" s="345"/>
      <c r="J3" s="81" t="s">
        <v>8</v>
      </c>
      <c r="K3" s="82" t="s">
        <v>9</v>
      </c>
      <c r="L3" s="82" t="s">
        <v>10</v>
      </c>
      <c r="M3" s="83" t="s">
        <v>11</v>
      </c>
      <c r="N3" s="84" t="s">
        <v>277</v>
      </c>
      <c r="O3" s="85" t="s">
        <v>278</v>
      </c>
      <c r="P3" s="272"/>
      <c r="Q3" s="85" t="s">
        <v>277</v>
      </c>
      <c r="R3" s="85" t="s">
        <v>278</v>
      </c>
      <c r="S3" s="272"/>
      <c r="T3" s="279"/>
    </row>
    <row r="4" spans="1:20" ht="60" customHeight="1" x14ac:dyDescent="0.25">
      <c r="A4" s="296" t="s">
        <v>13</v>
      </c>
      <c r="B4" s="297" t="s">
        <v>14</v>
      </c>
      <c r="C4" s="277" t="s">
        <v>15</v>
      </c>
      <c r="D4" s="87">
        <v>1</v>
      </c>
      <c r="E4" s="86" t="s">
        <v>16</v>
      </c>
      <c r="F4" s="86" t="s">
        <v>17</v>
      </c>
      <c r="G4" s="86" t="s">
        <v>18</v>
      </c>
      <c r="H4" s="86" t="s">
        <v>19</v>
      </c>
      <c r="I4" s="88" t="s">
        <v>20</v>
      </c>
      <c r="J4" s="48" t="s">
        <v>205</v>
      </c>
      <c r="K4" s="49" t="s">
        <v>206</v>
      </c>
      <c r="L4" s="49" t="s">
        <v>96</v>
      </c>
      <c r="M4" s="52" t="s">
        <v>207</v>
      </c>
      <c r="N4" s="48">
        <v>0.09</v>
      </c>
      <c r="O4" s="49">
        <v>0.09</v>
      </c>
      <c r="P4" s="50">
        <f>O4/N4</f>
        <v>1</v>
      </c>
      <c r="Q4" s="51" t="s">
        <v>96</v>
      </c>
      <c r="R4" s="51" t="s">
        <v>872</v>
      </c>
      <c r="S4" s="50"/>
      <c r="T4" s="52" t="s">
        <v>889</v>
      </c>
    </row>
    <row r="5" spans="1:20" ht="60" customHeight="1" x14ac:dyDescent="0.25">
      <c r="A5" s="270"/>
      <c r="B5" s="273"/>
      <c r="C5" s="266"/>
      <c r="D5" s="26">
        <v>2</v>
      </c>
      <c r="E5" s="27" t="s">
        <v>21</v>
      </c>
      <c r="F5" s="27" t="s">
        <v>22</v>
      </c>
      <c r="G5" s="27" t="s">
        <v>23</v>
      </c>
      <c r="H5" s="27" t="s">
        <v>24</v>
      </c>
      <c r="I5" s="33" t="s">
        <v>25</v>
      </c>
      <c r="J5" s="57" t="s">
        <v>208</v>
      </c>
      <c r="K5" s="27" t="s">
        <v>209</v>
      </c>
      <c r="L5" s="26">
        <v>52</v>
      </c>
      <c r="M5" s="33" t="s">
        <v>210</v>
      </c>
      <c r="N5" s="57">
        <v>3</v>
      </c>
      <c r="O5" s="26">
        <v>3</v>
      </c>
      <c r="P5" s="133">
        <f t="shared" ref="P5:P31" si="0">O5/N5</f>
        <v>1</v>
      </c>
      <c r="Q5" s="39">
        <v>245080000</v>
      </c>
      <c r="R5" s="39">
        <v>117720000</v>
      </c>
      <c r="S5" s="38">
        <f>R5/Q5</f>
        <v>0.48033295250530439</v>
      </c>
      <c r="T5" s="33" t="s">
        <v>890</v>
      </c>
    </row>
    <row r="6" spans="1:20" ht="60" customHeight="1" x14ac:dyDescent="0.25">
      <c r="A6" s="270"/>
      <c r="B6" s="273"/>
      <c r="C6" s="266"/>
      <c r="D6" s="26">
        <v>3</v>
      </c>
      <c r="E6" s="27" t="s">
        <v>26</v>
      </c>
      <c r="F6" s="27" t="s">
        <v>27</v>
      </c>
      <c r="G6" s="27" t="s">
        <v>28</v>
      </c>
      <c r="H6" s="27" t="s">
        <v>29</v>
      </c>
      <c r="I6" s="33" t="s">
        <v>30</v>
      </c>
      <c r="J6" s="57" t="s">
        <v>211</v>
      </c>
      <c r="K6" s="27" t="s">
        <v>212</v>
      </c>
      <c r="L6" s="26">
        <v>45</v>
      </c>
      <c r="M6" s="33" t="s">
        <v>213</v>
      </c>
      <c r="N6" s="57">
        <v>1</v>
      </c>
      <c r="O6" s="26">
        <v>1</v>
      </c>
      <c r="P6" s="133">
        <f t="shared" si="0"/>
        <v>1</v>
      </c>
      <c r="Q6" s="39">
        <v>69920000</v>
      </c>
      <c r="R6" s="39">
        <v>24640000</v>
      </c>
      <c r="S6" s="135">
        <f>R6/Q6</f>
        <v>0.35240274599542332</v>
      </c>
      <c r="T6" s="33" t="s">
        <v>891</v>
      </c>
    </row>
    <row r="7" spans="1:20" ht="60" customHeight="1" x14ac:dyDescent="0.25">
      <c r="A7" s="270"/>
      <c r="B7" s="273"/>
      <c r="C7" s="266"/>
      <c r="D7" s="26">
        <v>4</v>
      </c>
      <c r="E7" s="27" t="s">
        <v>31</v>
      </c>
      <c r="F7" s="27" t="s">
        <v>32</v>
      </c>
      <c r="G7" s="27" t="s">
        <v>33</v>
      </c>
      <c r="H7" s="27" t="s">
        <v>34</v>
      </c>
      <c r="I7" s="33" t="s">
        <v>35</v>
      </c>
      <c r="J7" s="57" t="s">
        <v>96</v>
      </c>
      <c r="K7" s="26" t="s">
        <v>96</v>
      </c>
      <c r="L7" s="26" t="s">
        <v>96</v>
      </c>
      <c r="M7" s="55" t="s">
        <v>96</v>
      </c>
      <c r="N7" s="57">
        <v>1</v>
      </c>
      <c r="O7" s="26">
        <v>1</v>
      </c>
      <c r="P7" s="133">
        <f t="shared" si="0"/>
        <v>1</v>
      </c>
      <c r="Q7" s="39" t="s">
        <v>873</v>
      </c>
      <c r="R7" s="39" t="s">
        <v>873</v>
      </c>
      <c r="S7" s="38"/>
      <c r="T7" s="33" t="s">
        <v>892</v>
      </c>
    </row>
    <row r="8" spans="1:20" ht="60" customHeight="1" x14ac:dyDescent="0.25">
      <c r="A8" s="270"/>
      <c r="B8" s="273"/>
      <c r="C8" s="266"/>
      <c r="D8" s="26">
        <v>5</v>
      </c>
      <c r="E8" s="27" t="s">
        <v>36</v>
      </c>
      <c r="F8" s="27" t="s">
        <v>37</v>
      </c>
      <c r="G8" s="27" t="s">
        <v>38</v>
      </c>
      <c r="H8" s="27" t="s">
        <v>39</v>
      </c>
      <c r="I8" s="33" t="s">
        <v>40</v>
      </c>
      <c r="J8" s="57" t="s">
        <v>211</v>
      </c>
      <c r="K8" s="27" t="s">
        <v>214</v>
      </c>
      <c r="L8" s="26">
        <v>45</v>
      </c>
      <c r="M8" s="33" t="s">
        <v>213</v>
      </c>
      <c r="N8" s="57">
        <v>1</v>
      </c>
      <c r="O8" s="26">
        <v>1</v>
      </c>
      <c r="P8" s="133">
        <f t="shared" si="0"/>
        <v>1</v>
      </c>
      <c r="Q8" s="39">
        <v>69920000</v>
      </c>
      <c r="R8" s="39">
        <v>24640000</v>
      </c>
      <c r="S8" s="38">
        <f>R8/Q8</f>
        <v>0.35240274599542332</v>
      </c>
      <c r="T8" s="33" t="s">
        <v>893</v>
      </c>
    </row>
    <row r="9" spans="1:20" ht="60" customHeight="1" x14ac:dyDescent="0.25">
      <c r="A9" s="270"/>
      <c r="B9" s="273"/>
      <c r="C9" s="266"/>
      <c r="D9" s="26">
        <v>6</v>
      </c>
      <c r="E9" s="27" t="s">
        <v>41</v>
      </c>
      <c r="F9" s="27" t="s">
        <v>42</v>
      </c>
      <c r="G9" s="27" t="s">
        <v>43</v>
      </c>
      <c r="H9" s="26" t="s">
        <v>44</v>
      </c>
      <c r="I9" s="55" t="s">
        <v>45</v>
      </c>
      <c r="J9" s="91" t="s">
        <v>215</v>
      </c>
      <c r="K9" s="27" t="s">
        <v>216</v>
      </c>
      <c r="L9" s="10">
        <v>197</v>
      </c>
      <c r="M9" s="33" t="s">
        <v>217</v>
      </c>
      <c r="N9" s="57">
        <v>0.08</v>
      </c>
      <c r="O9" s="26">
        <v>7.4999999999999997E-2</v>
      </c>
      <c r="P9" s="133">
        <f t="shared" si="0"/>
        <v>0.9375</v>
      </c>
      <c r="Q9" s="39">
        <v>82000000</v>
      </c>
      <c r="R9" s="39">
        <v>6570000</v>
      </c>
      <c r="S9" s="135">
        <f>R9/Q9</f>
        <v>8.0121951219512197E-2</v>
      </c>
      <c r="T9" s="33" t="s">
        <v>894</v>
      </c>
    </row>
    <row r="10" spans="1:20" ht="60" customHeight="1" x14ac:dyDescent="0.25">
      <c r="A10" s="270"/>
      <c r="B10" s="273"/>
      <c r="C10" s="266"/>
      <c r="D10" s="26">
        <v>7</v>
      </c>
      <c r="E10" s="27" t="s">
        <v>46</v>
      </c>
      <c r="F10" s="27" t="s">
        <v>47</v>
      </c>
      <c r="G10" s="27" t="s">
        <v>48</v>
      </c>
      <c r="H10" s="27" t="s">
        <v>19</v>
      </c>
      <c r="I10" s="33" t="s">
        <v>49</v>
      </c>
      <c r="J10" s="57" t="s">
        <v>96</v>
      </c>
      <c r="K10" s="26" t="s">
        <v>96</v>
      </c>
      <c r="L10" s="26" t="s">
        <v>96</v>
      </c>
      <c r="M10" s="55" t="s">
        <v>96</v>
      </c>
      <c r="N10" s="57">
        <v>0.1</v>
      </c>
      <c r="O10" s="26">
        <v>0.08</v>
      </c>
      <c r="P10" s="133">
        <f t="shared" si="0"/>
        <v>0.79999999999999993</v>
      </c>
      <c r="Q10" s="39" t="s">
        <v>873</v>
      </c>
      <c r="R10" s="39" t="s">
        <v>873</v>
      </c>
      <c r="S10" s="38"/>
      <c r="T10" s="33" t="s">
        <v>895</v>
      </c>
    </row>
    <row r="11" spans="1:20" ht="60" customHeight="1" x14ac:dyDescent="0.25">
      <c r="A11" s="270"/>
      <c r="B11" s="273"/>
      <c r="C11" s="266" t="s">
        <v>50</v>
      </c>
      <c r="D11" s="26">
        <v>8</v>
      </c>
      <c r="E11" s="27" t="s">
        <v>51</v>
      </c>
      <c r="F11" s="27" t="s">
        <v>52</v>
      </c>
      <c r="G11" s="27" t="s">
        <v>53</v>
      </c>
      <c r="H11" s="27" t="s">
        <v>54</v>
      </c>
      <c r="I11" s="33" t="s">
        <v>55</v>
      </c>
      <c r="J11" s="7" t="s">
        <v>211</v>
      </c>
      <c r="K11" s="27" t="s">
        <v>218</v>
      </c>
      <c r="L11" s="26">
        <v>33</v>
      </c>
      <c r="M11" s="33" t="s">
        <v>219</v>
      </c>
      <c r="N11" s="57">
        <v>10</v>
      </c>
      <c r="O11" s="26">
        <v>8</v>
      </c>
      <c r="P11" s="133">
        <f t="shared" si="0"/>
        <v>0.8</v>
      </c>
      <c r="Q11" s="39">
        <v>28600000</v>
      </c>
      <c r="R11" s="39">
        <v>25860000</v>
      </c>
      <c r="S11" s="38">
        <f>R11/Q11</f>
        <v>0.90419580419580414</v>
      </c>
      <c r="T11" s="33" t="s">
        <v>896</v>
      </c>
    </row>
    <row r="12" spans="1:20" ht="60" customHeight="1" x14ac:dyDescent="0.25">
      <c r="A12" s="270"/>
      <c r="B12" s="273"/>
      <c r="C12" s="266"/>
      <c r="D12" s="26">
        <v>9</v>
      </c>
      <c r="E12" s="27" t="s">
        <v>56</v>
      </c>
      <c r="F12" s="27" t="s">
        <v>57</v>
      </c>
      <c r="G12" s="27" t="s">
        <v>58</v>
      </c>
      <c r="H12" s="27" t="s">
        <v>59</v>
      </c>
      <c r="I12" s="33" t="s">
        <v>55</v>
      </c>
      <c r="J12" s="57" t="s">
        <v>211</v>
      </c>
      <c r="K12" s="26" t="s">
        <v>214</v>
      </c>
      <c r="L12" s="26">
        <v>28</v>
      </c>
      <c r="M12" s="33" t="s">
        <v>220</v>
      </c>
      <c r="N12" s="57">
        <v>0.09</v>
      </c>
      <c r="O12" s="26">
        <v>0.09</v>
      </c>
      <c r="P12" s="133">
        <f t="shared" si="0"/>
        <v>1</v>
      </c>
      <c r="Q12" s="39" t="s">
        <v>873</v>
      </c>
      <c r="R12" s="39" t="s">
        <v>873</v>
      </c>
      <c r="S12" s="38"/>
      <c r="T12" s="33" t="s">
        <v>897</v>
      </c>
    </row>
    <row r="13" spans="1:20" ht="60" customHeight="1" x14ac:dyDescent="0.25">
      <c r="A13" s="270"/>
      <c r="B13" s="273"/>
      <c r="C13" s="266"/>
      <c r="D13" s="26">
        <v>10</v>
      </c>
      <c r="E13" s="27" t="s">
        <v>60</v>
      </c>
      <c r="F13" s="27" t="s">
        <v>61</v>
      </c>
      <c r="G13" s="27" t="s">
        <v>62</v>
      </c>
      <c r="H13" s="27" t="s">
        <v>63</v>
      </c>
      <c r="I13" s="33" t="s">
        <v>55</v>
      </c>
      <c r="J13" s="57" t="s">
        <v>221</v>
      </c>
      <c r="K13" s="26" t="s">
        <v>222</v>
      </c>
      <c r="L13" s="26">
        <v>122</v>
      </c>
      <c r="M13" s="33" t="s">
        <v>223</v>
      </c>
      <c r="N13" s="57">
        <v>0.09</v>
      </c>
      <c r="O13" s="26">
        <v>0.09</v>
      </c>
      <c r="P13" s="133">
        <f t="shared" si="0"/>
        <v>1</v>
      </c>
      <c r="Q13" s="39">
        <v>3090000</v>
      </c>
      <c r="R13" s="39">
        <v>3090000</v>
      </c>
      <c r="S13" s="38">
        <f>R13/Q13</f>
        <v>1</v>
      </c>
      <c r="T13" s="33" t="s">
        <v>898</v>
      </c>
    </row>
    <row r="14" spans="1:20" ht="60" customHeight="1" x14ac:dyDescent="0.25">
      <c r="A14" s="270"/>
      <c r="B14" s="273"/>
      <c r="C14" s="266" t="s">
        <v>50</v>
      </c>
      <c r="D14" s="26">
        <v>11</v>
      </c>
      <c r="E14" s="27" t="s">
        <v>64</v>
      </c>
      <c r="F14" s="27" t="s">
        <v>65</v>
      </c>
      <c r="G14" s="27" t="s">
        <v>66</v>
      </c>
      <c r="H14" s="27" t="s">
        <v>67</v>
      </c>
      <c r="I14" s="33" t="s">
        <v>289</v>
      </c>
      <c r="J14" s="57" t="s">
        <v>224</v>
      </c>
      <c r="K14" s="26" t="s">
        <v>290</v>
      </c>
      <c r="L14" s="26" t="s">
        <v>225</v>
      </c>
      <c r="M14" s="33" t="s">
        <v>226</v>
      </c>
      <c r="N14" s="57">
        <v>9.5000000000000001E-2</v>
      </c>
      <c r="O14" s="26">
        <v>9.5000000000000001E-2</v>
      </c>
      <c r="P14" s="133">
        <f t="shared" si="0"/>
        <v>1</v>
      </c>
      <c r="Q14" s="39">
        <v>18000000</v>
      </c>
      <c r="R14" s="39">
        <v>0</v>
      </c>
      <c r="S14" s="38">
        <v>0</v>
      </c>
      <c r="T14" s="33" t="s">
        <v>899</v>
      </c>
    </row>
    <row r="15" spans="1:20" ht="60" customHeight="1" x14ac:dyDescent="0.25">
      <c r="A15" s="270"/>
      <c r="B15" s="273"/>
      <c r="C15" s="266"/>
      <c r="D15" s="26">
        <v>12</v>
      </c>
      <c r="E15" s="27" t="s">
        <v>69</v>
      </c>
      <c r="F15" s="27" t="s">
        <v>70</v>
      </c>
      <c r="G15" s="27" t="s">
        <v>71</v>
      </c>
      <c r="H15" s="27" t="s">
        <v>72</v>
      </c>
      <c r="I15" s="33" t="s">
        <v>285</v>
      </c>
      <c r="J15" s="7" t="s">
        <v>211</v>
      </c>
      <c r="K15" s="9" t="s">
        <v>212</v>
      </c>
      <c r="L15" s="26">
        <v>46</v>
      </c>
      <c r="M15" s="33" t="s">
        <v>227</v>
      </c>
      <c r="N15" s="57">
        <v>0.05</v>
      </c>
      <c r="O15" s="26">
        <v>0.05</v>
      </c>
      <c r="P15" s="133">
        <f t="shared" si="0"/>
        <v>1</v>
      </c>
      <c r="Q15" s="39">
        <v>215000000</v>
      </c>
      <c r="R15" s="39">
        <v>215000000</v>
      </c>
      <c r="S15" s="38">
        <f>R15/Q15</f>
        <v>1</v>
      </c>
      <c r="T15" s="33" t="s">
        <v>900</v>
      </c>
    </row>
    <row r="16" spans="1:20" ht="60" customHeight="1" x14ac:dyDescent="0.25">
      <c r="A16" s="270"/>
      <c r="B16" s="273"/>
      <c r="C16" s="266"/>
      <c r="D16" s="26">
        <v>13</v>
      </c>
      <c r="E16" s="27" t="s">
        <v>287</v>
      </c>
      <c r="F16" s="27" t="s">
        <v>288</v>
      </c>
      <c r="G16" s="27" t="s">
        <v>73</v>
      </c>
      <c r="H16" s="27" t="s">
        <v>74</v>
      </c>
      <c r="I16" s="33" t="s">
        <v>286</v>
      </c>
      <c r="J16" s="57" t="s">
        <v>228</v>
      </c>
      <c r="K16" s="28" t="s">
        <v>229</v>
      </c>
      <c r="L16" s="26" t="s">
        <v>230</v>
      </c>
      <c r="M16" s="56" t="s">
        <v>231</v>
      </c>
      <c r="N16" s="57">
        <v>0.05</v>
      </c>
      <c r="O16" s="26">
        <v>0.04</v>
      </c>
      <c r="P16" s="133">
        <f t="shared" si="0"/>
        <v>0.79999999999999993</v>
      </c>
      <c r="Q16" s="39" t="s">
        <v>874</v>
      </c>
      <c r="R16" s="39" t="s">
        <v>875</v>
      </c>
      <c r="S16" s="38"/>
      <c r="T16" s="33" t="s">
        <v>876</v>
      </c>
    </row>
    <row r="17" spans="1:20" ht="60" customHeight="1" x14ac:dyDescent="0.25">
      <c r="A17" s="270"/>
      <c r="B17" s="273"/>
      <c r="C17" s="266"/>
      <c r="D17" s="26">
        <v>14</v>
      </c>
      <c r="E17" s="27" t="s">
        <v>75</v>
      </c>
      <c r="F17" s="27" t="s">
        <v>76</v>
      </c>
      <c r="G17" s="27" t="s">
        <v>77</v>
      </c>
      <c r="H17" s="27" t="s">
        <v>78</v>
      </c>
      <c r="I17" s="33" t="s">
        <v>68</v>
      </c>
      <c r="J17" s="57" t="s">
        <v>211</v>
      </c>
      <c r="K17" s="26" t="s">
        <v>218</v>
      </c>
      <c r="L17" s="26">
        <v>32</v>
      </c>
      <c r="M17" s="33" t="s">
        <v>232</v>
      </c>
      <c r="N17" s="57">
        <v>0.08</v>
      </c>
      <c r="O17" s="26">
        <v>0.08</v>
      </c>
      <c r="P17" s="133">
        <f t="shared" si="0"/>
        <v>1</v>
      </c>
      <c r="Q17" s="39">
        <v>186900000</v>
      </c>
      <c r="R17" s="39">
        <v>59710000</v>
      </c>
      <c r="S17" s="38">
        <f>R17/Q17</f>
        <v>0.3194756554307116</v>
      </c>
      <c r="T17" s="33" t="s">
        <v>877</v>
      </c>
    </row>
    <row r="18" spans="1:20" ht="60" customHeight="1" x14ac:dyDescent="0.25">
      <c r="A18" s="270"/>
      <c r="B18" s="273"/>
      <c r="C18" s="266" t="s">
        <v>79</v>
      </c>
      <c r="D18" s="26">
        <v>15</v>
      </c>
      <c r="E18" s="27" t="s">
        <v>80</v>
      </c>
      <c r="F18" s="27" t="s">
        <v>81</v>
      </c>
      <c r="G18" s="27" t="s">
        <v>82</v>
      </c>
      <c r="H18" s="27" t="s">
        <v>83</v>
      </c>
      <c r="I18" s="33" t="s">
        <v>84</v>
      </c>
      <c r="J18" s="270" t="s">
        <v>233</v>
      </c>
      <c r="K18" s="273" t="s">
        <v>234</v>
      </c>
      <c r="L18" s="275">
        <v>197</v>
      </c>
      <c r="M18" s="276" t="s">
        <v>217</v>
      </c>
      <c r="N18" s="57">
        <v>0.1</v>
      </c>
      <c r="O18" s="26">
        <v>0.08</v>
      </c>
      <c r="P18" s="133">
        <f t="shared" si="0"/>
        <v>0.79999999999999993</v>
      </c>
      <c r="Q18" s="324">
        <v>82000000</v>
      </c>
      <c r="R18" s="324">
        <v>6570000</v>
      </c>
      <c r="S18" s="321">
        <f>R18/Q18</f>
        <v>8.0121951219512197E-2</v>
      </c>
      <c r="T18" s="33" t="s">
        <v>878</v>
      </c>
    </row>
    <row r="19" spans="1:20" ht="60" customHeight="1" x14ac:dyDescent="0.25">
      <c r="A19" s="270"/>
      <c r="B19" s="273"/>
      <c r="C19" s="266"/>
      <c r="D19" s="26">
        <v>16</v>
      </c>
      <c r="E19" s="27" t="s">
        <v>85</v>
      </c>
      <c r="F19" s="27" t="s">
        <v>86</v>
      </c>
      <c r="G19" s="27" t="s">
        <v>291</v>
      </c>
      <c r="H19" s="27" t="s">
        <v>87</v>
      </c>
      <c r="I19" s="89" t="s">
        <v>88</v>
      </c>
      <c r="J19" s="270"/>
      <c r="K19" s="273"/>
      <c r="L19" s="275"/>
      <c r="M19" s="276"/>
      <c r="N19" s="57">
        <v>2E-3</v>
      </c>
      <c r="O19" s="26">
        <v>6.9999999999999999E-4</v>
      </c>
      <c r="P19" s="133">
        <f t="shared" si="0"/>
        <v>0.35</v>
      </c>
      <c r="Q19" s="325"/>
      <c r="R19" s="325"/>
      <c r="S19" s="322"/>
      <c r="T19" s="33" t="s">
        <v>879</v>
      </c>
    </row>
    <row r="20" spans="1:20" ht="60" customHeight="1" x14ac:dyDescent="0.25">
      <c r="A20" s="270"/>
      <c r="B20" s="273"/>
      <c r="C20" s="266"/>
      <c r="D20" s="26">
        <v>17</v>
      </c>
      <c r="E20" s="27" t="s">
        <v>89</v>
      </c>
      <c r="F20" s="27" t="s">
        <v>90</v>
      </c>
      <c r="G20" s="27" t="s">
        <v>91</v>
      </c>
      <c r="H20" s="27" t="s">
        <v>87</v>
      </c>
      <c r="I20" s="89" t="s">
        <v>92</v>
      </c>
      <c r="J20" s="270"/>
      <c r="K20" s="273"/>
      <c r="L20" s="275"/>
      <c r="M20" s="276"/>
      <c r="N20" s="57">
        <v>1E-3</v>
      </c>
      <c r="O20" s="26">
        <v>2.9999999999999997E-4</v>
      </c>
      <c r="P20" s="133">
        <f t="shared" si="0"/>
        <v>0.3</v>
      </c>
      <c r="Q20" s="326"/>
      <c r="R20" s="326"/>
      <c r="S20" s="323"/>
      <c r="T20" s="33" t="s">
        <v>879</v>
      </c>
    </row>
    <row r="21" spans="1:20" ht="60" customHeight="1" x14ac:dyDescent="0.25">
      <c r="A21" s="270"/>
      <c r="B21" s="273"/>
      <c r="C21" s="266"/>
      <c r="D21" s="26">
        <v>18</v>
      </c>
      <c r="E21" s="27" t="s">
        <v>93</v>
      </c>
      <c r="F21" s="27" t="s">
        <v>94</v>
      </c>
      <c r="G21" s="27" t="s">
        <v>95</v>
      </c>
      <c r="H21" s="26" t="s">
        <v>96</v>
      </c>
      <c r="I21" s="89" t="s">
        <v>97</v>
      </c>
      <c r="J21" s="57" t="s">
        <v>96</v>
      </c>
      <c r="K21" s="26" t="s">
        <v>96</v>
      </c>
      <c r="L21" s="26" t="s">
        <v>96</v>
      </c>
      <c r="M21" s="55" t="s">
        <v>96</v>
      </c>
      <c r="N21" s="57">
        <v>0.09</v>
      </c>
      <c r="O21" s="26">
        <v>0.09</v>
      </c>
      <c r="P21" s="133">
        <f t="shared" si="0"/>
        <v>1</v>
      </c>
      <c r="Q21" s="39" t="s">
        <v>873</v>
      </c>
      <c r="R21" s="39" t="s">
        <v>873</v>
      </c>
      <c r="S21" s="38"/>
      <c r="T21" s="33" t="s">
        <v>880</v>
      </c>
    </row>
    <row r="22" spans="1:20" ht="60" customHeight="1" x14ac:dyDescent="0.25">
      <c r="A22" s="270"/>
      <c r="B22" s="273"/>
      <c r="C22" s="266"/>
      <c r="D22" s="26">
        <v>19</v>
      </c>
      <c r="E22" s="27" t="s">
        <v>98</v>
      </c>
      <c r="F22" s="27" t="s">
        <v>99</v>
      </c>
      <c r="G22" s="27" t="s">
        <v>100</v>
      </c>
      <c r="H22" s="27" t="s">
        <v>101</v>
      </c>
      <c r="I22" s="89" t="s">
        <v>102</v>
      </c>
      <c r="J22" s="57" t="s">
        <v>233</v>
      </c>
      <c r="K22" s="26" t="s">
        <v>234</v>
      </c>
      <c r="L22" s="30">
        <v>192</v>
      </c>
      <c r="M22" s="58" t="s">
        <v>235</v>
      </c>
      <c r="N22" s="57">
        <v>0.1</v>
      </c>
      <c r="O22" s="26">
        <v>0.1</v>
      </c>
      <c r="P22" s="133">
        <f t="shared" si="0"/>
        <v>1</v>
      </c>
      <c r="Q22" s="39">
        <v>82000000</v>
      </c>
      <c r="R22" s="39">
        <v>6570000</v>
      </c>
      <c r="S22" s="38">
        <f>R22/Q22</f>
        <v>8.0121951219512197E-2</v>
      </c>
      <c r="T22" s="33" t="s">
        <v>881</v>
      </c>
    </row>
    <row r="23" spans="1:20" ht="60" customHeight="1" x14ac:dyDescent="0.25">
      <c r="A23" s="270"/>
      <c r="B23" s="273"/>
      <c r="C23" s="266"/>
      <c r="D23" s="26">
        <v>20</v>
      </c>
      <c r="E23" s="27" t="s">
        <v>103</v>
      </c>
      <c r="F23" s="27" t="s">
        <v>104</v>
      </c>
      <c r="G23" s="27" t="s">
        <v>105</v>
      </c>
      <c r="H23" s="27" t="s">
        <v>106</v>
      </c>
      <c r="I23" s="33" t="s">
        <v>107</v>
      </c>
      <c r="J23" s="57" t="s">
        <v>96</v>
      </c>
      <c r="K23" s="26" t="s">
        <v>96</v>
      </c>
      <c r="L23" s="26" t="s">
        <v>96</v>
      </c>
      <c r="M23" s="55" t="s">
        <v>96</v>
      </c>
      <c r="N23" s="57">
        <v>0.1</v>
      </c>
      <c r="O23" s="26">
        <v>0</v>
      </c>
      <c r="P23" s="133">
        <f t="shared" si="0"/>
        <v>0</v>
      </c>
      <c r="Q23" s="39" t="s">
        <v>873</v>
      </c>
      <c r="R23" s="39" t="s">
        <v>873</v>
      </c>
      <c r="S23" s="38"/>
      <c r="T23" s="33"/>
    </row>
    <row r="24" spans="1:20" ht="60" customHeight="1" x14ac:dyDescent="0.25">
      <c r="A24" s="270"/>
      <c r="B24" s="292" t="s">
        <v>108</v>
      </c>
      <c r="C24" s="266" t="s">
        <v>109</v>
      </c>
      <c r="D24" s="26">
        <v>21</v>
      </c>
      <c r="E24" s="32" t="s">
        <v>110</v>
      </c>
      <c r="F24" s="27" t="s">
        <v>111</v>
      </c>
      <c r="G24" s="27" t="s">
        <v>112</v>
      </c>
      <c r="H24" s="27" t="s">
        <v>113</v>
      </c>
      <c r="I24" s="33" t="s">
        <v>114</v>
      </c>
      <c r="J24" s="57" t="s">
        <v>236</v>
      </c>
      <c r="K24" s="26" t="s">
        <v>237</v>
      </c>
      <c r="L24" s="26">
        <v>65</v>
      </c>
      <c r="M24" s="33" t="s">
        <v>238</v>
      </c>
      <c r="N24" s="57">
        <v>0.05</v>
      </c>
      <c r="O24" s="26">
        <v>0.04</v>
      </c>
      <c r="P24" s="133">
        <f t="shared" si="0"/>
        <v>0.79999999999999993</v>
      </c>
      <c r="Q24" s="39" t="s">
        <v>873</v>
      </c>
      <c r="R24" s="39" t="s">
        <v>873</v>
      </c>
      <c r="S24" s="38"/>
      <c r="T24" s="33" t="s">
        <v>882</v>
      </c>
    </row>
    <row r="25" spans="1:20" ht="60" customHeight="1" x14ac:dyDescent="0.25">
      <c r="A25" s="270"/>
      <c r="B25" s="292"/>
      <c r="C25" s="266"/>
      <c r="D25" s="26">
        <v>22</v>
      </c>
      <c r="E25" s="27" t="s">
        <v>115</v>
      </c>
      <c r="F25" s="27" t="s">
        <v>116</v>
      </c>
      <c r="G25" s="27" t="s">
        <v>117</v>
      </c>
      <c r="H25" s="27" t="s">
        <v>118</v>
      </c>
      <c r="I25" s="33" t="s">
        <v>119</v>
      </c>
      <c r="J25" s="94" t="s">
        <v>236</v>
      </c>
      <c r="K25" s="31" t="s">
        <v>239</v>
      </c>
      <c r="L25" s="26">
        <v>85</v>
      </c>
      <c r="M25" s="33" t="s">
        <v>240</v>
      </c>
      <c r="N25" s="57">
        <v>0.1</v>
      </c>
      <c r="O25" s="26">
        <v>0.05</v>
      </c>
      <c r="P25" s="133">
        <f t="shared" si="0"/>
        <v>0.5</v>
      </c>
      <c r="Q25" s="39" t="s">
        <v>873</v>
      </c>
      <c r="R25" s="39" t="s">
        <v>873</v>
      </c>
      <c r="S25" s="38"/>
      <c r="T25" s="33" t="s">
        <v>883</v>
      </c>
    </row>
    <row r="26" spans="1:20" ht="60" customHeight="1" x14ac:dyDescent="0.25">
      <c r="A26" s="270"/>
      <c r="B26" s="292"/>
      <c r="C26" s="266"/>
      <c r="D26" s="26">
        <v>23</v>
      </c>
      <c r="E26" s="27" t="s">
        <v>120</v>
      </c>
      <c r="F26" s="27" t="s">
        <v>121</v>
      </c>
      <c r="G26" s="27" t="s">
        <v>122</v>
      </c>
      <c r="H26" s="27" t="s">
        <v>118</v>
      </c>
      <c r="I26" s="33" t="s">
        <v>123</v>
      </c>
      <c r="J26" s="57" t="s">
        <v>96</v>
      </c>
      <c r="K26" s="26" t="s">
        <v>96</v>
      </c>
      <c r="L26" s="26" t="s">
        <v>96</v>
      </c>
      <c r="M26" s="60" t="s">
        <v>241</v>
      </c>
      <c r="N26" s="57">
        <v>0.1</v>
      </c>
      <c r="O26" s="26">
        <v>0.1</v>
      </c>
      <c r="P26" s="133">
        <f t="shared" si="0"/>
        <v>1</v>
      </c>
      <c r="Q26" s="39">
        <v>3000000000</v>
      </c>
      <c r="R26" s="39">
        <v>3000000000</v>
      </c>
      <c r="S26" s="38">
        <f>R26/Q26</f>
        <v>1</v>
      </c>
      <c r="T26" s="33" t="s">
        <v>884</v>
      </c>
    </row>
    <row r="27" spans="1:20" ht="60" customHeight="1" x14ac:dyDescent="0.25">
      <c r="A27" s="270"/>
      <c r="B27" s="292"/>
      <c r="C27" s="266" t="s">
        <v>124</v>
      </c>
      <c r="D27" s="26">
        <v>24</v>
      </c>
      <c r="E27" s="27" t="s">
        <v>125</v>
      </c>
      <c r="F27" s="27" t="s">
        <v>126</v>
      </c>
      <c r="G27" s="27" t="s">
        <v>127</v>
      </c>
      <c r="H27" s="27" t="s">
        <v>128</v>
      </c>
      <c r="I27" s="33" t="s">
        <v>129</v>
      </c>
      <c r="J27" s="57" t="s">
        <v>242</v>
      </c>
      <c r="K27" s="26" t="s">
        <v>243</v>
      </c>
      <c r="L27" s="26">
        <v>68</v>
      </c>
      <c r="M27" s="33" t="s">
        <v>244</v>
      </c>
      <c r="N27" s="57">
        <v>2E-3</v>
      </c>
      <c r="O27" s="26">
        <v>2E-3</v>
      </c>
      <c r="P27" s="133">
        <f t="shared" si="0"/>
        <v>1</v>
      </c>
      <c r="Q27" s="39">
        <v>10000000</v>
      </c>
      <c r="R27" s="39">
        <v>0</v>
      </c>
      <c r="S27" s="135">
        <f t="shared" ref="S27:S28" si="1">R27/Q27</f>
        <v>0</v>
      </c>
      <c r="T27" s="33" t="s">
        <v>885</v>
      </c>
    </row>
    <row r="28" spans="1:20" ht="60" customHeight="1" x14ac:dyDescent="0.25">
      <c r="A28" s="270"/>
      <c r="B28" s="292"/>
      <c r="C28" s="266"/>
      <c r="D28" s="26">
        <v>25</v>
      </c>
      <c r="E28" s="32" t="s">
        <v>130</v>
      </c>
      <c r="F28" s="27" t="s">
        <v>131</v>
      </c>
      <c r="G28" s="27" t="s">
        <v>132</v>
      </c>
      <c r="H28" s="27" t="s">
        <v>133</v>
      </c>
      <c r="I28" s="33" t="s">
        <v>134</v>
      </c>
      <c r="J28" s="57" t="s">
        <v>245</v>
      </c>
      <c r="K28" s="26" t="s">
        <v>246</v>
      </c>
      <c r="L28" s="26">
        <v>107</v>
      </c>
      <c r="M28" s="33" t="s">
        <v>247</v>
      </c>
      <c r="N28" s="57">
        <v>0.08</v>
      </c>
      <c r="O28" s="26">
        <v>0.08</v>
      </c>
      <c r="P28" s="133">
        <f t="shared" si="0"/>
        <v>1</v>
      </c>
      <c r="Q28" s="39">
        <v>53800000</v>
      </c>
      <c r="R28" s="39">
        <v>53800000</v>
      </c>
      <c r="S28" s="135">
        <f t="shared" si="1"/>
        <v>1</v>
      </c>
      <c r="T28" s="33" t="s">
        <v>886</v>
      </c>
    </row>
    <row r="29" spans="1:20" ht="60" customHeight="1" x14ac:dyDescent="0.25">
      <c r="A29" s="270"/>
      <c r="B29" s="292"/>
      <c r="C29" s="266" t="s">
        <v>135</v>
      </c>
      <c r="D29" s="26">
        <v>26</v>
      </c>
      <c r="E29" s="27" t="s">
        <v>136</v>
      </c>
      <c r="F29" s="27" t="s">
        <v>137</v>
      </c>
      <c r="G29" s="27" t="s">
        <v>138</v>
      </c>
      <c r="H29" s="27" t="s">
        <v>139</v>
      </c>
      <c r="I29" s="33" t="s">
        <v>140</v>
      </c>
      <c r="J29" s="57" t="s">
        <v>96</v>
      </c>
      <c r="K29" s="26" t="s">
        <v>96</v>
      </c>
      <c r="L29" s="26" t="s">
        <v>96</v>
      </c>
      <c r="M29" s="60" t="s">
        <v>241</v>
      </c>
      <c r="N29" s="57">
        <v>1</v>
      </c>
      <c r="O29" s="26">
        <v>1</v>
      </c>
      <c r="P29" s="133">
        <f t="shared" si="0"/>
        <v>1</v>
      </c>
      <c r="Q29" s="39" t="s">
        <v>873</v>
      </c>
      <c r="R29" s="39" t="s">
        <v>873</v>
      </c>
      <c r="S29" s="38"/>
      <c r="T29" s="33" t="s">
        <v>887</v>
      </c>
    </row>
    <row r="30" spans="1:20" ht="60" customHeight="1" x14ac:dyDescent="0.25">
      <c r="A30" s="270"/>
      <c r="B30" s="292"/>
      <c r="C30" s="266"/>
      <c r="D30" s="26">
        <v>27</v>
      </c>
      <c r="E30" s="28" t="s">
        <v>141</v>
      </c>
      <c r="F30" s="28" t="s">
        <v>142</v>
      </c>
      <c r="G30" s="28" t="s">
        <v>143</v>
      </c>
      <c r="H30" s="28" t="s">
        <v>144</v>
      </c>
      <c r="I30" s="62" t="s">
        <v>145</v>
      </c>
      <c r="J30" s="61" t="s">
        <v>215</v>
      </c>
      <c r="K30" s="28" t="s">
        <v>216</v>
      </c>
      <c r="L30" s="26">
        <v>197</v>
      </c>
      <c r="M30" s="62" t="s">
        <v>217</v>
      </c>
      <c r="N30" s="134">
        <v>0.1</v>
      </c>
      <c r="O30" s="115">
        <v>0.1</v>
      </c>
      <c r="P30" s="133">
        <f t="shared" si="0"/>
        <v>1</v>
      </c>
      <c r="Q30" s="39">
        <v>82000000</v>
      </c>
      <c r="R30" s="39">
        <v>6570000</v>
      </c>
      <c r="S30" s="38">
        <f>R30/Q30</f>
        <v>8.0121951219512197E-2</v>
      </c>
      <c r="T30" s="33" t="s">
        <v>888</v>
      </c>
    </row>
    <row r="31" spans="1:20" ht="60" customHeight="1" x14ac:dyDescent="0.25">
      <c r="A31" s="270"/>
      <c r="B31" s="275" t="s">
        <v>146</v>
      </c>
      <c r="C31" s="273" t="s">
        <v>147</v>
      </c>
      <c r="D31" s="26">
        <v>28</v>
      </c>
      <c r="E31" s="28" t="s">
        <v>148</v>
      </c>
      <c r="F31" s="28" t="s">
        <v>149</v>
      </c>
      <c r="G31" s="28" t="s">
        <v>150</v>
      </c>
      <c r="H31" s="28" t="s">
        <v>151</v>
      </c>
      <c r="I31" s="62" t="s">
        <v>152</v>
      </c>
      <c r="J31" s="61" t="s">
        <v>248</v>
      </c>
      <c r="K31" s="41" t="s">
        <v>249</v>
      </c>
      <c r="L31" s="26">
        <v>157</v>
      </c>
      <c r="M31" s="63" t="s">
        <v>250</v>
      </c>
      <c r="N31" s="134">
        <v>0.09</v>
      </c>
      <c r="O31" s="115">
        <v>0.09</v>
      </c>
      <c r="P31" s="133">
        <f t="shared" si="0"/>
        <v>1</v>
      </c>
      <c r="Q31" s="39">
        <v>61607604</v>
      </c>
      <c r="R31" s="39">
        <v>15840000</v>
      </c>
      <c r="S31" s="135">
        <f>R31/Q31</f>
        <v>0.25711111894564181</v>
      </c>
      <c r="T31" s="33" t="s">
        <v>901</v>
      </c>
    </row>
    <row r="32" spans="1:20" ht="60" customHeight="1" x14ac:dyDescent="0.25">
      <c r="A32" s="270"/>
      <c r="B32" s="275"/>
      <c r="C32" s="273"/>
      <c r="D32" s="273">
        <v>29</v>
      </c>
      <c r="E32" s="273" t="s">
        <v>153</v>
      </c>
      <c r="F32" s="273" t="s">
        <v>154</v>
      </c>
      <c r="G32" s="273" t="s">
        <v>155</v>
      </c>
      <c r="H32" s="273" t="s">
        <v>151</v>
      </c>
      <c r="I32" s="274" t="s">
        <v>152</v>
      </c>
      <c r="J32" s="57" t="s">
        <v>251</v>
      </c>
      <c r="K32" s="9" t="s">
        <v>252</v>
      </c>
      <c r="L32" s="26">
        <v>129</v>
      </c>
      <c r="M32" s="33" t="s">
        <v>253</v>
      </c>
      <c r="N32" s="346">
        <v>0.09</v>
      </c>
      <c r="O32" s="347">
        <v>0.09</v>
      </c>
      <c r="P32" s="321">
        <f>O32/N32</f>
        <v>1</v>
      </c>
      <c r="Q32" s="139">
        <v>58710000</v>
      </c>
      <c r="R32" s="139">
        <v>10140000</v>
      </c>
      <c r="S32" s="135">
        <f t="shared" ref="S32:S95" si="2">R32/Q32</f>
        <v>0.17271333673990802</v>
      </c>
      <c r="T32" s="142" t="s">
        <v>902</v>
      </c>
    </row>
    <row r="33" spans="1:20" ht="60" customHeight="1" x14ac:dyDescent="0.25">
      <c r="A33" s="270"/>
      <c r="B33" s="275"/>
      <c r="C33" s="273"/>
      <c r="D33" s="273"/>
      <c r="E33" s="273"/>
      <c r="F33" s="273"/>
      <c r="G33" s="273"/>
      <c r="H33" s="273"/>
      <c r="I33" s="274"/>
      <c r="J33" s="57" t="s">
        <v>254</v>
      </c>
      <c r="K33" s="9" t="s">
        <v>255</v>
      </c>
      <c r="L33" s="26">
        <v>134</v>
      </c>
      <c r="M33" s="33" t="s">
        <v>256</v>
      </c>
      <c r="N33" s="319"/>
      <c r="O33" s="313"/>
      <c r="P33" s="322"/>
      <c r="Q33" s="140">
        <v>54000000</v>
      </c>
      <c r="R33" s="140">
        <v>31680000</v>
      </c>
      <c r="S33" s="135">
        <f t="shared" si="2"/>
        <v>0.58666666666666667</v>
      </c>
      <c r="T33" s="143" t="s">
        <v>903</v>
      </c>
    </row>
    <row r="34" spans="1:20" ht="60" customHeight="1" x14ac:dyDescent="0.25">
      <c r="A34" s="270"/>
      <c r="B34" s="275"/>
      <c r="C34" s="273"/>
      <c r="D34" s="273"/>
      <c r="E34" s="273"/>
      <c r="F34" s="273"/>
      <c r="G34" s="273"/>
      <c r="H34" s="273"/>
      <c r="I34" s="274"/>
      <c r="J34" s="57" t="s">
        <v>254</v>
      </c>
      <c r="K34" s="9" t="s">
        <v>255</v>
      </c>
      <c r="L34" s="26">
        <v>133</v>
      </c>
      <c r="M34" s="33" t="s">
        <v>257</v>
      </c>
      <c r="N34" s="319"/>
      <c r="O34" s="313"/>
      <c r="P34" s="322"/>
      <c r="Q34" s="140">
        <v>25750000</v>
      </c>
      <c r="R34" s="140">
        <v>23220000</v>
      </c>
      <c r="S34" s="135">
        <f t="shared" si="2"/>
        <v>0.90174757281553397</v>
      </c>
      <c r="T34" s="143" t="s">
        <v>904</v>
      </c>
    </row>
    <row r="35" spans="1:20" ht="60" customHeight="1" x14ac:dyDescent="0.25">
      <c r="A35" s="270"/>
      <c r="B35" s="275"/>
      <c r="C35" s="273"/>
      <c r="D35" s="273"/>
      <c r="E35" s="273"/>
      <c r="F35" s="273"/>
      <c r="G35" s="273"/>
      <c r="H35" s="273"/>
      <c r="I35" s="274"/>
      <c r="J35" s="7" t="s">
        <v>254</v>
      </c>
      <c r="K35" s="9" t="s">
        <v>249</v>
      </c>
      <c r="L35" s="26">
        <v>154</v>
      </c>
      <c r="M35" s="33" t="s">
        <v>258</v>
      </c>
      <c r="N35" s="320"/>
      <c r="O35" s="314"/>
      <c r="P35" s="323"/>
      <c r="Q35" s="141">
        <v>159500000</v>
      </c>
      <c r="R35" s="141">
        <v>155340000</v>
      </c>
      <c r="S35" s="135">
        <f t="shared" si="2"/>
        <v>0.97391849529780561</v>
      </c>
      <c r="T35" s="144" t="s">
        <v>905</v>
      </c>
    </row>
    <row r="36" spans="1:20" ht="60" customHeight="1" x14ac:dyDescent="0.25">
      <c r="A36" s="270"/>
      <c r="B36" s="275"/>
      <c r="C36" s="266" t="s">
        <v>156</v>
      </c>
      <c r="D36" s="273">
        <v>30</v>
      </c>
      <c r="E36" s="273" t="s">
        <v>157</v>
      </c>
      <c r="F36" s="273" t="s">
        <v>158</v>
      </c>
      <c r="G36" s="273" t="s">
        <v>159</v>
      </c>
      <c r="H36" s="273" t="s">
        <v>151</v>
      </c>
      <c r="I36" s="274" t="s">
        <v>272</v>
      </c>
      <c r="J36" s="270" t="s">
        <v>254</v>
      </c>
      <c r="K36" s="273" t="s">
        <v>259</v>
      </c>
      <c r="L36" s="273">
        <v>143</v>
      </c>
      <c r="M36" s="274" t="s">
        <v>260</v>
      </c>
      <c r="N36" s="346">
        <v>0.09</v>
      </c>
      <c r="O36" s="347">
        <v>0.09</v>
      </c>
      <c r="P36" s="321">
        <f>O36/N36</f>
        <v>1</v>
      </c>
      <c r="Q36" s="350">
        <v>20000000</v>
      </c>
      <c r="R36" s="324">
        <v>19045950</v>
      </c>
      <c r="S36" s="321">
        <f t="shared" si="2"/>
        <v>0.95229750000000002</v>
      </c>
      <c r="T36" s="352" t="s">
        <v>906</v>
      </c>
    </row>
    <row r="37" spans="1:20" ht="60" customHeight="1" x14ac:dyDescent="0.25">
      <c r="A37" s="270"/>
      <c r="B37" s="275"/>
      <c r="C37" s="266"/>
      <c r="D37" s="273"/>
      <c r="E37" s="273"/>
      <c r="F37" s="273"/>
      <c r="G37" s="273"/>
      <c r="H37" s="273"/>
      <c r="I37" s="274"/>
      <c r="J37" s="270"/>
      <c r="K37" s="273"/>
      <c r="L37" s="273"/>
      <c r="M37" s="274"/>
      <c r="N37" s="319"/>
      <c r="O37" s="348"/>
      <c r="P37" s="322"/>
      <c r="Q37" s="351"/>
      <c r="R37" s="325"/>
      <c r="S37" s="323"/>
      <c r="T37" s="353"/>
    </row>
    <row r="38" spans="1:20" ht="60" customHeight="1" x14ac:dyDescent="0.25">
      <c r="A38" s="270"/>
      <c r="B38" s="275"/>
      <c r="C38" s="266"/>
      <c r="D38" s="273"/>
      <c r="E38" s="273"/>
      <c r="F38" s="273"/>
      <c r="G38" s="273"/>
      <c r="H38" s="273"/>
      <c r="I38" s="62" t="s">
        <v>273</v>
      </c>
      <c r="J38" s="61" t="s">
        <v>251</v>
      </c>
      <c r="K38" s="41" t="s">
        <v>252</v>
      </c>
      <c r="L38" s="28">
        <v>128</v>
      </c>
      <c r="M38" s="62" t="s">
        <v>261</v>
      </c>
      <c r="N38" s="319"/>
      <c r="O38" s="348"/>
      <c r="P38" s="322"/>
      <c r="Q38" s="140">
        <v>25750000</v>
      </c>
      <c r="R38" s="140">
        <v>15840000</v>
      </c>
      <c r="S38" s="135">
        <f t="shared" si="2"/>
        <v>0.61514563106796116</v>
      </c>
      <c r="T38" s="143" t="s">
        <v>907</v>
      </c>
    </row>
    <row r="39" spans="1:20" ht="60" customHeight="1" x14ac:dyDescent="0.25">
      <c r="A39" s="270"/>
      <c r="B39" s="275"/>
      <c r="C39" s="266"/>
      <c r="D39" s="273"/>
      <c r="E39" s="273"/>
      <c r="F39" s="273"/>
      <c r="G39" s="273"/>
      <c r="H39" s="273"/>
      <c r="I39" s="33" t="s">
        <v>274</v>
      </c>
      <c r="J39" s="7" t="s">
        <v>254</v>
      </c>
      <c r="K39" s="26" t="s">
        <v>262</v>
      </c>
      <c r="L39" s="30">
        <v>134</v>
      </c>
      <c r="M39" s="64" t="s">
        <v>256</v>
      </c>
      <c r="N39" s="319"/>
      <c r="O39" s="348"/>
      <c r="P39" s="322"/>
      <c r="Q39" s="140">
        <v>54000000</v>
      </c>
      <c r="R39" s="140">
        <v>31680000</v>
      </c>
      <c r="S39" s="135">
        <f t="shared" si="2"/>
        <v>0.58666666666666667</v>
      </c>
      <c r="T39" s="143" t="s">
        <v>908</v>
      </c>
    </row>
    <row r="40" spans="1:20" ht="60" customHeight="1" x14ac:dyDescent="0.25">
      <c r="A40" s="270"/>
      <c r="B40" s="275"/>
      <c r="C40" s="266"/>
      <c r="D40" s="273"/>
      <c r="E40" s="273"/>
      <c r="F40" s="273"/>
      <c r="G40" s="273"/>
      <c r="H40" s="273"/>
      <c r="I40" s="33" t="s">
        <v>275</v>
      </c>
      <c r="J40" s="7" t="s">
        <v>254</v>
      </c>
      <c r="K40" s="26" t="s">
        <v>262</v>
      </c>
      <c r="L40" s="26">
        <v>137</v>
      </c>
      <c r="M40" s="33" t="s">
        <v>263</v>
      </c>
      <c r="N40" s="319"/>
      <c r="O40" s="348"/>
      <c r="P40" s="322"/>
      <c r="Q40" s="140">
        <v>41200000</v>
      </c>
      <c r="R40" s="140">
        <v>38560000</v>
      </c>
      <c r="S40" s="135">
        <f t="shared" si="2"/>
        <v>0.93592233009708736</v>
      </c>
      <c r="T40" s="143" t="s">
        <v>909</v>
      </c>
    </row>
    <row r="41" spans="1:20" ht="60" customHeight="1" x14ac:dyDescent="0.25">
      <c r="A41" s="270"/>
      <c r="B41" s="275"/>
      <c r="C41" s="266"/>
      <c r="D41" s="273"/>
      <c r="E41" s="273"/>
      <c r="F41" s="273"/>
      <c r="G41" s="273"/>
      <c r="H41" s="273"/>
      <c r="I41" s="33" t="s">
        <v>276</v>
      </c>
      <c r="J41" s="57" t="s">
        <v>254</v>
      </c>
      <c r="K41" s="26" t="s">
        <v>259</v>
      </c>
      <c r="L41" s="26">
        <v>142</v>
      </c>
      <c r="M41" s="55" t="s">
        <v>264</v>
      </c>
      <c r="N41" s="320"/>
      <c r="O41" s="349"/>
      <c r="P41" s="323"/>
      <c r="Q41" s="140">
        <v>62147580</v>
      </c>
      <c r="R41" s="140">
        <v>57392120</v>
      </c>
      <c r="S41" s="135">
        <f t="shared" si="2"/>
        <v>0.92348117175278588</v>
      </c>
      <c r="T41" s="143" t="s">
        <v>910</v>
      </c>
    </row>
    <row r="42" spans="1:20" ht="60" customHeight="1" x14ac:dyDescent="0.25">
      <c r="A42" s="270"/>
      <c r="B42" s="275"/>
      <c r="C42" s="266"/>
      <c r="D42" s="26">
        <v>31</v>
      </c>
      <c r="E42" s="27" t="s">
        <v>160</v>
      </c>
      <c r="F42" s="27" t="s">
        <v>161</v>
      </c>
      <c r="G42" s="27" t="s">
        <v>162</v>
      </c>
      <c r="H42" s="27" t="s">
        <v>118</v>
      </c>
      <c r="I42" s="33" t="s">
        <v>163</v>
      </c>
      <c r="J42" s="57" t="s">
        <v>254</v>
      </c>
      <c r="K42" s="26" t="s">
        <v>255</v>
      </c>
      <c r="L42" s="30">
        <v>133</v>
      </c>
      <c r="M42" s="64" t="s">
        <v>257</v>
      </c>
      <c r="N42" s="57">
        <v>0.1</v>
      </c>
      <c r="O42" s="26">
        <v>0.1</v>
      </c>
      <c r="P42" s="38">
        <f>O42/N42</f>
        <v>1</v>
      </c>
      <c r="Q42" s="39">
        <v>25750000</v>
      </c>
      <c r="R42" s="39">
        <v>25750000</v>
      </c>
      <c r="S42" s="135">
        <f t="shared" si="2"/>
        <v>1</v>
      </c>
      <c r="T42" s="33" t="s">
        <v>911</v>
      </c>
    </row>
    <row r="43" spans="1:20" ht="60" customHeight="1" x14ac:dyDescent="0.25">
      <c r="A43" s="270"/>
      <c r="B43" s="275"/>
      <c r="C43" s="266" t="s">
        <v>164</v>
      </c>
      <c r="D43" s="26">
        <v>32</v>
      </c>
      <c r="E43" s="26" t="s">
        <v>165</v>
      </c>
      <c r="F43" s="26" t="s">
        <v>166</v>
      </c>
      <c r="G43" s="26" t="s">
        <v>167</v>
      </c>
      <c r="H43" s="26" t="s">
        <v>168</v>
      </c>
      <c r="I43" s="55" t="s">
        <v>169</v>
      </c>
      <c r="J43" s="57" t="s">
        <v>254</v>
      </c>
      <c r="K43" s="26" t="s">
        <v>255</v>
      </c>
      <c r="L43" s="26">
        <v>134</v>
      </c>
      <c r="M43" s="55" t="s">
        <v>256</v>
      </c>
      <c r="N43" s="57">
        <v>0.09</v>
      </c>
      <c r="O43" s="26">
        <v>0.09</v>
      </c>
      <c r="P43" s="135">
        <f t="shared" ref="P43:P106" si="3">O43/N43</f>
        <v>1</v>
      </c>
      <c r="Q43" s="39">
        <v>54000000</v>
      </c>
      <c r="R43" s="39">
        <v>31680000</v>
      </c>
      <c r="S43" s="135">
        <f t="shared" si="2"/>
        <v>0.58666666666666667</v>
      </c>
      <c r="T43" s="33" t="s">
        <v>912</v>
      </c>
    </row>
    <row r="44" spans="1:20" ht="60" customHeight="1" x14ac:dyDescent="0.25">
      <c r="A44" s="270"/>
      <c r="B44" s="275"/>
      <c r="C44" s="266"/>
      <c r="D44" s="26">
        <v>33</v>
      </c>
      <c r="E44" s="27" t="s">
        <v>170</v>
      </c>
      <c r="F44" s="27" t="s">
        <v>171</v>
      </c>
      <c r="G44" s="27" t="s">
        <v>172</v>
      </c>
      <c r="H44" s="27" t="s">
        <v>173</v>
      </c>
      <c r="I44" s="33" t="s">
        <v>174</v>
      </c>
      <c r="J44" s="7" t="s">
        <v>265</v>
      </c>
      <c r="K44" s="9" t="s">
        <v>266</v>
      </c>
      <c r="L44" s="30">
        <v>185</v>
      </c>
      <c r="M44" s="64" t="s">
        <v>267</v>
      </c>
      <c r="N44" s="57">
        <v>0.1</v>
      </c>
      <c r="O44" s="26">
        <v>0.08</v>
      </c>
      <c r="P44" s="135">
        <f t="shared" si="3"/>
        <v>0.79999999999999993</v>
      </c>
      <c r="Q44" s="39">
        <v>16500000</v>
      </c>
      <c r="R44" s="39">
        <v>0</v>
      </c>
      <c r="S44" s="135">
        <f t="shared" si="2"/>
        <v>0</v>
      </c>
      <c r="T44" s="33" t="s">
        <v>913</v>
      </c>
    </row>
    <row r="45" spans="1:20" ht="60" customHeight="1" x14ac:dyDescent="0.25">
      <c r="A45" s="270"/>
      <c r="B45" s="275"/>
      <c r="C45" s="266"/>
      <c r="D45" s="26">
        <v>34</v>
      </c>
      <c r="E45" s="27" t="s">
        <v>175</v>
      </c>
      <c r="F45" s="27" t="s">
        <v>176</v>
      </c>
      <c r="G45" s="27" t="s">
        <v>177</v>
      </c>
      <c r="H45" s="27" t="s">
        <v>178</v>
      </c>
      <c r="I45" s="33" t="s">
        <v>179</v>
      </c>
      <c r="J45" s="57" t="s">
        <v>254</v>
      </c>
      <c r="K45" s="10" t="s">
        <v>262</v>
      </c>
      <c r="L45" s="26">
        <v>137</v>
      </c>
      <c r="M45" s="55" t="s">
        <v>263</v>
      </c>
      <c r="N45" s="57">
        <v>0.1</v>
      </c>
      <c r="O45" s="26">
        <v>0.09</v>
      </c>
      <c r="P45" s="135">
        <f t="shared" si="3"/>
        <v>0.89999999999999991</v>
      </c>
      <c r="Q45" s="39">
        <v>41200000</v>
      </c>
      <c r="R45" s="39">
        <v>38560000</v>
      </c>
      <c r="S45" s="135">
        <f t="shared" si="2"/>
        <v>0.93592233009708736</v>
      </c>
      <c r="T45" s="33" t="s">
        <v>914</v>
      </c>
    </row>
    <row r="46" spans="1:20" ht="60" customHeight="1" x14ac:dyDescent="0.25">
      <c r="A46" s="270"/>
      <c r="B46" s="275"/>
      <c r="C46" s="266"/>
      <c r="D46" s="26">
        <v>35</v>
      </c>
      <c r="E46" s="27" t="s">
        <v>180</v>
      </c>
      <c r="F46" s="27" t="s">
        <v>181</v>
      </c>
      <c r="G46" s="27" t="s">
        <v>182</v>
      </c>
      <c r="H46" s="27" t="s">
        <v>183</v>
      </c>
      <c r="I46" s="33" t="s">
        <v>184</v>
      </c>
      <c r="J46" s="7" t="s">
        <v>254</v>
      </c>
      <c r="K46" s="40" t="s">
        <v>268</v>
      </c>
      <c r="L46" s="26">
        <v>139</v>
      </c>
      <c r="M46" s="60" t="s">
        <v>269</v>
      </c>
      <c r="N46" s="57">
        <v>0.09</v>
      </c>
      <c r="O46" s="26">
        <v>0.09</v>
      </c>
      <c r="P46" s="135">
        <f t="shared" si="3"/>
        <v>1</v>
      </c>
      <c r="Q46" s="39">
        <v>92700000</v>
      </c>
      <c r="R46" s="39">
        <v>89440000</v>
      </c>
      <c r="S46" s="135">
        <f t="shared" si="2"/>
        <v>0.96483279395900756</v>
      </c>
      <c r="T46" s="33" t="s">
        <v>915</v>
      </c>
    </row>
    <row r="47" spans="1:20" ht="60" customHeight="1" x14ac:dyDescent="0.25">
      <c r="A47" s="270"/>
      <c r="B47" s="275"/>
      <c r="C47" s="266"/>
      <c r="D47" s="26">
        <v>36</v>
      </c>
      <c r="E47" s="27" t="s">
        <v>185</v>
      </c>
      <c r="F47" s="27" t="s">
        <v>186</v>
      </c>
      <c r="G47" s="27" t="s">
        <v>187</v>
      </c>
      <c r="H47" s="27" t="s">
        <v>188</v>
      </c>
      <c r="I47" s="33" t="s">
        <v>189</v>
      </c>
      <c r="J47" s="7" t="s">
        <v>254</v>
      </c>
      <c r="K47" s="26" t="s">
        <v>270</v>
      </c>
      <c r="L47" s="26">
        <v>162</v>
      </c>
      <c r="M47" s="33" t="s">
        <v>271</v>
      </c>
      <c r="N47" s="57">
        <v>0.1</v>
      </c>
      <c r="O47" s="26">
        <v>0.1</v>
      </c>
      <c r="P47" s="135">
        <f t="shared" si="3"/>
        <v>1</v>
      </c>
      <c r="Q47" s="39">
        <v>279309844</v>
      </c>
      <c r="R47" s="39">
        <v>212685000</v>
      </c>
      <c r="S47" s="135">
        <f t="shared" si="2"/>
        <v>0.76146618018948165</v>
      </c>
      <c r="T47" s="33" t="s">
        <v>916</v>
      </c>
    </row>
    <row r="48" spans="1:20" ht="60" customHeight="1" x14ac:dyDescent="0.25">
      <c r="A48" s="270"/>
      <c r="B48" s="275"/>
      <c r="C48" s="266" t="s">
        <v>190</v>
      </c>
      <c r="D48" s="26">
        <v>37</v>
      </c>
      <c r="E48" s="27" t="s">
        <v>191</v>
      </c>
      <c r="F48" s="27" t="s">
        <v>192</v>
      </c>
      <c r="G48" s="27" t="s">
        <v>193</v>
      </c>
      <c r="H48" s="27" t="s">
        <v>194</v>
      </c>
      <c r="I48" s="33" t="s">
        <v>179</v>
      </c>
      <c r="J48" s="270" t="s">
        <v>254</v>
      </c>
      <c r="K48" s="273" t="s">
        <v>262</v>
      </c>
      <c r="L48" s="273">
        <v>137</v>
      </c>
      <c r="M48" s="274" t="s">
        <v>263</v>
      </c>
      <c r="N48" s="57">
        <v>0.1</v>
      </c>
      <c r="O48" s="26">
        <v>0.1</v>
      </c>
      <c r="P48" s="135">
        <f t="shared" si="3"/>
        <v>1</v>
      </c>
      <c r="Q48" s="324">
        <v>41200000</v>
      </c>
      <c r="R48" s="324">
        <v>38560000</v>
      </c>
      <c r="S48" s="321">
        <f t="shared" si="2"/>
        <v>0.93592233009708736</v>
      </c>
      <c r="T48" s="33" t="s">
        <v>917</v>
      </c>
    </row>
    <row r="49" spans="1:20" ht="60" customHeight="1" x14ac:dyDescent="0.25">
      <c r="A49" s="270"/>
      <c r="B49" s="275"/>
      <c r="C49" s="266"/>
      <c r="D49" s="26">
        <v>38</v>
      </c>
      <c r="E49" s="27" t="s">
        <v>195</v>
      </c>
      <c r="F49" s="27" t="s">
        <v>192</v>
      </c>
      <c r="G49" s="27" t="s">
        <v>193</v>
      </c>
      <c r="H49" s="27" t="s">
        <v>194</v>
      </c>
      <c r="I49" s="33" t="s">
        <v>179</v>
      </c>
      <c r="J49" s="270"/>
      <c r="K49" s="273"/>
      <c r="L49" s="273"/>
      <c r="M49" s="274"/>
      <c r="N49" s="57">
        <v>0.1</v>
      </c>
      <c r="O49" s="26">
        <v>0.06</v>
      </c>
      <c r="P49" s="135">
        <f t="shared" si="3"/>
        <v>0.6</v>
      </c>
      <c r="Q49" s="326"/>
      <c r="R49" s="326"/>
      <c r="S49" s="323"/>
      <c r="T49" s="33" t="s">
        <v>918</v>
      </c>
    </row>
    <row r="50" spans="1:20" ht="60" customHeight="1" x14ac:dyDescent="0.25">
      <c r="A50" s="270"/>
      <c r="B50" s="275"/>
      <c r="C50" s="266"/>
      <c r="D50" s="26">
        <v>39</v>
      </c>
      <c r="E50" s="27" t="s">
        <v>196</v>
      </c>
      <c r="F50" s="27" t="s">
        <v>197</v>
      </c>
      <c r="G50" s="27" t="s">
        <v>198</v>
      </c>
      <c r="H50" s="27" t="s">
        <v>199</v>
      </c>
      <c r="I50" s="33" t="s">
        <v>179</v>
      </c>
      <c r="J50" s="270" t="s">
        <v>254</v>
      </c>
      <c r="K50" s="273" t="s">
        <v>255</v>
      </c>
      <c r="L50" s="275">
        <v>133</v>
      </c>
      <c r="M50" s="276" t="s">
        <v>257</v>
      </c>
      <c r="N50" s="57">
        <v>0.1</v>
      </c>
      <c r="O50" s="26">
        <v>8.5000000000000006E-2</v>
      </c>
      <c r="P50" s="135">
        <f t="shared" si="3"/>
        <v>0.85</v>
      </c>
      <c r="Q50" s="324">
        <v>25750000</v>
      </c>
      <c r="R50" s="324">
        <v>23220000</v>
      </c>
      <c r="S50" s="321">
        <f t="shared" si="2"/>
        <v>0.90174757281553397</v>
      </c>
      <c r="T50" s="33" t="s">
        <v>919</v>
      </c>
    </row>
    <row r="51" spans="1:20" ht="60" customHeight="1" x14ac:dyDescent="0.25">
      <c r="A51" s="270"/>
      <c r="B51" s="275"/>
      <c r="C51" s="266"/>
      <c r="D51" s="26">
        <v>40</v>
      </c>
      <c r="E51" s="27" t="s">
        <v>200</v>
      </c>
      <c r="F51" s="27" t="s">
        <v>201</v>
      </c>
      <c r="G51" s="27" t="s">
        <v>202</v>
      </c>
      <c r="H51" s="27" t="s">
        <v>203</v>
      </c>
      <c r="I51" s="33" t="s">
        <v>204</v>
      </c>
      <c r="J51" s="270"/>
      <c r="K51" s="273"/>
      <c r="L51" s="275"/>
      <c r="M51" s="276"/>
      <c r="N51" s="57">
        <v>0.1</v>
      </c>
      <c r="O51" s="26">
        <v>0.09</v>
      </c>
      <c r="P51" s="135">
        <f t="shared" si="3"/>
        <v>0.89999999999999991</v>
      </c>
      <c r="Q51" s="326"/>
      <c r="R51" s="326"/>
      <c r="S51" s="323"/>
      <c r="T51" s="33" t="s">
        <v>919</v>
      </c>
    </row>
    <row r="52" spans="1:20" ht="60" customHeight="1" x14ac:dyDescent="0.25">
      <c r="A52" s="270" t="s">
        <v>292</v>
      </c>
      <c r="B52" s="266" t="s">
        <v>293</v>
      </c>
      <c r="C52" s="266" t="s">
        <v>294</v>
      </c>
      <c r="D52" s="26">
        <v>41</v>
      </c>
      <c r="E52" s="32" t="s">
        <v>295</v>
      </c>
      <c r="F52" s="32" t="s">
        <v>296</v>
      </c>
      <c r="G52" s="32" t="s">
        <v>297</v>
      </c>
      <c r="H52" s="32" t="s">
        <v>298</v>
      </c>
      <c r="I52" s="34" t="s">
        <v>299</v>
      </c>
      <c r="J52" s="65" t="s">
        <v>382</v>
      </c>
      <c r="K52" s="9" t="s">
        <v>383</v>
      </c>
      <c r="L52" s="11">
        <v>250</v>
      </c>
      <c r="M52" s="60" t="s">
        <v>384</v>
      </c>
      <c r="N52" s="57">
        <v>0.09</v>
      </c>
      <c r="O52" s="26">
        <v>0.09</v>
      </c>
      <c r="P52" s="135">
        <f t="shared" si="3"/>
        <v>1</v>
      </c>
      <c r="Q52" s="39">
        <v>274250000</v>
      </c>
      <c r="R52" s="39">
        <v>31600000</v>
      </c>
      <c r="S52" s="135">
        <f t="shared" si="2"/>
        <v>0.11522333637192343</v>
      </c>
      <c r="T52" s="33" t="s">
        <v>923</v>
      </c>
    </row>
    <row r="53" spans="1:20" ht="60" customHeight="1" x14ac:dyDescent="0.25">
      <c r="A53" s="270"/>
      <c r="B53" s="266"/>
      <c r="C53" s="266"/>
      <c r="D53" s="26">
        <v>42</v>
      </c>
      <c r="E53" s="32" t="s">
        <v>300</v>
      </c>
      <c r="F53" s="32" t="s">
        <v>301</v>
      </c>
      <c r="G53" s="32" t="s">
        <v>302</v>
      </c>
      <c r="H53" s="32" t="s">
        <v>303</v>
      </c>
      <c r="I53" s="34" t="s">
        <v>304</v>
      </c>
      <c r="J53" s="270" t="s">
        <v>215</v>
      </c>
      <c r="K53" s="273" t="s">
        <v>216</v>
      </c>
      <c r="L53" s="273">
        <v>197</v>
      </c>
      <c r="M53" s="274" t="s">
        <v>217</v>
      </c>
      <c r="N53" s="57">
        <v>0.1</v>
      </c>
      <c r="O53" s="26">
        <v>0.1</v>
      </c>
      <c r="P53" s="135">
        <f t="shared" si="3"/>
        <v>1</v>
      </c>
      <c r="Q53" s="324">
        <v>82000000</v>
      </c>
      <c r="R53" s="324">
        <v>6570000</v>
      </c>
      <c r="S53" s="321">
        <f t="shared" si="2"/>
        <v>8.0121951219512197E-2</v>
      </c>
      <c r="T53" s="33" t="s">
        <v>920</v>
      </c>
    </row>
    <row r="54" spans="1:20" ht="60" customHeight="1" x14ac:dyDescent="0.25">
      <c r="A54" s="270"/>
      <c r="B54" s="266"/>
      <c r="C54" s="266"/>
      <c r="D54" s="26">
        <v>43</v>
      </c>
      <c r="E54" s="32" t="s">
        <v>305</v>
      </c>
      <c r="F54" s="32" t="s">
        <v>306</v>
      </c>
      <c r="G54" s="32" t="s">
        <v>307</v>
      </c>
      <c r="H54" s="32" t="s">
        <v>308</v>
      </c>
      <c r="I54" s="34" t="s">
        <v>309</v>
      </c>
      <c r="J54" s="270"/>
      <c r="K54" s="273"/>
      <c r="L54" s="273"/>
      <c r="M54" s="274"/>
      <c r="N54" s="57">
        <v>0.1</v>
      </c>
      <c r="O54" s="26">
        <v>0.1</v>
      </c>
      <c r="P54" s="135">
        <f t="shared" si="3"/>
        <v>1</v>
      </c>
      <c r="Q54" s="325"/>
      <c r="R54" s="325"/>
      <c r="S54" s="322"/>
      <c r="T54" s="33" t="s">
        <v>921</v>
      </c>
    </row>
    <row r="55" spans="1:20" ht="60" customHeight="1" x14ac:dyDescent="0.25">
      <c r="A55" s="270"/>
      <c r="B55" s="266"/>
      <c r="C55" s="266"/>
      <c r="D55" s="26">
        <v>44</v>
      </c>
      <c r="E55" s="32" t="s">
        <v>310</v>
      </c>
      <c r="F55" s="32" t="s">
        <v>311</v>
      </c>
      <c r="G55" s="32" t="s">
        <v>312</v>
      </c>
      <c r="H55" s="32" t="s">
        <v>313</v>
      </c>
      <c r="I55" s="34" t="s">
        <v>314</v>
      </c>
      <c r="J55" s="270"/>
      <c r="K55" s="273"/>
      <c r="L55" s="273"/>
      <c r="M55" s="274"/>
      <c r="N55" s="57">
        <v>0.1</v>
      </c>
      <c r="O55" s="26">
        <v>0.1</v>
      </c>
      <c r="P55" s="135">
        <f t="shared" si="3"/>
        <v>1</v>
      </c>
      <c r="Q55" s="326"/>
      <c r="R55" s="326"/>
      <c r="S55" s="323"/>
      <c r="T55" s="33" t="s">
        <v>922</v>
      </c>
    </row>
    <row r="56" spans="1:20" ht="60" customHeight="1" x14ac:dyDescent="0.25">
      <c r="A56" s="270"/>
      <c r="B56" s="266" t="s">
        <v>380</v>
      </c>
      <c r="C56" s="32" t="s">
        <v>315</v>
      </c>
      <c r="D56" s="26">
        <v>45</v>
      </c>
      <c r="E56" s="32" t="s">
        <v>316</v>
      </c>
      <c r="F56" s="32" t="s">
        <v>317</v>
      </c>
      <c r="G56" s="32" t="s">
        <v>318</v>
      </c>
      <c r="H56" s="32" t="s">
        <v>319</v>
      </c>
      <c r="I56" s="34" t="s">
        <v>320</v>
      </c>
      <c r="J56" s="8" t="s">
        <v>385</v>
      </c>
      <c r="K56" s="31" t="s">
        <v>386</v>
      </c>
      <c r="L56" s="10" t="s">
        <v>387</v>
      </c>
      <c r="M56" s="60" t="s">
        <v>388</v>
      </c>
      <c r="N56" s="57">
        <v>0.1</v>
      </c>
      <c r="O56" s="26">
        <v>0.1</v>
      </c>
      <c r="P56" s="135">
        <f t="shared" si="3"/>
        <v>1</v>
      </c>
      <c r="Q56" s="39" t="s">
        <v>924</v>
      </c>
      <c r="R56" s="39" t="s">
        <v>925</v>
      </c>
      <c r="S56" s="135"/>
      <c r="T56" s="33" t="s">
        <v>926</v>
      </c>
    </row>
    <row r="57" spans="1:20" ht="60" customHeight="1" x14ac:dyDescent="0.25">
      <c r="A57" s="270"/>
      <c r="B57" s="266"/>
      <c r="C57" s="266" t="s">
        <v>321</v>
      </c>
      <c r="D57" s="26">
        <v>46</v>
      </c>
      <c r="E57" s="32" t="s">
        <v>322</v>
      </c>
      <c r="F57" s="32" t="s">
        <v>323</v>
      </c>
      <c r="G57" s="32" t="s">
        <v>324</v>
      </c>
      <c r="H57" s="32" t="s">
        <v>325</v>
      </c>
      <c r="I57" s="90" t="s">
        <v>326</v>
      </c>
      <c r="J57" s="270" t="s">
        <v>215</v>
      </c>
      <c r="K57" s="273" t="s">
        <v>216</v>
      </c>
      <c r="L57" s="288">
        <v>197</v>
      </c>
      <c r="M57" s="274" t="s">
        <v>217</v>
      </c>
      <c r="N57" s="57">
        <v>0.09</v>
      </c>
      <c r="O57" s="26">
        <v>0.09</v>
      </c>
      <c r="P57" s="135">
        <f t="shared" si="3"/>
        <v>1</v>
      </c>
      <c r="Q57" s="324">
        <v>82000000</v>
      </c>
      <c r="R57" s="324">
        <v>6570000</v>
      </c>
      <c r="S57" s="321">
        <f t="shared" si="2"/>
        <v>8.0121951219512197E-2</v>
      </c>
      <c r="T57" s="33" t="s">
        <v>927</v>
      </c>
    </row>
    <row r="58" spans="1:20" ht="60" customHeight="1" x14ac:dyDescent="0.25">
      <c r="A58" s="270"/>
      <c r="B58" s="266"/>
      <c r="C58" s="266"/>
      <c r="D58" s="26">
        <v>47</v>
      </c>
      <c r="E58" s="32" t="s">
        <v>327</v>
      </c>
      <c r="F58" s="32" t="s">
        <v>328</v>
      </c>
      <c r="G58" s="32" t="s">
        <v>329</v>
      </c>
      <c r="H58" s="32" t="s">
        <v>330</v>
      </c>
      <c r="I58" s="34" t="s">
        <v>331</v>
      </c>
      <c r="J58" s="270"/>
      <c r="K58" s="273"/>
      <c r="L58" s="288"/>
      <c r="M58" s="274"/>
      <c r="N58" s="57">
        <v>0.1</v>
      </c>
      <c r="O58" s="26">
        <v>0.1</v>
      </c>
      <c r="P58" s="135">
        <f t="shared" si="3"/>
        <v>1</v>
      </c>
      <c r="Q58" s="325"/>
      <c r="R58" s="325"/>
      <c r="S58" s="322"/>
      <c r="T58" s="33" t="s">
        <v>928</v>
      </c>
    </row>
    <row r="59" spans="1:20" ht="60" customHeight="1" x14ac:dyDescent="0.25">
      <c r="A59" s="270"/>
      <c r="B59" s="266"/>
      <c r="C59" s="266"/>
      <c r="D59" s="26">
        <v>48</v>
      </c>
      <c r="E59" s="32" t="s">
        <v>332</v>
      </c>
      <c r="F59" s="32" t="s">
        <v>333</v>
      </c>
      <c r="G59" s="32" t="s">
        <v>334</v>
      </c>
      <c r="H59" s="32" t="s">
        <v>335</v>
      </c>
      <c r="I59" s="90" t="s">
        <v>336</v>
      </c>
      <c r="J59" s="270"/>
      <c r="K59" s="273"/>
      <c r="L59" s="288"/>
      <c r="M59" s="274"/>
      <c r="N59" s="57">
        <v>0.1</v>
      </c>
      <c r="O59" s="26">
        <v>0.1</v>
      </c>
      <c r="P59" s="135">
        <f t="shared" si="3"/>
        <v>1</v>
      </c>
      <c r="Q59" s="325"/>
      <c r="R59" s="325"/>
      <c r="S59" s="322"/>
      <c r="T59" s="33" t="s">
        <v>929</v>
      </c>
    </row>
    <row r="60" spans="1:20" ht="60" customHeight="1" x14ac:dyDescent="0.25">
      <c r="A60" s="270"/>
      <c r="B60" s="266"/>
      <c r="C60" s="266" t="s">
        <v>337</v>
      </c>
      <c r="D60" s="26">
        <v>49</v>
      </c>
      <c r="E60" s="27" t="s">
        <v>338</v>
      </c>
      <c r="F60" s="27" t="s">
        <v>339</v>
      </c>
      <c r="G60" s="27" t="s">
        <v>340</v>
      </c>
      <c r="H60" s="27" t="s">
        <v>341</v>
      </c>
      <c r="I60" s="89" t="s">
        <v>342</v>
      </c>
      <c r="J60" s="270"/>
      <c r="K60" s="273"/>
      <c r="L60" s="288"/>
      <c r="M60" s="274"/>
      <c r="N60" s="57">
        <v>0.1</v>
      </c>
      <c r="O60" s="26">
        <v>0.1</v>
      </c>
      <c r="P60" s="135">
        <f t="shared" si="3"/>
        <v>1</v>
      </c>
      <c r="Q60" s="326"/>
      <c r="R60" s="326"/>
      <c r="S60" s="323"/>
      <c r="T60" s="33" t="s">
        <v>930</v>
      </c>
    </row>
    <row r="61" spans="1:20" ht="60" customHeight="1" x14ac:dyDescent="0.25">
      <c r="A61" s="270"/>
      <c r="B61" s="266"/>
      <c r="C61" s="266"/>
      <c r="D61" s="26">
        <v>50</v>
      </c>
      <c r="E61" s="32" t="s">
        <v>343</v>
      </c>
      <c r="F61" s="32" t="s">
        <v>344</v>
      </c>
      <c r="G61" s="32" t="s">
        <v>345</v>
      </c>
      <c r="H61" s="32" t="s">
        <v>346</v>
      </c>
      <c r="I61" s="34" t="s">
        <v>347</v>
      </c>
      <c r="J61" s="65" t="s">
        <v>389</v>
      </c>
      <c r="K61" s="9" t="s">
        <v>390</v>
      </c>
      <c r="L61" s="11">
        <v>231</v>
      </c>
      <c r="M61" s="60" t="s">
        <v>391</v>
      </c>
      <c r="N61" s="57">
        <v>0.1</v>
      </c>
      <c r="O61" s="26">
        <v>6.8000000000000005E-2</v>
      </c>
      <c r="P61" s="135">
        <f t="shared" si="3"/>
        <v>0.68</v>
      </c>
      <c r="Q61" s="39">
        <v>3090000</v>
      </c>
      <c r="R61" s="39">
        <v>3090000</v>
      </c>
      <c r="S61" s="135">
        <f t="shared" si="2"/>
        <v>1</v>
      </c>
      <c r="T61" s="33" t="s">
        <v>931</v>
      </c>
    </row>
    <row r="62" spans="1:20" ht="60" customHeight="1" x14ac:dyDescent="0.25">
      <c r="A62" s="270"/>
      <c r="B62" s="266" t="s">
        <v>381</v>
      </c>
      <c r="C62" s="292" t="s">
        <v>348</v>
      </c>
      <c r="D62" s="26">
        <v>51</v>
      </c>
      <c r="E62" s="37" t="s">
        <v>349</v>
      </c>
      <c r="F62" s="32" t="s">
        <v>350</v>
      </c>
      <c r="G62" s="32" t="s">
        <v>351</v>
      </c>
      <c r="H62" s="32" t="s">
        <v>352</v>
      </c>
      <c r="I62" s="34" t="s">
        <v>353</v>
      </c>
      <c r="J62" s="65" t="s">
        <v>385</v>
      </c>
      <c r="K62" s="9" t="s">
        <v>386</v>
      </c>
      <c r="L62" s="11">
        <v>222</v>
      </c>
      <c r="M62" s="60" t="s">
        <v>392</v>
      </c>
      <c r="N62" s="57">
        <v>0.1</v>
      </c>
      <c r="O62" s="26">
        <v>0.1</v>
      </c>
      <c r="P62" s="135">
        <f t="shared" si="3"/>
        <v>1</v>
      </c>
      <c r="Q62" s="39">
        <v>18000000</v>
      </c>
      <c r="R62" s="39">
        <v>0</v>
      </c>
      <c r="S62" s="135">
        <f t="shared" si="2"/>
        <v>0</v>
      </c>
      <c r="T62" s="33" t="s">
        <v>932</v>
      </c>
    </row>
    <row r="63" spans="1:20" ht="60" customHeight="1" x14ac:dyDescent="0.25">
      <c r="A63" s="270"/>
      <c r="B63" s="266"/>
      <c r="C63" s="292"/>
      <c r="D63" s="26">
        <v>52</v>
      </c>
      <c r="E63" s="37" t="s">
        <v>354</v>
      </c>
      <c r="F63" s="32" t="s">
        <v>355</v>
      </c>
      <c r="G63" s="32" t="s">
        <v>356</v>
      </c>
      <c r="H63" s="32" t="s">
        <v>357</v>
      </c>
      <c r="I63" s="34" t="s">
        <v>353</v>
      </c>
      <c r="J63" s="270" t="s">
        <v>215</v>
      </c>
      <c r="K63" s="273" t="s">
        <v>216</v>
      </c>
      <c r="L63" s="288">
        <v>197</v>
      </c>
      <c r="M63" s="274" t="s">
        <v>217</v>
      </c>
      <c r="N63" s="57">
        <v>0.1</v>
      </c>
      <c r="O63" s="26">
        <v>0</v>
      </c>
      <c r="P63" s="135">
        <f t="shared" si="3"/>
        <v>0</v>
      </c>
      <c r="Q63" s="324">
        <v>82000000</v>
      </c>
      <c r="R63" s="324">
        <v>6570000</v>
      </c>
      <c r="S63" s="321">
        <f t="shared" si="2"/>
        <v>8.0121951219512197E-2</v>
      </c>
      <c r="T63" s="33" t="s">
        <v>933</v>
      </c>
    </row>
    <row r="64" spans="1:20" ht="60" customHeight="1" x14ac:dyDescent="0.25">
      <c r="A64" s="270"/>
      <c r="B64" s="266"/>
      <c r="C64" s="292"/>
      <c r="D64" s="26">
        <v>53</v>
      </c>
      <c r="E64" s="37" t="s">
        <v>358</v>
      </c>
      <c r="F64" s="32" t="s">
        <v>359</v>
      </c>
      <c r="G64" s="32" t="s">
        <v>360</v>
      </c>
      <c r="H64" s="32" t="s">
        <v>361</v>
      </c>
      <c r="I64" s="34" t="s">
        <v>362</v>
      </c>
      <c r="J64" s="270"/>
      <c r="K64" s="273"/>
      <c r="L64" s="288"/>
      <c r="M64" s="274"/>
      <c r="N64" s="57">
        <v>0.1</v>
      </c>
      <c r="O64" s="26">
        <v>7.0000000000000007E-2</v>
      </c>
      <c r="P64" s="135">
        <f t="shared" si="3"/>
        <v>0.70000000000000007</v>
      </c>
      <c r="Q64" s="325"/>
      <c r="R64" s="325"/>
      <c r="S64" s="322"/>
      <c r="T64" s="33" t="s">
        <v>934</v>
      </c>
    </row>
    <row r="65" spans="1:20" ht="60" customHeight="1" x14ac:dyDescent="0.25">
      <c r="A65" s="270"/>
      <c r="B65" s="266"/>
      <c r="C65" s="292"/>
      <c r="D65" s="26">
        <v>54</v>
      </c>
      <c r="E65" s="37" t="s">
        <v>363</v>
      </c>
      <c r="F65" s="32" t="s">
        <v>364</v>
      </c>
      <c r="G65" s="32" t="s">
        <v>365</v>
      </c>
      <c r="H65" s="32" t="s">
        <v>366</v>
      </c>
      <c r="I65" s="90" t="s">
        <v>367</v>
      </c>
      <c r="J65" s="270"/>
      <c r="K65" s="273"/>
      <c r="L65" s="288"/>
      <c r="M65" s="274"/>
      <c r="N65" s="57">
        <v>0.1</v>
      </c>
      <c r="O65" s="26">
        <v>0.1</v>
      </c>
      <c r="P65" s="135">
        <f t="shared" si="3"/>
        <v>1</v>
      </c>
      <c r="Q65" s="325"/>
      <c r="R65" s="325"/>
      <c r="S65" s="322"/>
      <c r="T65" s="33" t="s">
        <v>935</v>
      </c>
    </row>
    <row r="66" spans="1:20" ht="60" customHeight="1" x14ac:dyDescent="0.25">
      <c r="A66" s="270"/>
      <c r="B66" s="266" t="s">
        <v>368</v>
      </c>
      <c r="C66" s="266" t="s">
        <v>369</v>
      </c>
      <c r="D66" s="26">
        <v>55</v>
      </c>
      <c r="E66" s="32" t="s">
        <v>370</v>
      </c>
      <c r="F66" s="32" t="s">
        <v>371</v>
      </c>
      <c r="G66" s="32" t="s">
        <v>372</v>
      </c>
      <c r="H66" s="32" t="s">
        <v>373</v>
      </c>
      <c r="I66" s="34" t="s">
        <v>374</v>
      </c>
      <c r="J66" s="270"/>
      <c r="K66" s="273"/>
      <c r="L66" s="288"/>
      <c r="M66" s="274"/>
      <c r="N66" s="57">
        <v>0.1</v>
      </c>
      <c r="O66" s="26">
        <v>0.1</v>
      </c>
      <c r="P66" s="135">
        <f t="shared" si="3"/>
        <v>1</v>
      </c>
      <c r="Q66" s="325"/>
      <c r="R66" s="325"/>
      <c r="S66" s="322"/>
      <c r="T66" s="33" t="s">
        <v>936</v>
      </c>
    </row>
    <row r="67" spans="1:20" ht="60" customHeight="1" x14ac:dyDescent="0.25">
      <c r="A67" s="270"/>
      <c r="B67" s="266"/>
      <c r="C67" s="266"/>
      <c r="D67" s="26">
        <v>56</v>
      </c>
      <c r="E67" s="32" t="s">
        <v>375</v>
      </c>
      <c r="F67" s="32" t="s">
        <v>376</v>
      </c>
      <c r="G67" s="32" t="s">
        <v>377</v>
      </c>
      <c r="H67" s="32" t="s">
        <v>378</v>
      </c>
      <c r="I67" s="34" t="s">
        <v>379</v>
      </c>
      <c r="J67" s="270"/>
      <c r="K67" s="273"/>
      <c r="L67" s="288"/>
      <c r="M67" s="274"/>
      <c r="N67" s="57">
        <v>0.12</v>
      </c>
      <c r="O67" s="26">
        <v>0</v>
      </c>
      <c r="P67" s="135">
        <f t="shared" si="3"/>
        <v>0</v>
      </c>
      <c r="Q67" s="326"/>
      <c r="R67" s="326"/>
      <c r="S67" s="323"/>
      <c r="T67" s="33" t="s">
        <v>933</v>
      </c>
    </row>
    <row r="68" spans="1:20" ht="60" customHeight="1" x14ac:dyDescent="0.25">
      <c r="A68" s="298" t="s">
        <v>393</v>
      </c>
      <c r="B68" s="273" t="s">
        <v>394</v>
      </c>
      <c r="C68" s="273" t="s">
        <v>395</v>
      </c>
      <c r="D68" s="26">
        <v>57</v>
      </c>
      <c r="E68" s="32" t="s">
        <v>396</v>
      </c>
      <c r="F68" s="32" t="s">
        <v>397</v>
      </c>
      <c r="G68" s="32" t="s">
        <v>398</v>
      </c>
      <c r="H68" s="32" t="s">
        <v>399</v>
      </c>
      <c r="I68" s="34" t="s">
        <v>400</v>
      </c>
      <c r="J68" s="57" t="s">
        <v>233</v>
      </c>
      <c r="K68" s="26" t="s">
        <v>234</v>
      </c>
      <c r="L68" s="30">
        <v>197</v>
      </c>
      <c r="M68" s="58" t="s">
        <v>217</v>
      </c>
      <c r="N68" s="57">
        <v>0.1</v>
      </c>
      <c r="O68" s="26">
        <v>0.08</v>
      </c>
      <c r="P68" s="135">
        <f t="shared" si="3"/>
        <v>0.79999999999999993</v>
      </c>
      <c r="Q68" s="39">
        <v>82000000</v>
      </c>
      <c r="R68" s="39">
        <v>6570000</v>
      </c>
      <c r="S68" s="135">
        <f t="shared" si="2"/>
        <v>8.0121951219512197E-2</v>
      </c>
      <c r="T68" s="33" t="s">
        <v>937</v>
      </c>
    </row>
    <row r="69" spans="1:20" ht="60" customHeight="1" x14ac:dyDescent="0.25">
      <c r="A69" s="298"/>
      <c r="B69" s="273"/>
      <c r="C69" s="273"/>
      <c r="D69" s="26">
        <v>58</v>
      </c>
      <c r="E69" s="32" t="s">
        <v>401</v>
      </c>
      <c r="F69" s="32" t="s">
        <v>402</v>
      </c>
      <c r="G69" s="32" t="s">
        <v>403</v>
      </c>
      <c r="H69" s="32" t="s">
        <v>404</v>
      </c>
      <c r="I69" s="34" t="s">
        <v>405</v>
      </c>
      <c r="J69" s="91" t="s">
        <v>406</v>
      </c>
      <c r="K69" s="30" t="s">
        <v>407</v>
      </c>
      <c r="L69" s="42">
        <v>207</v>
      </c>
      <c r="M69" s="66" t="s">
        <v>408</v>
      </c>
      <c r="N69" s="57">
        <v>0.1</v>
      </c>
      <c r="O69" s="26">
        <v>0.1</v>
      </c>
      <c r="P69" s="135">
        <f t="shared" si="3"/>
        <v>1</v>
      </c>
      <c r="Q69" s="39">
        <v>63190226</v>
      </c>
      <c r="R69" s="39">
        <v>63190226</v>
      </c>
      <c r="S69" s="135">
        <f t="shared" si="2"/>
        <v>1</v>
      </c>
      <c r="T69" s="33" t="s">
        <v>938</v>
      </c>
    </row>
    <row r="70" spans="1:20" ht="60" customHeight="1" x14ac:dyDescent="0.25">
      <c r="A70" s="298"/>
      <c r="B70" s="273"/>
      <c r="C70" s="273"/>
      <c r="D70" s="26">
        <v>59</v>
      </c>
      <c r="E70" s="26" t="s">
        <v>409</v>
      </c>
      <c r="F70" s="26" t="s">
        <v>410</v>
      </c>
      <c r="G70" s="26" t="s">
        <v>411</v>
      </c>
      <c r="H70" s="26" t="s">
        <v>412</v>
      </c>
      <c r="I70" s="55" t="s">
        <v>413</v>
      </c>
      <c r="J70" s="270" t="s">
        <v>233</v>
      </c>
      <c r="K70" s="273" t="s">
        <v>234</v>
      </c>
      <c r="L70" s="275">
        <v>197</v>
      </c>
      <c r="M70" s="58" t="s">
        <v>217</v>
      </c>
      <c r="N70" s="57">
        <v>0.09</v>
      </c>
      <c r="O70" s="26">
        <v>0.09</v>
      </c>
      <c r="P70" s="135">
        <f t="shared" si="3"/>
        <v>1</v>
      </c>
      <c r="Q70" s="324">
        <v>82000000</v>
      </c>
      <c r="R70" s="324">
        <v>6570000</v>
      </c>
      <c r="S70" s="321">
        <f t="shared" si="2"/>
        <v>8.0121951219512197E-2</v>
      </c>
      <c r="T70" s="33" t="s">
        <v>939</v>
      </c>
    </row>
    <row r="71" spans="1:20" ht="60" customHeight="1" x14ac:dyDescent="0.25">
      <c r="A71" s="298"/>
      <c r="B71" s="273"/>
      <c r="C71" s="273"/>
      <c r="D71" s="26">
        <v>60</v>
      </c>
      <c r="E71" s="16" t="s">
        <v>414</v>
      </c>
      <c r="F71" s="16" t="s">
        <v>415</v>
      </c>
      <c r="G71" s="16" t="s">
        <v>416</v>
      </c>
      <c r="H71" s="16" t="s">
        <v>417</v>
      </c>
      <c r="I71" s="92" t="s">
        <v>413</v>
      </c>
      <c r="J71" s="270"/>
      <c r="K71" s="273"/>
      <c r="L71" s="275"/>
      <c r="M71" s="67" t="s">
        <v>217</v>
      </c>
      <c r="N71" s="57">
        <v>1</v>
      </c>
      <c r="O71" s="26">
        <v>1</v>
      </c>
      <c r="P71" s="135">
        <f t="shared" si="3"/>
        <v>1</v>
      </c>
      <c r="Q71" s="326"/>
      <c r="R71" s="326"/>
      <c r="S71" s="323"/>
      <c r="T71" s="33" t="s">
        <v>940</v>
      </c>
    </row>
    <row r="72" spans="1:20" ht="60" customHeight="1" x14ac:dyDescent="0.25">
      <c r="A72" s="298"/>
      <c r="B72" s="273"/>
      <c r="C72" s="273" t="s">
        <v>418</v>
      </c>
      <c r="D72" s="26">
        <v>61</v>
      </c>
      <c r="E72" s="32" t="s">
        <v>419</v>
      </c>
      <c r="F72" s="32" t="s">
        <v>420</v>
      </c>
      <c r="G72" s="32" t="s">
        <v>421</v>
      </c>
      <c r="H72" s="32" t="s">
        <v>422</v>
      </c>
      <c r="I72" s="34" t="s">
        <v>423</v>
      </c>
      <c r="J72" s="57" t="s">
        <v>389</v>
      </c>
      <c r="K72" s="26" t="s">
        <v>424</v>
      </c>
      <c r="L72" s="30">
        <v>234</v>
      </c>
      <c r="M72" s="64" t="s">
        <v>425</v>
      </c>
      <c r="N72" s="57">
        <v>1</v>
      </c>
      <c r="O72" s="26">
        <v>1</v>
      </c>
      <c r="P72" s="135">
        <f t="shared" si="3"/>
        <v>1</v>
      </c>
      <c r="Q72" s="39">
        <v>13390000</v>
      </c>
      <c r="R72" s="39">
        <v>13390000</v>
      </c>
      <c r="S72" s="135">
        <f t="shared" si="2"/>
        <v>1</v>
      </c>
      <c r="T72" s="33" t="s">
        <v>941</v>
      </c>
    </row>
    <row r="73" spans="1:20" ht="60" customHeight="1" x14ac:dyDescent="0.25">
      <c r="A73" s="298"/>
      <c r="B73" s="273"/>
      <c r="C73" s="273"/>
      <c r="D73" s="26">
        <v>62</v>
      </c>
      <c r="E73" s="32" t="s">
        <v>426</v>
      </c>
      <c r="F73" s="32" t="s">
        <v>427</v>
      </c>
      <c r="G73" s="32" t="s">
        <v>428</v>
      </c>
      <c r="H73" s="32" t="s">
        <v>429</v>
      </c>
      <c r="I73" s="34" t="s">
        <v>430</v>
      </c>
      <c r="J73" s="57" t="s">
        <v>233</v>
      </c>
      <c r="K73" s="26" t="s">
        <v>234</v>
      </c>
      <c r="L73" s="30">
        <v>197</v>
      </c>
      <c r="M73" s="58" t="s">
        <v>217</v>
      </c>
      <c r="N73" s="57">
        <v>0.09</v>
      </c>
      <c r="O73" s="26">
        <v>0.01</v>
      </c>
      <c r="P73" s="135">
        <f t="shared" si="3"/>
        <v>0.11111111111111112</v>
      </c>
      <c r="Q73" s="39">
        <v>82000000</v>
      </c>
      <c r="R73" s="39">
        <v>6570000</v>
      </c>
      <c r="S73" s="135">
        <f t="shared" si="2"/>
        <v>8.0121951219512197E-2</v>
      </c>
      <c r="T73" s="33" t="s">
        <v>933</v>
      </c>
    </row>
    <row r="74" spans="1:20" ht="60" customHeight="1" x14ac:dyDescent="0.25">
      <c r="A74" s="298"/>
      <c r="B74" s="273"/>
      <c r="C74" s="273"/>
      <c r="D74" s="26">
        <v>63</v>
      </c>
      <c r="E74" s="32" t="s">
        <v>431</v>
      </c>
      <c r="F74" s="32" t="s">
        <v>432</v>
      </c>
      <c r="G74" s="32" t="s">
        <v>433</v>
      </c>
      <c r="H74" s="32" t="s">
        <v>434</v>
      </c>
      <c r="I74" s="34" t="s">
        <v>435</v>
      </c>
      <c r="J74" s="68" t="s">
        <v>96</v>
      </c>
      <c r="K74" s="41" t="s">
        <v>96</v>
      </c>
      <c r="L74" s="41" t="s">
        <v>96</v>
      </c>
      <c r="M74" s="63" t="s">
        <v>96</v>
      </c>
      <c r="N74" s="57">
        <v>3.0000000000000001E-3</v>
      </c>
      <c r="O74" s="26">
        <v>2.2000000000000001E-3</v>
      </c>
      <c r="P74" s="135">
        <f t="shared" si="3"/>
        <v>0.73333333333333339</v>
      </c>
      <c r="Q74" s="39" t="s">
        <v>873</v>
      </c>
      <c r="R74" s="39" t="s">
        <v>873</v>
      </c>
      <c r="S74" s="135"/>
      <c r="T74" s="33" t="s">
        <v>942</v>
      </c>
    </row>
    <row r="75" spans="1:20" ht="60" customHeight="1" x14ac:dyDescent="0.25">
      <c r="A75" s="298"/>
      <c r="B75" s="273"/>
      <c r="C75" s="273"/>
      <c r="D75" s="26">
        <v>64</v>
      </c>
      <c r="E75" s="16" t="s">
        <v>436</v>
      </c>
      <c r="F75" s="16" t="s">
        <v>437</v>
      </c>
      <c r="G75" s="16" t="s">
        <v>438</v>
      </c>
      <c r="H75" s="16" t="s">
        <v>439</v>
      </c>
      <c r="I75" s="92" t="s">
        <v>440</v>
      </c>
      <c r="J75" s="94" t="s">
        <v>389</v>
      </c>
      <c r="K75" s="18" t="s">
        <v>390</v>
      </c>
      <c r="L75" s="41" t="s">
        <v>441</v>
      </c>
      <c r="M75" s="69" t="s">
        <v>442</v>
      </c>
      <c r="N75" s="57">
        <v>0.05</v>
      </c>
      <c r="O75" s="26">
        <v>0.05</v>
      </c>
      <c r="P75" s="135">
        <f t="shared" si="3"/>
        <v>1</v>
      </c>
      <c r="Q75" s="39" t="s">
        <v>952</v>
      </c>
      <c r="R75" s="39" t="s">
        <v>953</v>
      </c>
      <c r="S75" s="135"/>
      <c r="T75" s="33" t="s">
        <v>943</v>
      </c>
    </row>
    <row r="76" spans="1:20" ht="60" customHeight="1" x14ac:dyDescent="0.25">
      <c r="A76" s="298"/>
      <c r="B76" s="273"/>
      <c r="C76" s="273"/>
      <c r="D76" s="26">
        <v>65</v>
      </c>
      <c r="E76" s="32" t="s">
        <v>443</v>
      </c>
      <c r="F76" s="32" t="s">
        <v>444</v>
      </c>
      <c r="G76" s="32" t="s">
        <v>445</v>
      </c>
      <c r="H76" s="32" t="s">
        <v>446</v>
      </c>
      <c r="I76" s="34" t="s">
        <v>447</v>
      </c>
      <c r="J76" s="71" t="s">
        <v>233</v>
      </c>
      <c r="K76" s="42" t="s">
        <v>234</v>
      </c>
      <c r="L76" s="30">
        <v>197</v>
      </c>
      <c r="M76" s="58" t="s">
        <v>217</v>
      </c>
      <c r="N76" s="57">
        <v>0.09</v>
      </c>
      <c r="O76" s="26">
        <v>0.09</v>
      </c>
      <c r="P76" s="135">
        <f t="shared" si="3"/>
        <v>1</v>
      </c>
      <c r="Q76" s="39">
        <v>82000000</v>
      </c>
      <c r="R76" s="39">
        <v>6570000</v>
      </c>
      <c r="S76" s="135">
        <f t="shared" si="2"/>
        <v>8.0121951219512197E-2</v>
      </c>
      <c r="T76" s="33" t="s">
        <v>944</v>
      </c>
    </row>
    <row r="77" spans="1:20" ht="60" customHeight="1" x14ac:dyDescent="0.25">
      <c r="A77" s="298"/>
      <c r="B77" s="273" t="s">
        <v>448</v>
      </c>
      <c r="C77" s="273" t="s">
        <v>449</v>
      </c>
      <c r="D77" s="26">
        <v>66</v>
      </c>
      <c r="E77" s="26" t="s">
        <v>450</v>
      </c>
      <c r="F77" s="26" t="s">
        <v>451</v>
      </c>
      <c r="G77" s="26" t="s">
        <v>452</v>
      </c>
      <c r="H77" s="26" t="s">
        <v>453</v>
      </c>
      <c r="I77" s="55" t="s">
        <v>454</v>
      </c>
      <c r="J77" s="57" t="s">
        <v>254</v>
      </c>
      <c r="K77" s="26" t="s">
        <v>262</v>
      </c>
      <c r="L77" s="43">
        <v>136</v>
      </c>
      <c r="M77" s="58" t="s">
        <v>455</v>
      </c>
      <c r="N77" s="57">
        <v>0.1</v>
      </c>
      <c r="O77" s="26">
        <v>0.1</v>
      </c>
      <c r="P77" s="135">
        <f t="shared" si="3"/>
        <v>1</v>
      </c>
      <c r="Q77" s="39">
        <v>55750000</v>
      </c>
      <c r="R77" s="39">
        <v>4630000</v>
      </c>
      <c r="S77" s="135">
        <f t="shared" si="2"/>
        <v>8.3049327354260086E-2</v>
      </c>
      <c r="T77" s="33" t="s">
        <v>945</v>
      </c>
    </row>
    <row r="78" spans="1:20" ht="60" customHeight="1" x14ac:dyDescent="0.25">
      <c r="A78" s="298"/>
      <c r="B78" s="273"/>
      <c r="C78" s="273"/>
      <c r="D78" s="26">
        <v>67</v>
      </c>
      <c r="E78" s="32" t="s">
        <v>456</v>
      </c>
      <c r="F78" s="32" t="s">
        <v>457</v>
      </c>
      <c r="G78" s="32" t="s">
        <v>458</v>
      </c>
      <c r="H78" s="32" t="s">
        <v>459</v>
      </c>
      <c r="I78" s="34" t="s">
        <v>460</v>
      </c>
      <c r="J78" s="270" t="s">
        <v>233</v>
      </c>
      <c r="K78" s="273" t="s">
        <v>234</v>
      </c>
      <c r="L78" s="275">
        <v>197</v>
      </c>
      <c r="M78" s="58" t="s">
        <v>217</v>
      </c>
      <c r="N78" s="57">
        <v>6.0000000000000001E-3</v>
      </c>
      <c r="O78" s="26">
        <v>2.5000000000000001E-3</v>
      </c>
      <c r="P78" s="135">
        <f t="shared" si="3"/>
        <v>0.41666666666666669</v>
      </c>
      <c r="Q78" s="324">
        <v>82000000</v>
      </c>
      <c r="R78" s="324">
        <v>6570000</v>
      </c>
      <c r="S78" s="321">
        <f t="shared" si="2"/>
        <v>8.0121951219512197E-2</v>
      </c>
      <c r="T78" s="33" t="s">
        <v>946</v>
      </c>
    </row>
    <row r="79" spans="1:20" ht="60" customHeight="1" x14ac:dyDescent="0.25">
      <c r="A79" s="298"/>
      <c r="B79" s="273"/>
      <c r="C79" s="273"/>
      <c r="D79" s="26">
        <v>68</v>
      </c>
      <c r="E79" s="32" t="s">
        <v>461</v>
      </c>
      <c r="F79" s="32" t="s">
        <v>462</v>
      </c>
      <c r="G79" s="32" t="s">
        <v>463</v>
      </c>
      <c r="H79" s="32" t="s">
        <v>464</v>
      </c>
      <c r="I79" s="34" t="s">
        <v>465</v>
      </c>
      <c r="J79" s="270"/>
      <c r="K79" s="273"/>
      <c r="L79" s="275"/>
      <c r="M79" s="58" t="s">
        <v>217</v>
      </c>
      <c r="N79" s="57">
        <v>0.1</v>
      </c>
      <c r="O79" s="26">
        <v>0.1</v>
      </c>
      <c r="P79" s="135">
        <f t="shared" si="3"/>
        <v>1</v>
      </c>
      <c r="Q79" s="325"/>
      <c r="R79" s="325"/>
      <c r="S79" s="322"/>
      <c r="T79" s="33" t="s">
        <v>947</v>
      </c>
    </row>
    <row r="80" spans="1:20" ht="60" customHeight="1" x14ac:dyDescent="0.25">
      <c r="A80" s="298"/>
      <c r="B80" s="273"/>
      <c r="C80" s="273" t="s">
        <v>466</v>
      </c>
      <c r="D80" s="26">
        <v>69</v>
      </c>
      <c r="E80" s="32" t="s">
        <v>467</v>
      </c>
      <c r="F80" s="32" t="s">
        <v>468</v>
      </c>
      <c r="G80" s="32" t="s">
        <v>469</v>
      </c>
      <c r="H80" s="32" t="s">
        <v>470</v>
      </c>
      <c r="I80" s="34" t="s">
        <v>471</v>
      </c>
      <c r="J80" s="270"/>
      <c r="K80" s="273"/>
      <c r="L80" s="275"/>
      <c r="M80" s="58" t="s">
        <v>217</v>
      </c>
      <c r="N80" s="57">
        <v>5.0000000000000001E-3</v>
      </c>
      <c r="O80" s="26">
        <v>5.0000000000000001E-3</v>
      </c>
      <c r="P80" s="135">
        <f t="shared" si="3"/>
        <v>1</v>
      </c>
      <c r="Q80" s="325"/>
      <c r="R80" s="325"/>
      <c r="S80" s="322"/>
      <c r="T80" s="33" t="s">
        <v>948</v>
      </c>
    </row>
    <row r="81" spans="1:20" ht="60" customHeight="1" x14ac:dyDescent="0.25">
      <c r="A81" s="298"/>
      <c r="B81" s="273"/>
      <c r="C81" s="273"/>
      <c r="D81" s="26">
        <v>70</v>
      </c>
      <c r="E81" s="26" t="s">
        <v>472</v>
      </c>
      <c r="F81" s="26" t="s">
        <v>473</v>
      </c>
      <c r="G81" s="26" t="s">
        <v>474</v>
      </c>
      <c r="H81" s="26" t="s">
        <v>475</v>
      </c>
      <c r="I81" s="55" t="s">
        <v>476</v>
      </c>
      <c r="J81" s="270"/>
      <c r="K81" s="273"/>
      <c r="L81" s="275"/>
      <c r="M81" s="58" t="s">
        <v>217</v>
      </c>
      <c r="N81" s="57">
        <v>0.08</v>
      </c>
      <c r="O81" s="26">
        <v>0.01</v>
      </c>
      <c r="P81" s="135">
        <f t="shared" si="3"/>
        <v>0.125</v>
      </c>
      <c r="Q81" s="326"/>
      <c r="R81" s="326"/>
      <c r="S81" s="323"/>
      <c r="T81" s="33" t="s">
        <v>933</v>
      </c>
    </row>
    <row r="82" spans="1:20" ht="60" customHeight="1" x14ac:dyDescent="0.25">
      <c r="A82" s="298"/>
      <c r="B82" s="273"/>
      <c r="C82" s="273"/>
      <c r="D82" s="26">
        <v>71</v>
      </c>
      <c r="E82" s="26" t="s">
        <v>477</v>
      </c>
      <c r="F82" s="26" t="s">
        <v>478</v>
      </c>
      <c r="G82" s="26" t="s">
        <v>479</v>
      </c>
      <c r="H82" s="26" t="s">
        <v>480</v>
      </c>
      <c r="I82" s="55" t="s">
        <v>481</v>
      </c>
      <c r="J82" s="57" t="s">
        <v>385</v>
      </c>
      <c r="K82" s="26" t="s">
        <v>386</v>
      </c>
      <c r="L82" s="42">
        <v>219</v>
      </c>
      <c r="M82" s="58" t="s">
        <v>482</v>
      </c>
      <c r="N82" s="57">
        <v>0.08</v>
      </c>
      <c r="O82" s="26">
        <v>0.08</v>
      </c>
      <c r="P82" s="135">
        <f t="shared" si="3"/>
        <v>1</v>
      </c>
      <c r="Q82" s="39">
        <v>160719971</v>
      </c>
      <c r="R82" s="39">
        <v>160719971</v>
      </c>
      <c r="S82" s="135">
        <f t="shared" si="2"/>
        <v>1</v>
      </c>
      <c r="T82" s="33" t="s">
        <v>949</v>
      </c>
    </row>
    <row r="83" spans="1:20" ht="60" customHeight="1" x14ac:dyDescent="0.25">
      <c r="A83" s="298"/>
      <c r="B83" s="273"/>
      <c r="C83" s="273"/>
      <c r="D83" s="26">
        <v>72</v>
      </c>
      <c r="E83" s="26" t="s">
        <v>483</v>
      </c>
      <c r="F83" s="26" t="s">
        <v>484</v>
      </c>
      <c r="G83" s="26" t="s">
        <v>485</v>
      </c>
      <c r="H83" s="26" t="s">
        <v>486</v>
      </c>
      <c r="I83" s="55" t="s">
        <v>487</v>
      </c>
      <c r="J83" s="57" t="s">
        <v>233</v>
      </c>
      <c r="K83" s="26" t="s">
        <v>234</v>
      </c>
      <c r="L83" s="30">
        <v>197</v>
      </c>
      <c r="M83" s="58" t="s">
        <v>217</v>
      </c>
      <c r="N83" s="57">
        <v>9.5000000000000001E-2</v>
      </c>
      <c r="O83" s="26">
        <v>0</v>
      </c>
      <c r="P83" s="135">
        <f t="shared" si="3"/>
        <v>0</v>
      </c>
      <c r="Q83" s="39">
        <v>82000000</v>
      </c>
      <c r="R83" s="39">
        <v>6570000</v>
      </c>
      <c r="S83" s="135">
        <f t="shared" si="2"/>
        <v>8.0121951219512197E-2</v>
      </c>
      <c r="T83" s="33" t="s">
        <v>950</v>
      </c>
    </row>
    <row r="84" spans="1:20" ht="60" customHeight="1" x14ac:dyDescent="0.25">
      <c r="A84" s="298"/>
      <c r="B84" s="273"/>
      <c r="C84" s="273"/>
      <c r="D84" s="26">
        <v>73</v>
      </c>
      <c r="E84" s="32" t="s">
        <v>488</v>
      </c>
      <c r="F84" s="32" t="s">
        <v>489</v>
      </c>
      <c r="G84" s="32" t="s">
        <v>490</v>
      </c>
      <c r="H84" s="32" t="s">
        <v>491</v>
      </c>
      <c r="I84" s="34" t="s">
        <v>492</v>
      </c>
      <c r="J84" s="68" t="s">
        <v>236</v>
      </c>
      <c r="K84" s="41" t="s">
        <v>493</v>
      </c>
      <c r="L84" s="42">
        <v>86</v>
      </c>
      <c r="M84" s="33" t="s">
        <v>494</v>
      </c>
      <c r="N84" s="57">
        <v>0.09</v>
      </c>
      <c r="O84" s="26">
        <v>0.09</v>
      </c>
      <c r="P84" s="135">
        <f t="shared" si="3"/>
        <v>1</v>
      </c>
      <c r="Q84" s="39">
        <v>46673401</v>
      </c>
      <c r="R84" s="39">
        <v>0</v>
      </c>
      <c r="S84" s="135">
        <f t="shared" si="2"/>
        <v>0</v>
      </c>
      <c r="T84" s="33" t="s">
        <v>951</v>
      </c>
    </row>
    <row r="85" spans="1:20" ht="60" customHeight="1" x14ac:dyDescent="0.25">
      <c r="A85" s="298" t="s">
        <v>495</v>
      </c>
      <c r="B85" s="275" t="s">
        <v>496</v>
      </c>
      <c r="C85" s="273" t="s">
        <v>497</v>
      </c>
      <c r="D85" s="26">
        <v>74</v>
      </c>
      <c r="E85" s="26" t="s">
        <v>498</v>
      </c>
      <c r="F85" s="26" t="s">
        <v>499</v>
      </c>
      <c r="G85" s="26" t="s">
        <v>500</v>
      </c>
      <c r="H85" s="26" t="s">
        <v>501</v>
      </c>
      <c r="I85" s="55" t="s">
        <v>502</v>
      </c>
      <c r="J85" s="57" t="s">
        <v>382</v>
      </c>
      <c r="K85" s="26" t="s">
        <v>383</v>
      </c>
      <c r="L85" s="42">
        <v>250</v>
      </c>
      <c r="M85" s="55" t="s">
        <v>384</v>
      </c>
      <c r="N85" s="57">
        <v>0.09</v>
      </c>
      <c r="O85" s="26">
        <v>0.09</v>
      </c>
      <c r="P85" s="135">
        <f t="shared" si="3"/>
        <v>1</v>
      </c>
      <c r="Q85" s="39">
        <v>274250000</v>
      </c>
      <c r="R85" s="39">
        <v>31600000</v>
      </c>
      <c r="S85" s="135">
        <f t="shared" si="2"/>
        <v>0.11522333637192343</v>
      </c>
      <c r="T85" s="33" t="s">
        <v>958</v>
      </c>
    </row>
    <row r="86" spans="1:20" ht="60" customHeight="1" x14ac:dyDescent="0.25">
      <c r="A86" s="298"/>
      <c r="B86" s="275"/>
      <c r="C86" s="273"/>
      <c r="D86" s="26">
        <v>75</v>
      </c>
      <c r="E86" s="26" t="s">
        <v>503</v>
      </c>
      <c r="F86" s="26" t="s">
        <v>504</v>
      </c>
      <c r="G86" s="26" t="s">
        <v>505</v>
      </c>
      <c r="H86" s="26" t="s">
        <v>506</v>
      </c>
      <c r="I86" s="55" t="s">
        <v>507</v>
      </c>
      <c r="J86" s="57" t="s">
        <v>406</v>
      </c>
      <c r="K86" s="26" t="s">
        <v>407</v>
      </c>
      <c r="L86" s="42">
        <v>231</v>
      </c>
      <c r="M86" s="55" t="s">
        <v>391</v>
      </c>
      <c r="N86" s="57">
        <v>0.1</v>
      </c>
      <c r="O86" s="26">
        <v>0.1</v>
      </c>
      <c r="P86" s="135">
        <f t="shared" si="3"/>
        <v>1</v>
      </c>
      <c r="Q86" s="39">
        <v>3090000</v>
      </c>
      <c r="R86" s="39">
        <v>3090000</v>
      </c>
      <c r="S86" s="135">
        <f t="shared" si="2"/>
        <v>1</v>
      </c>
      <c r="T86" s="33" t="s">
        <v>762</v>
      </c>
    </row>
    <row r="87" spans="1:20" ht="60" customHeight="1" x14ac:dyDescent="0.25">
      <c r="A87" s="298"/>
      <c r="B87" s="275"/>
      <c r="C87" s="273"/>
      <c r="D87" s="26">
        <v>76</v>
      </c>
      <c r="E87" s="26" t="s">
        <v>508</v>
      </c>
      <c r="F87" s="26" t="s">
        <v>509</v>
      </c>
      <c r="G87" s="26" t="s">
        <v>510</v>
      </c>
      <c r="H87" s="26" t="s">
        <v>511</v>
      </c>
      <c r="I87" s="93" t="s">
        <v>512</v>
      </c>
      <c r="J87" s="57" t="s">
        <v>389</v>
      </c>
      <c r="K87" s="26" t="s">
        <v>390</v>
      </c>
      <c r="L87" s="42">
        <v>232</v>
      </c>
      <c r="M87" s="55" t="s">
        <v>391</v>
      </c>
      <c r="N87" s="57">
        <v>0.1</v>
      </c>
      <c r="O87" s="26">
        <v>0.1</v>
      </c>
      <c r="P87" s="135">
        <f t="shared" si="3"/>
        <v>1</v>
      </c>
      <c r="Q87" s="39">
        <v>18952000</v>
      </c>
      <c r="R87" s="39">
        <v>8952000</v>
      </c>
      <c r="S87" s="135">
        <f t="shared" si="2"/>
        <v>0.47235120303925709</v>
      </c>
      <c r="T87" s="33" t="s">
        <v>959</v>
      </c>
    </row>
    <row r="88" spans="1:20" ht="60" customHeight="1" x14ac:dyDescent="0.25">
      <c r="A88" s="298"/>
      <c r="B88" s="275"/>
      <c r="C88" s="273"/>
      <c r="D88" s="26">
        <v>77</v>
      </c>
      <c r="E88" s="26" t="s">
        <v>513</v>
      </c>
      <c r="F88" s="26" t="s">
        <v>514</v>
      </c>
      <c r="G88" s="26" t="s">
        <v>515</v>
      </c>
      <c r="H88" s="26" t="s">
        <v>516</v>
      </c>
      <c r="I88" s="55" t="s">
        <v>517</v>
      </c>
      <c r="J88" s="61" t="s">
        <v>215</v>
      </c>
      <c r="K88" s="28" t="s">
        <v>216</v>
      </c>
      <c r="L88" s="29">
        <v>197</v>
      </c>
      <c r="M88" s="62" t="s">
        <v>217</v>
      </c>
      <c r="N88" s="57">
        <v>0.09</v>
      </c>
      <c r="O88" s="26">
        <v>0.09</v>
      </c>
      <c r="P88" s="135">
        <f t="shared" si="3"/>
        <v>1</v>
      </c>
      <c r="Q88" s="324">
        <v>82000000</v>
      </c>
      <c r="R88" s="324">
        <v>6570000</v>
      </c>
      <c r="S88" s="321">
        <f t="shared" si="2"/>
        <v>8.0121951219512197E-2</v>
      </c>
      <c r="T88" s="33" t="s">
        <v>960</v>
      </c>
    </row>
    <row r="89" spans="1:20" ht="60" customHeight="1" x14ac:dyDescent="0.25">
      <c r="A89" s="298"/>
      <c r="B89" s="275"/>
      <c r="C89" s="273"/>
      <c r="D89" s="26">
        <v>78</v>
      </c>
      <c r="E89" s="26" t="s">
        <v>518</v>
      </c>
      <c r="F89" s="26" t="s">
        <v>519</v>
      </c>
      <c r="G89" s="26" t="s">
        <v>520</v>
      </c>
      <c r="H89" s="26" t="s">
        <v>516</v>
      </c>
      <c r="I89" s="55" t="s">
        <v>521</v>
      </c>
      <c r="J89" s="61" t="s">
        <v>215</v>
      </c>
      <c r="K89" s="28" t="s">
        <v>216</v>
      </c>
      <c r="L89" s="29">
        <v>197</v>
      </c>
      <c r="M89" s="62" t="s">
        <v>217</v>
      </c>
      <c r="N89" s="57">
        <v>0.09</v>
      </c>
      <c r="O89" s="26">
        <v>6.4000000000000001E-2</v>
      </c>
      <c r="P89" s="135">
        <f t="shared" si="3"/>
        <v>0.71111111111111114</v>
      </c>
      <c r="Q89" s="325"/>
      <c r="R89" s="325"/>
      <c r="S89" s="322"/>
      <c r="T89" s="33" t="s">
        <v>961</v>
      </c>
    </row>
    <row r="90" spans="1:20" ht="60" customHeight="1" x14ac:dyDescent="0.25">
      <c r="A90" s="298"/>
      <c r="B90" s="275"/>
      <c r="C90" s="266" t="s">
        <v>522</v>
      </c>
      <c r="D90" s="26">
        <v>79</v>
      </c>
      <c r="E90" s="26" t="s">
        <v>523</v>
      </c>
      <c r="F90" s="26" t="s">
        <v>524</v>
      </c>
      <c r="G90" s="26" t="s">
        <v>525</v>
      </c>
      <c r="H90" s="26" t="s">
        <v>59</v>
      </c>
      <c r="I90" s="55" t="s">
        <v>521</v>
      </c>
      <c r="J90" s="94" t="s">
        <v>265</v>
      </c>
      <c r="K90" s="18" t="s">
        <v>266</v>
      </c>
      <c r="L90" s="28">
        <v>186</v>
      </c>
      <c r="M90" s="64" t="s">
        <v>526</v>
      </c>
      <c r="N90" s="57">
        <v>0.09</v>
      </c>
      <c r="O90" s="26">
        <v>0.09</v>
      </c>
      <c r="P90" s="135">
        <f t="shared" si="3"/>
        <v>1</v>
      </c>
      <c r="Q90" s="326"/>
      <c r="R90" s="326"/>
      <c r="S90" s="323"/>
      <c r="T90" s="33" t="s">
        <v>962</v>
      </c>
    </row>
    <row r="91" spans="1:20" ht="60" customHeight="1" x14ac:dyDescent="0.25">
      <c r="A91" s="298"/>
      <c r="B91" s="275"/>
      <c r="C91" s="266"/>
      <c r="D91" s="26">
        <v>80</v>
      </c>
      <c r="E91" s="26" t="s">
        <v>527</v>
      </c>
      <c r="F91" s="26" t="s">
        <v>528</v>
      </c>
      <c r="G91" s="26" t="s">
        <v>529</v>
      </c>
      <c r="H91" s="26" t="s">
        <v>530</v>
      </c>
      <c r="I91" s="93" t="s">
        <v>531</v>
      </c>
      <c r="J91" s="57" t="s">
        <v>532</v>
      </c>
      <c r="K91" s="26" t="s">
        <v>533</v>
      </c>
      <c r="L91" s="26" t="s">
        <v>534</v>
      </c>
      <c r="M91" s="55" t="s">
        <v>535</v>
      </c>
      <c r="N91" s="57">
        <v>0.09</v>
      </c>
      <c r="O91" s="26">
        <v>7.4999999999999997E-2</v>
      </c>
      <c r="P91" s="135">
        <f t="shared" si="3"/>
        <v>0.83333333333333337</v>
      </c>
      <c r="Q91" s="39" t="s">
        <v>954</v>
      </c>
      <c r="R91" s="39" t="s">
        <v>955</v>
      </c>
      <c r="S91" s="135"/>
      <c r="T91" s="33" t="s">
        <v>963</v>
      </c>
    </row>
    <row r="92" spans="1:20" ht="60" customHeight="1" x14ac:dyDescent="0.25">
      <c r="A92" s="298"/>
      <c r="B92" s="275"/>
      <c r="C92" s="266"/>
      <c r="D92" s="26">
        <v>81</v>
      </c>
      <c r="E92" s="26" t="s">
        <v>536</v>
      </c>
      <c r="F92" s="26" t="s">
        <v>537</v>
      </c>
      <c r="G92" s="26" t="s">
        <v>538</v>
      </c>
      <c r="H92" s="26" t="s">
        <v>539</v>
      </c>
      <c r="I92" s="55" t="s">
        <v>540</v>
      </c>
      <c r="J92" s="57" t="s">
        <v>385</v>
      </c>
      <c r="K92" s="26" t="s">
        <v>386</v>
      </c>
      <c r="L92" s="42">
        <v>219</v>
      </c>
      <c r="M92" s="33" t="s">
        <v>482</v>
      </c>
      <c r="N92" s="57">
        <v>0.09</v>
      </c>
      <c r="O92" s="26">
        <v>0.09</v>
      </c>
      <c r="P92" s="135">
        <f t="shared" si="3"/>
        <v>1</v>
      </c>
      <c r="Q92" s="39">
        <v>111600000</v>
      </c>
      <c r="R92" s="39">
        <v>94500000</v>
      </c>
      <c r="S92" s="135">
        <f t="shared" si="2"/>
        <v>0.84677419354838712</v>
      </c>
      <c r="T92" s="33" t="s">
        <v>964</v>
      </c>
    </row>
    <row r="93" spans="1:20" ht="60" customHeight="1" x14ac:dyDescent="0.25">
      <c r="A93" s="298"/>
      <c r="B93" s="275"/>
      <c r="C93" s="266"/>
      <c r="D93" s="26">
        <v>82</v>
      </c>
      <c r="E93" s="26" t="s">
        <v>541</v>
      </c>
      <c r="F93" s="26" t="s">
        <v>542</v>
      </c>
      <c r="G93" s="26" t="s">
        <v>543</v>
      </c>
      <c r="H93" s="26" t="s">
        <v>59</v>
      </c>
      <c r="I93" s="274" t="s">
        <v>544</v>
      </c>
      <c r="J93" s="270" t="s">
        <v>215</v>
      </c>
      <c r="K93" s="273" t="s">
        <v>216</v>
      </c>
      <c r="L93" s="288">
        <v>197</v>
      </c>
      <c r="M93" s="274" t="s">
        <v>217</v>
      </c>
      <c r="N93" s="57">
        <v>0.09</v>
      </c>
      <c r="O93" s="26">
        <v>0.09</v>
      </c>
      <c r="P93" s="135">
        <f t="shared" si="3"/>
        <v>1</v>
      </c>
      <c r="Q93" s="324">
        <v>82000000</v>
      </c>
      <c r="R93" s="324">
        <v>6570000</v>
      </c>
      <c r="S93" s="321">
        <f t="shared" si="2"/>
        <v>8.0121951219512197E-2</v>
      </c>
      <c r="T93" s="33" t="s">
        <v>965</v>
      </c>
    </row>
    <row r="94" spans="1:20" ht="60" customHeight="1" x14ac:dyDescent="0.25">
      <c r="A94" s="298"/>
      <c r="B94" s="275"/>
      <c r="C94" s="266"/>
      <c r="D94" s="26">
        <v>83</v>
      </c>
      <c r="E94" s="26" t="s">
        <v>545</v>
      </c>
      <c r="F94" s="26" t="s">
        <v>546</v>
      </c>
      <c r="G94" s="26" t="s">
        <v>547</v>
      </c>
      <c r="H94" s="26" t="s">
        <v>548</v>
      </c>
      <c r="I94" s="274"/>
      <c r="J94" s="270"/>
      <c r="K94" s="273"/>
      <c r="L94" s="288"/>
      <c r="M94" s="274"/>
      <c r="N94" s="57">
        <v>0.08</v>
      </c>
      <c r="O94" s="26">
        <v>0.03</v>
      </c>
      <c r="P94" s="135">
        <f t="shared" si="3"/>
        <v>0.375</v>
      </c>
      <c r="Q94" s="326"/>
      <c r="R94" s="326"/>
      <c r="S94" s="323"/>
      <c r="T94" s="33" t="s">
        <v>966</v>
      </c>
    </row>
    <row r="95" spans="1:20" ht="60" customHeight="1" x14ac:dyDescent="0.25">
      <c r="A95" s="298"/>
      <c r="B95" s="275"/>
      <c r="C95" s="266"/>
      <c r="D95" s="26">
        <v>84</v>
      </c>
      <c r="E95" s="26" t="s">
        <v>549</v>
      </c>
      <c r="F95" s="26" t="s">
        <v>550</v>
      </c>
      <c r="G95" s="26" t="s">
        <v>551</v>
      </c>
      <c r="H95" s="26" t="s">
        <v>59</v>
      </c>
      <c r="I95" s="55" t="s">
        <v>552</v>
      </c>
      <c r="J95" s="57" t="s">
        <v>389</v>
      </c>
      <c r="K95" s="26" t="s">
        <v>424</v>
      </c>
      <c r="L95" s="42">
        <v>234</v>
      </c>
      <c r="M95" s="33" t="s">
        <v>425</v>
      </c>
      <c r="N95" s="57">
        <v>0.09</v>
      </c>
      <c r="O95" s="26">
        <v>0.08</v>
      </c>
      <c r="P95" s="135">
        <f t="shared" si="3"/>
        <v>0.88888888888888895</v>
      </c>
      <c r="Q95" s="39">
        <v>13390000</v>
      </c>
      <c r="R95" s="39">
        <v>4955000</v>
      </c>
      <c r="S95" s="135">
        <f t="shared" si="2"/>
        <v>0.37005227781926808</v>
      </c>
      <c r="T95" s="33" t="s">
        <v>967</v>
      </c>
    </row>
    <row r="96" spans="1:20" ht="60" customHeight="1" x14ac:dyDescent="0.25">
      <c r="A96" s="298"/>
      <c r="B96" s="275"/>
      <c r="C96" s="266"/>
      <c r="D96" s="26">
        <v>85</v>
      </c>
      <c r="E96" s="26" t="s">
        <v>553</v>
      </c>
      <c r="F96" s="26" t="s">
        <v>554</v>
      </c>
      <c r="G96" s="26" t="s">
        <v>555</v>
      </c>
      <c r="H96" s="26" t="s">
        <v>556</v>
      </c>
      <c r="I96" s="55" t="s">
        <v>557</v>
      </c>
      <c r="J96" s="270" t="s">
        <v>215</v>
      </c>
      <c r="K96" s="273" t="s">
        <v>216</v>
      </c>
      <c r="L96" s="288">
        <v>197</v>
      </c>
      <c r="M96" s="274" t="s">
        <v>217</v>
      </c>
      <c r="N96" s="57">
        <v>0.08</v>
      </c>
      <c r="O96" s="26">
        <v>0</v>
      </c>
      <c r="P96" s="135">
        <f t="shared" si="3"/>
        <v>0</v>
      </c>
      <c r="Q96" s="324">
        <v>82000000</v>
      </c>
      <c r="R96" s="324">
        <v>6570000</v>
      </c>
      <c r="S96" s="321">
        <f t="shared" ref="S96:S109" si="4">R96/Q96</f>
        <v>8.0121951219512197E-2</v>
      </c>
      <c r="T96" s="33" t="s">
        <v>968</v>
      </c>
    </row>
    <row r="97" spans="1:20" ht="60" customHeight="1" x14ac:dyDescent="0.25">
      <c r="A97" s="298"/>
      <c r="B97" s="292" t="s">
        <v>558</v>
      </c>
      <c r="C97" s="266" t="s">
        <v>559</v>
      </c>
      <c r="D97" s="26">
        <v>86</v>
      </c>
      <c r="E97" s="26" t="s">
        <v>560</v>
      </c>
      <c r="F97" s="26" t="s">
        <v>561</v>
      </c>
      <c r="G97" s="26" t="s">
        <v>562</v>
      </c>
      <c r="H97" s="26" t="s">
        <v>563</v>
      </c>
      <c r="I97" s="93" t="s">
        <v>564</v>
      </c>
      <c r="J97" s="270"/>
      <c r="K97" s="273"/>
      <c r="L97" s="288"/>
      <c r="M97" s="274"/>
      <c r="N97" s="57">
        <v>0.1</v>
      </c>
      <c r="O97" s="26">
        <v>0.04</v>
      </c>
      <c r="P97" s="135">
        <f t="shared" si="3"/>
        <v>0.39999999999999997</v>
      </c>
      <c r="Q97" s="325"/>
      <c r="R97" s="325"/>
      <c r="S97" s="322"/>
      <c r="T97" s="33" t="s">
        <v>969</v>
      </c>
    </row>
    <row r="98" spans="1:20" ht="60" customHeight="1" x14ac:dyDescent="0.25">
      <c r="A98" s="298"/>
      <c r="B98" s="292"/>
      <c r="C98" s="266"/>
      <c r="D98" s="26">
        <v>87</v>
      </c>
      <c r="E98" s="26" t="s">
        <v>565</v>
      </c>
      <c r="F98" s="26" t="s">
        <v>566</v>
      </c>
      <c r="G98" s="26" t="s">
        <v>567</v>
      </c>
      <c r="H98" s="26" t="s">
        <v>568</v>
      </c>
      <c r="I98" s="55" t="s">
        <v>569</v>
      </c>
      <c r="J98" s="270"/>
      <c r="K98" s="273"/>
      <c r="L98" s="288"/>
      <c r="M98" s="274"/>
      <c r="N98" s="57">
        <v>0.09</v>
      </c>
      <c r="O98" s="26">
        <v>0.09</v>
      </c>
      <c r="P98" s="135">
        <f t="shared" si="3"/>
        <v>1</v>
      </c>
      <c r="Q98" s="326"/>
      <c r="R98" s="326"/>
      <c r="S98" s="323"/>
      <c r="T98" s="33" t="s">
        <v>970</v>
      </c>
    </row>
    <row r="99" spans="1:20" ht="60" customHeight="1" x14ac:dyDescent="0.25">
      <c r="A99" s="298"/>
      <c r="B99" s="292"/>
      <c r="C99" s="266"/>
      <c r="D99" s="26">
        <v>88</v>
      </c>
      <c r="E99" s="26" t="s">
        <v>570</v>
      </c>
      <c r="F99" s="26" t="s">
        <v>571</v>
      </c>
      <c r="G99" s="26" t="s">
        <v>572</v>
      </c>
      <c r="H99" s="26" t="s">
        <v>59</v>
      </c>
      <c r="I99" s="55" t="s">
        <v>573</v>
      </c>
      <c r="J99" s="299" t="s">
        <v>574</v>
      </c>
      <c r="K99" s="288"/>
      <c r="L99" s="288"/>
      <c r="M99" s="300"/>
      <c r="N99" s="57">
        <v>0.09</v>
      </c>
      <c r="O99" s="26"/>
      <c r="P99" s="135">
        <f t="shared" si="3"/>
        <v>0</v>
      </c>
      <c r="Q99" s="39" t="s">
        <v>873</v>
      </c>
      <c r="R99" s="39" t="s">
        <v>873</v>
      </c>
      <c r="S99" s="135"/>
      <c r="T99" s="33" t="s">
        <v>971</v>
      </c>
    </row>
    <row r="100" spans="1:20" ht="60" customHeight="1" x14ac:dyDescent="0.25">
      <c r="A100" s="298"/>
      <c r="B100" s="275" t="s">
        <v>558</v>
      </c>
      <c r="C100" s="266" t="s">
        <v>559</v>
      </c>
      <c r="D100" s="26">
        <v>89</v>
      </c>
      <c r="E100" s="26" t="s">
        <v>575</v>
      </c>
      <c r="F100" s="26" t="s">
        <v>576</v>
      </c>
      <c r="G100" s="26" t="s">
        <v>577</v>
      </c>
      <c r="H100" s="26" t="s">
        <v>59</v>
      </c>
      <c r="I100" s="55" t="s">
        <v>578</v>
      </c>
      <c r="J100" s="270" t="s">
        <v>215</v>
      </c>
      <c r="K100" s="273" t="s">
        <v>216</v>
      </c>
      <c r="L100" s="288">
        <v>197</v>
      </c>
      <c r="M100" s="274" t="s">
        <v>217</v>
      </c>
      <c r="N100" s="57">
        <v>0.09</v>
      </c>
      <c r="O100" s="26">
        <v>0.09</v>
      </c>
      <c r="P100" s="135">
        <f t="shared" si="3"/>
        <v>1</v>
      </c>
      <c r="Q100" s="324">
        <v>82000000</v>
      </c>
      <c r="R100" s="324">
        <v>6570000</v>
      </c>
      <c r="S100" s="321">
        <f t="shared" si="4"/>
        <v>8.0121951219512197E-2</v>
      </c>
      <c r="T100" s="33" t="s">
        <v>972</v>
      </c>
    </row>
    <row r="101" spans="1:20" ht="60" customHeight="1" x14ac:dyDescent="0.25">
      <c r="A101" s="298"/>
      <c r="B101" s="275"/>
      <c r="C101" s="266"/>
      <c r="D101" s="26">
        <v>90</v>
      </c>
      <c r="E101" s="26" t="s">
        <v>579</v>
      </c>
      <c r="F101" s="26" t="s">
        <v>580</v>
      </c>
      <c r="G101" s="26" t="s">
        <v>581</v>
      </c>
      <c r="H101" s="26" t="s">
        <v>563</v>
      </c>
      <c r="I101" s="55" t="s">
        <v>582</v>
      </c>
      <c r="J101" s="270"/>
      <c r="K101" s="273"/>
      <c r="L101" s="288"/>
      <c r="M101" s="274"/>
      <c r="N101" s="57">
        <v>0.1</v>
      </c>
      <c r="O101" s="26">
        <v>0.1</v>
      </c>
      <c r="P101" s="135">
        <f t="shared" si="3"/>
        <v>1</v>
      </c>
      <c r="Q101" s="326"/>
      <c r="R101" s="326"/>
      <c r="S101" s="323"/>
      <c r="T101" s="33" t="s">
        <v>973</v>
      </c>
    </row>
    <row r="102" spans="1:20" ht="60" customHeight="1" x14ac:dyDescent="0.25">
      <c r="A102" s="298"/>
      <c r="B102" s="275"/>
      <c r="C102" s="266"/>
      <c r="D102" s="26">
        <v>91</v>
      </c>
      <c r="E102" s="26" t="s">
        <v>583</v>
      </c>
      <c r="F102" s="26" t="s">
        <v>584</v>
      </c>
      <c r="G102" s="26" t="s">
        <v>585</v>
      </c>
      <c r="H102" s="26" t="s">
        <v>586</v>
      </c>
      <c r="I102" s="55" t="s">
        <v>587</v>
      </c>
      <c r="J102" s="57" t="s">
        <v>588</v>
      </c>
      <c r="K102" s="26" t="s">
        <v>589</v>
      </c>
      <c r="L102" s="26" t="s">
        <v>590</v>
      </c>
      <c r="M102" s="55" t="s">
        <v>591</v>
      </c>
      <c r="N102" s="57">
        <v>0.09</v>
      </c>
      <c r="O102" s="26">
        <v>7.8E-2</v>
      </c>
      <c r="P102" s="135">
        <f t="shared" si="3"/>
        <v>0.8666666666666667</v>
      </c>
      <c r="Q102" s="39" t="s">
        <v>956</v>
      </c>
      <c r="R102" s="39" t="s">
        <v>957</v>
      </c>
      <c r="S102" s="135"/>
      <c r="T102" s="33" t="s">
        <v>974</v>
      </c>
    </row>
    <row r="103" spans="1:20" ht="60" customHeight="1" x14ac:dyDescent="0.25">
      <c r="A103" s="298"/>
      <c r="B103" s="275"/>
      <c r="C103" s="266"/>
      <c r="D103" s="26">
        <v>92</v>
      </c>
      <c r="E103" s="26" t="s">
        <v>592</v>
      </c>
      <c r="F103" s="26" t="s">
        <v>593</v>
      </c>
      <c r="G103" s="26" t="s">
        <v>594</v>
      </c>
      <c r="H103" s="26" t="s">
        <v>595</v>
      </c>
      <c r="I103" s="55" t="s">
        <v>596</v>
      </c>
      <c r="J103" s="57" t="s">
        <v>597</v>
      </c>
      <c r="K103" s="26" t="s">
        <v>386</v>
      </c>
      <c r="L103" s="42">
        <v>219</v>
      </c>
      <c r="M103" s="33" t="s">
        <v>482</v>
      </c>
      <c r="N103" s="57">
        <v>0.1</v>
      </c>
      <c r="O103" s="26">
        <v>0.08</v>
      </c>
      <c r="P103" s="135">
        <f t="shared" si="3"/>
        <v>0.79999999999999993</v>
      </c>
      <c r="Q103" s="39">
        <v>111600000</v>
      </c>
      <c r="R103" s="39">
        <v>94500000</v>
      </c>
      <c r="S103" s="135">
        <f t="shared" si="4"/>
        <v>0.84677419354838712</v>
      </c>
      <c r="T103" s="33" t="s">
        <v>975</v>
      </c>
    </row>
    <row r="104" spans="1:20" ht="60" customHeight="1" x14ac:dyDescent="0.25">
      <c r="A104" s="298"/>
      <c r="B104" s="275"/>
      <c r="C104" s="266"/>
      <c r="D104" s="26">
        <v>93</v>
      </c>
      <c r="E104" s="26" t="s">
        <v>598</v>
      </c>
      <c r="F104" s="26" t="s">
        <v>599</v>
      </c>
      <c r="G104" s="26" t="s">
        <v>600</v>
      </c>
      <c r="H104" s="26" t="s">
        <v>601</v>
      </c>
      <c r="I104" s="55" t="s">
        <v>602</v>
      </c>
      <c r="J104" s="61" t="s">
        <v>389</v>
      </c>
      <c r="K104" s="28" t="s">
        <v>603</v>
      </c>
      <c r="L104" s="28">
        <v>228</v>
      </c>
      <c r="M104" s="62" t="s">
        <v>604</v>
      </c>
      <c r="N104" s="57">
        <v>0.1</v>
      </c>
      <c r="O104" s="26">
        <v>0.08</v>
      </c>
      <c r="P104" s="135">
        <f t="shared" si="3"/>
        <v>0.79999999999999993</v>
      </c>
      <c r="Q104" s="39">
        <v>25100000</v>
      </c>
      <c r="R104" s="39">
        <v>12176208</v>
      </c>
      <c r="S104" s="135">
        <f t="shared" si="4"/>
        <v>0.48510788844621516</v>
      </c>
      <c r="T104" s="33" t="s">
        <v>976</v>
      </c>
    </row>
    <row r="105" spans="1:20" ht="60" customHeight="1" x14ac:dyDescent="0.25">
      <c r="A105" s="298"/>
      <c r="B105" s="275"/>
      <c r="C105" s="266"/>
      <c r="D105" s="26">
        <v>94</v>
      </c>
      <c r="E105" s="26" t="s">
        <v>605</v>
      </c>
      <c r="F105" s="26" t="s">
        <v>606</v>
      </c>
      <c r="G105" s="26" t="s">
        <v>607</v>
      </c>
      <c r="H105" s="26" t="s">
        <v>608</v>
      </c>
      <c r="I105" s="55" t="s">
        <v>609</v>
      </c>
      <c r="J105" s="57" t="s">
        <v>254</v>
      </c>
      <c r="K105" s="42" t="s">
        <v>262</v>
      </c>
      <c r="L105" s="26">
        <v>137</v>
      </c>
      <c r="M105" s="55" t="s">
        <v>263</v>
      </c>
      <c r="N105" s="57">
        <v>0.1</v>
      </c>
      <c r="O105" s="26">
        <v>0.1</v>
      </c>
      <c r="P105" s="135">
        <f t="shared" si="3"/>
        <v>1</v>
      </c>
      <c r="Q105" s="39">
        <v>41200000</v>
      </c>
      <c r="R105" s="39">
        <v>38560000</v>
      </c>
      <c r="S105" s="135">
        <f t="shared" si="4"/>
        <v>0.93592233009708736</v>
      </c>
      <c r="T105" s="33" t="s">
        <v>977</v>
      </c>
    </row>
    <row r="106" spans="1:20" ht="60" customHeight="1" x14ac:dyDescent="0.25">
      <c r="A106" s="298"/>
      <c r="B106" s="275"/>
      <c r="C106" s="266"/>
      <c r="D106" s="26">
        <v>95</v>
      </c>
      <c r="E106" s="26" t="s">
        <v>610</v>
      </c>
      <c r="F106" s="26" t="s">
        <v>611</v>
      </c>
      <c r="G106" s="26" t="s">
        <v>612</v>
      </c>
      <c r="H106" s="26" t="s">
        <v>87</v>
      </c>
      <c r="I106" s="55" t="s">
        <v>613</v>
      </c>
      <c r="J106" s="270" t="s">
        <v>215</v>
      </c>
      <c r="K106" s="273" t="s">
        <v>216</v>
      </c>
      <c r="L106" s="288">
        <v>197</v>
      </c>
      <c r="M106" s="274" t="s">
        <v>217</v>
      </c>
      <c r="N106" s="57">
        <v>0.1</v>
      </c>
      <c r="O106" s="26">
        <v>0.06</v>
      </c>
      <c r="P106" s="135">
        <f t="shared" si="3"/>
        <v>0.6</v>
      </c>
      <c r="Q106" s="324">
        <v>82000000</v>
      </c>
      <c r="R106" s="324">
        <v>6570000</v>
      </c>
      <c r="S106" s="321">
        <f t="shared" si="4"/>
        <v>8.0121951219512197E-2</v>
      </c>
      <c r="T106" s="33" t="s">
        <v>978</v>
      </c>
    </row>
    <row r="107" spans="1:20" ht="60" customHeight="1" x14ac:dyDescent="0.25">
      <c r="A107" s="298"/>
      <c r="B107" s="275"/>
      <c r="C107" s="266"/>
      <c r="D107" s="26">
        <v>96</v>
      </c>
      <c r="E107" s="26" t="s">
        <v>614</v>
      </c>
      <c r="F107" s="26" t="s">
        <v>615</v>
      </c>
      <c r="G107" s="26" t="s">
        <v>616</v>
      </c>
      <c r="H107" s="26" t="s">
        <v>59</v>
      </c>
      <c r="I107" s="55" t="s">
        <v>617</v>
      </c>
      <c r="J107" s="270"/>
      <c r="K107" s="273"/>
      <c r="L107" s="288"/>
      <c r="M107" s="274"/>
      <c r="N107" s="57">
        <v>0.09</v>
      </c>
      <c r="O107" s="26">
        <v>0.06</v>
      </c>
      <c r="P107" s="135">
        <f t="shared" ref="P107:P120" si="5">O107/N107</f>
        <v>0.66666666666666663</v>
      </c>
      <c r="Q107" s="326"/>
      <c r="R107" s="326"/>
      <c r="S107" s="323"/>
      <c r="T107" s="33" t="s">
        <v>979</v>
      </c>
    </row>
    <row r="108" spans="1:20" ht="60" customHeight="1" x14ac:dyDescent="0.25">
      <c r="A108" s="298"/>
      <c r="B108" s="275"/>
      <c r="C108" s="28" t="s">
        <v>618</v>
      </c>
      <c r="D108" s="26">
        <v>97</v>
      </c>
      <c r="E108" s="26" t="s">
        <v>619</v>
      </c>
      <c r="F108" s="26" t="s">
        <v>620</v>
      </c>
      <c r="G108" s="26" t="s">
        <v>621</v>
      </c>
      <c r="H108" s="26" t="s">
        <v>59</v>
      </c>
      <c r="I108" s="55" t="s">
        <v>622</v>
      </c>
      <c r="J108" s="57" t="s">
        <v>406</v>
      </c>
      <c r="K108" s="26" t="s">
        <v>407</v>
      </c>
      <c r="L108" s="42">
        <v>136</v>
      </c>
      <c r="M108" s="55" t="s">
        <v>455</v>
      </c>
      <c r="N108" s="57">
        <v>0.09</v>
      </c>
      <c r="O108" s="26">
        <v>0.09</v>
      </c>
      <c r="P108" s="135">
        <f t="shared" si="5"/>
        <v>1</v>
      </c>
      <c r="Q108" s="39">
        <v>55750000</v>
      </c>
      <c r="R108" s="39">
        <v>4630000</v>
      </c>
      <c r="S108" s="135">
        <f t="shared" si="4"/>
        <v>8.3049327354260086E-2</v>
      </c>
      <c r="T108" s="33" t="s">
        <v>980</v>
      </c>
    </row>
    <row r="109" spans="1:20" ht="60" customHeight="1" x14ac:dyDescent="0.25">
      <c r="A109" s="307" t="s">
        <v>624</v>
      </c>
      <c r="B109" s="266" t="s">
        <v>625</v>
      </c>
      <c r="C109" s="309" t="s">
        <v>626</v>
      </c>
      <c r="D109" s="26">
        <v>98</v>
      </c>
      <c r="E109" s="32" t="s">
        <v>627</v>
      </c>
      <c r="F109" s="27" t="s">
        <v>628</v>
      </c>
      <c r="G109" s="27" t="s">
        <v>629</v>
      </c>
      <c r="H109" s="27" t="s">
        <v>630</v>
      </c>
      <c r="I109" s="33" t="s">
        <v>631</v>
      </c>
      <c r="J109" s="270" t="s">
        <v>233</v>
      </c>
      <c r="K109" s="273" t="s">
        <v>234</v>
      </c>
      <c r="L109" s="275">
        <v>197</v>
      </c>
      <c r="M109" s="276" t="s">
        <v>217</v>
      </c>
      <c r="N109" s="57">
        <v>0.1</v>
      </c>
      <c r="O109" s="26">
        <v>0</v>
      </c>
      <c r="P109" s="135">
        <f t="shared" si="5"/>
        <v>0</v>
      </c>
      <c r="Q109" s="324">
        <v>82000000</v>
      </c>
      <c r="R109" s="324">
        <v>6570000</v>
      </c>
      <c r="S109" s="321">
        <f t="shared" si="4"/>
        <v>8.0121951219512197E-2</v>
      </c>
      <c r="T109" s="33" t="s">
        <v>981</v>
      </c>
    </row>
    <row r="110" spans="1:20" ht="60" customHeight="1" x14ac:dyDescent="0.25">
      <c r="A110" s="307"/>
      <c r="B110" s="266"/>
      <c r="C110" s="309"/>
      <c r="D110" s="26">
        <v>99</v>
      </c>
      <c r="E110" s="32" t="s">
        <v>632</v>
      </c>
      <c r="F110" s="32" t="s">
        <v>633</v>
      </c>
      <c r="G110" s="32" t="s">
        <v>634</v>
      </c>
      <c r="H110" s="32" t="s">
        <v>635</v>
      </c>
      <c r="I110" s="34" t="s">
        <v>631</v>
      </c>
      <c r="J110" s="270"/>
      <c r="K110" s="273"/>
      <c r="L110" s="275"/>
      <c r="M110" s="276"/>
      <c r="N110" s="57">
        <v>0.08</v>
      </c>
      <c r="O110" s="26">
        <v>0.08</v>
      </c>
      <c r="P110" s="135">
        <f t="shared" si="5"/>
        <v>1</v>
      </c>
      <c r="Q110" s="325"/>
      <c r="R110" s="325"/>
      <c r="S110" s="322"/>
      <c r="T110" s="33" t="s">
        <v>982</v>
      </c>
    </row>
    <row r="111" spans="1:20" ht="60" customHeight="1" x14ac:dyDescent="0.25">
      <c r="A111" s="307"/>
      <c r="B111" s="266"/>
      <c r="C111" s="275" t="s">
        <v>636</v>
      </c>
      <c r="D111" s="30">
        <v>100</v>
      </c>
      <c r="E111" s="32" t="s">
        <v>637</v>
      </c>
      <c r="F111" s="27" t="s">
        <v>638</v>
      </c>
      <c r="G111" s="27" t="s">
        <v>639</v>
      </c>
      <c r="H111" s="27" t="s">
        <v>640</v>
      </c>
      <c r="I111" s="33" t="s">
        <v>641</v>
      </c>
      <c r="J111" s="270"/>
      <c r="K111" s="273"/>
      <c r="L111" s="275"/>
      <c r="M111" s="276"/>
      <c r="N111" s="57">
        <v>0.09</v>
      </c>
      <c r="O111" s="26">
        <v>0.09</v>
      </c>
      <c r="P111" s="135">
        <f t="shared" si="5"/>
        <v>1</v>
      </c>
      <c r="Q111" s="325"/>
      <c r="R111" s="325"/>
      <c r="S111" s="322"/>
      <c r="T111" s="33" t="s">
        <v>862</v>
      </c>
    </row>
    <row r="112" spans="1:20" ht="60" customHeight="1" x14ac:dyDescent="0.25">
      <c r="A112" s="307"/>
      <c r="B112" s="266"/>
      <c r="C112" s="275"/>
      <c r="D112" s="26">
        <v>101</v>
      </c>
      <c r="E112" s="31" t="s">
        <v>642</v>
      </c>
      <c r="F112" s="27" t="s">
        <v>643</v>
      </c>
      <c r="G112" s="27" t="s">
        <v>644</v>
      </c>
      <c r="H112" s="27" t="s">
        <v>645</v>
      </c>
      <c r="I112" s="33" t="s">
        <v>641</v>
      </c>
      <c r="J112" s="270"/>
      <c r="K112" s="273"/>
      <c r="L112" s="275"/>
      <c r="M112" s="276"/>
      <c r="N112" s="57">
        <v>0.09</v>
      </c>
      <c r="O112" s="26">
        <v>0.09</v>
      </c>
      <c r="P112" s="135">
        <f t="shared" si="5"/>
        <v>1</v>
      </c>
      <c r="Q112" s="325"/>
      <c r="R112" s="325"/>
      <c r="S112" s="322"/>
      <c r="T112" s="33" t="s">
        <v>983</v>
      </c>
    </row>
    <row r="113" spans="1:20" ht="60" customHeight="1" x14ac:dyDescent="0.25">
      <c r="A113" s="307"/>
      <c r="B113" s="266"/>
      <c r="C113" s="275"/>
      <c r="D113" s="26">
        <v>102</v>
      </c>
      <c r="E113" s="32" t="s">
        <v>646</v>
      </c>
      <c r="F113" s="27" t="s">
        <v>647</v>
      </c>
      <c r="G113" s="27" t="s">
        <v>648</v>
      </c>
      <c r="H113" s="27" t="s">
        <v>649</v>
      </c>
      <c r="I113" s="33" t="s">
        <v>650</v>
      </c>
      <c r="J113" s="270"/>
      <c r="K113" s="273"/>
      <c r="L113" s="275"/>
      <c r="M113" s="276"/>
      <c r="N113" s="57">
        <v>0.09</v>
      </c>
      <c r="O113" s="26">
        <v>7.0000000000000007E-2</v>
      </c>
      <c r="P113" s="135">
        <f t="shared" si="5"/>
        <v>0.7777777777777779</v>
      </c>
      <c r="Q113" s="325"/>
      <c r="R113" s="325"/>
      <c r="S113" s="322"/>
      <c r="T113" s="33" t="s">
        <v>984</v>
      </c>
    </row>
    <row r="114" spans="1:20" ht="60" customHeight="1" x14ac:dyDescent="0.25">
      <c r="A114" s="307"/>
      <c r="B114" s="266"/>
      <c r="C114" s="275"/>
      <c r="D114" s="26">
        <v>103</v>
      </c>
      <c r="E114" s="27" t="s">
        <v>651</v>
      </c>
      <c r="F114" s="27" t="s">
        <v>652</v>
      </c>
      <c r="G114" s="27" t="s">
        <v>653</v>
      </c>
      <c r="H114" s="27" t="s">
        <v>654</v>
      </c>
      <c r="I114" s="33" t="s">
        <v>655</v>
      </c>
      <c r="J114" s="270"/>
      <c r="K114" s="273"/>
      <c r="L114" s="275"/>
      <c r="M114" s="276"/>
      <c r="N114" s="57">
        <v>0.09</v>
      </c>
      <c r="O114" s="26">
        <v>0.09</v>
      </c>
      <c r="P114" s="135">
        <f t="shared" si="5"/>
        <v>1</v>
      </c>
      <c r="Q114" s="325"/>
      <c r="R114" s="325"/>
      <c r="S114" s="322"/>
      <c r="T114" s="33" t="s">
        <v>985</v>
      </c>
    </row>
    <row r="115" spans="1:20" ht="60" customHeight="1" x14ac:dyDescent="0.25">
      <c r="A115" s="307"/>
      <c r="B115" s="266"/>
      <c r="C115" s="275"/>
      <c r="D115" s="30">
        <v>104</v>
      </c>
      <c r="E115" s="27" t="s">
        <v>656</v>
      </c>
      <c r="F115" s="27" t="s">
        <v>657</v>
      </c>
      <c r="G115" s="27" t="s">
        <v>658</v>
      </c>
      <c r="H115" s="27" t="s">
        <v>659</v>
      </c>
      <c r="I115" s="33" t="s">
        <v>660</v>
      </c>
      <c r="J115" s="270"/>
      <c r="K115" s="273"/>
      <c r="L115" s="275"/>
      <c r="M115" s="276"/>
      <c r="N115" s="57">
        <v>0.09</v>
      </c>
      <c r="O115" s="26">
        <v>0.05</v>
      </c>
      <c r="P115" s="135">
        <f t="shared" si="5"/>
        <v>0.55555555555555558</v>
      </c>
      <c r="Q115" s="325"/>
      <c r="R115" s="325"/>
      <c r="S115" s="322"/>
      <c r="T115" s="33" t="s">
        <v>986</v>
      </c>
    </row>
    <row r="116" spans="1:20" ht="60" customHeight="1" x14ac:dyDescent="0.25">
      <c r="A116" s="307"/>
      <c r="B116" s="266"/>
      <c r="C116" s="275"/>
      <c r="D116" s="26">
        <v>105</v>
      </c>
      <c r="E116" s="27" t="s">
        <v>661</v>
      </c>
      <c r="F116" s="27" t="s">
        <v>662</v>
      </c>
      <c r="G116" s="27" t="s">
        <v>663</v>
      </c>
      <c r="H116" s="27" t="s">
        <v>664</v>
      </c>
      <c r="I116" s="33" t="s">
        <v>665</v>
      </c>
      <c r="J116" s="270"/>
      <c r="K116" s="273"/>
      <c r="L116" s="275"/>
      <c r="M116" s="276"/>
      <c r="N116" s="57">
        <v>1.2E-2</v>
      </c>
      <c r="O116" s="26">
        <v>0.01</v>
      </c>
      <c r="P116" s="135">
        <f t="shared" si="5"/>
        <v>0.83333333333333337</v>
      </c>
      <c r="Q116" s="325"/>
      <c r="R116" s="325"/>
      <c r="S116" s="322"/>
      <c r="T116" s="33" t="s">
        <v>987</v>
      </c>
    </row>
    <row r="117" spans="1:20" ht="60" customHeight="1" x14ac:dyDescent="0.25">
      <c r="A117" s="307"/>
      <c r="B117" s="266"/>
      <c r="C117" s="275"/>
      <c r="D117" s="26">
        <v>106</v>
      </c>
      <c r="E117" s="27" t="s">
        <v>666</v>
      </c>
      <c r="F117" s="27" t="s">
        <v>667</v>
      </c>
      <c r="G117" s="27" t="s">
        <v>668</v>
      </c>
      <c r="H117" s="27" t="s">
        <v>669</v>
      </c>
      <c r="I117" s="33" t="s">
        <v>670</v>
      </c>
      <c r="J117" s="270"/>
      <c r="K117" s="273"/>
      <c r="L117" s="275"/>
      <c r="M117" s="276"/>
      <c r="N117" s="57">
        <v>0.09</v>
      </c>
      <c r="O117" s="26">
        <v>0.09</v>
      </c>
      <c r="P117" s="135">
        <f t="shared" si="5"/>
        <v>1</v>
      </c>
      <c r="Q117" s="325"/>
      <c r="R117" s="325"/>
      <c r="S117" s="322"/>
      <c r="T117" s="33" t="s">
        <v>867</v>
      </c>
    </row>
    <row r="118" spans="1:20" ht="60" customHeight="1" x14ac:dyDescent="0.25">
      <c r="A118" s="307"/>
      <c r="B118" s="266"/>
      <c r="C118" s="275"/>
      <c r="D118" s="26">
        <v>107</v>
      </c>
      <c r="E118" s="27" t="s">
        <v>671</v>
      </c>
      <c r="F118" s="27" t="s">
        <v>672</v>
      </c>
      <c r="G118" s="27" t="s">
        <v>673</v>
      </c>
      <c r="H118" s="27" t="s">
        <v>59</v>
      </c>
      <c r="I118" s="33" t="s">
        <v>674</v>
      </c>
      <c r="J118" s="270"/>
      <c r="K118" s="273"/>
      <c r="L118" s="275"/>
      <c r="M118" s="276"/>
      <c r="N118" s="57">
        <v>0.09</v>
      </c>
      <c r="O118" s="26">
        <v>3.5999999999999997E-2</v>
      </c>
      <c r="P118" s="135">
        <f t="shared" si="5"/>
        <v>0.39999999999999997</v>
      </c>
      <c r="Q118" s="325"/>
      <c r="R118" s="325"/>
      <c r="S118" s="322"/>
      <c r="T118" s="33" t="s">
        <v>988</v>
      </c>
    </row>
    <row r="119" spans="1:20" ht="60" customHeight="1" x14ac:dyDescent="0.25">
      <c r="A119" s="307"/>
      <c r="B119" s="303" t="s">
        <v>675</v>
      </c>
      <c r="C119" s="266" t="s">
        <v>676</v>
      </c>
      <c r="D119" s="30">
        <v>108</v>
      </c>
      <c r="E119" s="27" t="s">
        <v>677</v>
      </c>
      <c r="F119" s="27" t="s">
        <v>678</v>
      </c>
      <c r="G119" s="27" t="s">
        <v>679</v>
      </c>
      <c r="H119" s="27" t="s">
        <v>680</v>
      </c>
      <c r="I119" s="33" t="s">
        <v>670</v>
      </c>
      <c r="J119" s="270"/>
      <c r="K119" s="273"/>
      <c r="L119" s="275"/>
      <c r="M119" s="276"/>
      <c r="N119" s="57">
        <v>0.09</v>
      </c>
      <c r="O119" s="26">
        <v>0.09</v>
      </c>
      <c r="P119" s="135">
        <f t="shared" si="5"/>
        <v>1</v>
      </c>
      <c r="Q119" s="325"/>
      <c r="R119" s="325"/>
      <c r="S119" s="322"/>
      <c r="T119" s="33" t="s">
        <v>989</v>
      </c>
    </row>
    <row r="120" spans="1:20" ht="60" customHeight="1" thickBot="1" x14ac:dyDescent="0.3">
      <c r="A120" s="308"/>
      <c r="B120" s="304"/>
      <c r="C120" s="333"/>
      <c r="D120" s="73">
        <v>109</v>
      </c>
      <c r="E120" s="35" t="s">
        <v>681</v>
      </c>
      <c r="F120" s="35" t="s">
        <v>682</v>
      </c>
      <c r="G120" s="35" t="s">
        <v>683</v>
      </c>
      <c r="H120" s="35" t="s">
        <v>684</v>
      </c>
      <c r="I120" s="36" t="s">
        <v>685</v>
      </c>
      <c r="J120" s="310"/>
      <c r="K120" s="311"/>
      <c r="L120" s="301"/>
      <c r="M120" s="302"/>
      <c r="N120" s="72">
        <v>0.09</v>
      </c>
      <c r="O120" s="73">
        <v>4.4999999999999998E-2</v>
      </c>
      <c r="P120" s="46">
        <f t="shared" si="5"/>
        <v>0.5</v>
      </c>
      <c r="Q120" s="354"/>
      <c r="R120" s="354"/>
      <c r="S120" s="355"/>
      <c r="T120" s="36" t="s">
        <v>870</v>
      </c>
    </row>
  </sheetData>
  <mergeCells count="182">
    <mergeCell ref="Q106:Q107"/>
    <mergeCell ref="R106:R107"/>
    <mergeCell ref="S106:S107"/>
    <mergeCell ref="Q109:Q120"/>
    <mergeCell ref="R109:R120"/>
    <mergeCell ref="S109:S120"/>
    <mergeCell ref="Q93:Q94"/>
    <mergeCell ref="R93:R94"/>
    <mergeCell ref="S93:S94"/>
    <mergeCell ref="Q96:Q98"/>
    <mergeCell ref="R96:R98"/>
    <mergeCell ref="S96:S98"/>
    <mergeCell ref="Q100:Q101"/>
    <mergeCell ref="R100:R101"/>
    <mergeCell ref="S100:S101"/>
    <mergeCell ref="Q70:Q71"/>
    <mergeCell ref="R70:R71"/>
    <mergeCell ref="S70:S71"/>
    <mergeCell ref="Q78:Q81"/>
    <mergeCell ref="R78:R81"/>
    <mergeCell ref="S78:S81"/>
    <mergeCell ref="Q88:Q90"/>
    <mergeCell ref="R88:R90"/>
    <mergeCell ref="S88:S90"/>
    <mergeCell ref="Q53:Q55"/>
    <mergeCell ref="R53:R55"/>
    <mergeCell ref="S53:S55"/>
    <mergeCell ref="Q57:Q60"/>
    <mergeCell ref="R57:R60"/>
    <mergeCell ref="S57:S60"/>
    <mergeCell ref="Q63:Q67"/>
    <mergeCell ref="R63:R67"/>
    <mergeCell ref="S63:S67"/>
    <mergeCell ref="R36:R37"/>
    <mergeCell ref="T36:T37"/>
    <mergeCell ref="Q48:Q49"/>
    <mergeCell ref="R48:R49"/>
    <mergeCell ref="Q50:Q51"/>
    <mergeCell ref="R50:R51"/>
    <mergeCell ref="S18:S20"/>
    <mergeCell ref="S36:S37"/>
    <mergeCell ref="S48:S49"/>
    <mergeCell ref="S50:S51"/>
    <mergeCell ref="A1:I1"/>
    <mergeCell ref="A2:A3"/>
    <mergeCell ref="B2:B3"/>
    <mergeCell ref="C2:C3"/>
    <mergeCell ref="D2:D3"/>
    <mergeCell ref="E2:E3"/>
    <mergeCell ref="F2:F3"/>
    <mergeCell ref="G2:G3"/>
    <mergeCell ref="H2:H3"/>
    <mergeCell ref="I2:I3"/>
    <mergeCell ref="T2:T3"/>
    <mergeCell ref="A4:A51"/>
    <mergeCell ref="B4:B23"/>
    <mergeCell ref="C4:C10"/>
    <mergeCell ref="C11:C13"/>
    <mergeCell ref="C14:C17"/>
    <mergeCell ref="C18:C23"/>
    <mergeCell ref="J18:J20"/>
    <mergeCell ref="J2:M2"/>
    <mergeCell ref="N2:O2"/>
    <mergeCell ref="Q18:Q20"/>
    <mergeCell ref="R18:R20"/>
    <mergeCell ref="Q36:Q37"/>
    <mergeCell ref="P2:P3"/>
    <mergeCell ref="Q2:R2"/>
    <mergeCell ref="S2:S3"/>
    <mergeCell ref="N32:N35"/>
    <mergeCell ref="O32:O35"/>
    <mergeCell ref="P32:P35"/>
    <mergeCell ref="N36:N41"/>
    <mergeCell ref="C36:C42"/>
    <mergeCell ref="D36:D41"/>
    <mergeCell ref="E36:E41"/>
    <mergeCell ref="F36:F41"/>
    <mergeCell ref="M18:M20"/>
    <mergeCell ref="I36:I37"/>
    <mergeCell ref="J36:J37"/>
    <mergeCell ref="K36:K37"/>
    <mergeCell ref="L36:L37"/>
    <mergeCell ref="M36:M37"/>
    <mergeCell ref="G32:G35"/>
    <mergeCell ref="H32:H35"/>
    <mergeCell ref="I32:I35"/>
    <mergeCell ref="K18:K20"/>
    <mergeCell ref="L18:L20"/>
    <mergeCell ref="O36:O41"/>
    <mergeCell ref="P36:P41"/>
    <mergeCell ref="B24:B30"/>
    <mergeCell ref="C24:C26"/>
    <mergeCell ref="C27:C28"/>
    <mergeCell ref="C29:C30"/>
    <mergeCell ref="B31:B51"/>
    <mergeCell ref="C31:C35"/>
    <mergeCell ref="D32:D35"/>
    <mergeCell ref="E32:E35"/>
    <mergeCell ref="F32:F35"/>
    <mergeCell ref="C43:C47"/>
    <mergeCell ref="C48:C51"/>
    <mergeCell ref="J48:J49"/>
    <mergeCell ref="K48:K49"/>
    <mergeCell ref="L48:L49"/>
    <mergeCell ref="M48:M49"/>
    <mergeCell ref="J50:J51"/>
    <mergeCell ref="K50:K51"/>
    <mergeCell ref="L50:L51"/>
    <mergeCell ref="M50:M51"/>
    <mergeCell ref="G36:G41"/>
    <mergeCell ref="H36:H41"/>
    <mergeCell ref="A68:A84"/>
    <mergeCell ref="B68:B76"/>
    <mergeCell ref="C68:C71"/>
    <mergeCell ref="J70:J71"/>
    <mergeCell ref="K70:K71"/>
    <mergeCell ref="L70:L71"/>
    <mergeCell ref="M53:M55"/>
    <mergeCell ref="B56:B61"/>
    <mergeCell ref="C57:C59"/>
    <mergeCell ref="J57:J60"/>
    <mergeCell ref="K57:K60"/>
    <mergeCell ref="L57:L60"/>
    <mergeCell ref="M57:M60"/>
    <mergeCell ref="C60:C61"/>
    <mergeCell ref="A52:A67"/>
    <mergeCell ref="B52:B55"/>
    <mergeCell ref="C52:C55"/>
    <mergeCell ref="J53:J55"/>
    <mergeCell ref="K53:K55"/>
    <mergeCell ref="L53:L55"/>
    <mergeCell ref="B62:B65"/>
    <mergeCell ref="C62:C65"/>
    <mergeCell ref="J63:J67"/>
    <mergeCell ref="K63:K67"/>
    <mergeCell ref="C72:C76"/>
    <mergeCell ref="B77:B84"/>
    <mergeCell ref="C77:C79"/>
    <mergeCell ref="J78:J81"/>
    <mergeCell ref="K78:K81"/>
    <mergeCell ref="L78:L81"/>
    <mergeCell ref="C80:C84"/>
    <mergeCell ref="L63:L67"/>
    <mergeCell ref="M63:M67"/>
    <mergeCell ref="B66:B67"/>
    <mergeCell ref="C66:C67"/>
    <mergeCell ref="K93:K94"/>
    <mergeCell ref="L93:L94"/>
    <mergeCell ref="M93:M94"/>
    <mergeCell ref="J96:J98"/>
    <mergeCell ref="K96:K98"/>
    <mergeCell ref="L96:L98"/>
    <mergeCell ref="M96:M98"/>
    <mergeCell ref="A85:A108"/>
    <mergeCell ref="B85:B96"/>
    <mergeCell ref="C85:C89"/>
    <mergeCell ref="C90:C96"/>
    <mergeCell ref="I93:I94"/>
    <mergeCell ref="J93:J94"/>
    <mergeCell ref="B97:B99"/>
    <mergeCell ref="C97:C99"/>
    <mergeCell ref="J99:M99"/>
    <mergeCell ref="B100:B108"/>
    <mergeCell ref="C100:C107"/>
    <mergeCell ref="J100:J101"/>
    <mergeCell ref="K100:K101"/>
    <mergeCell ref="L100:L101"/>
    <mergeCell ref="M100:M101"/>
    <mergeCell ref="J106:J107"/>
    <mergeCell ref="K106:K107"/>
    <mergeCell ref="L106:L107"/>
    <mergeCell ref="M106:M107"/>
    <mergeCell ref="M109:M120"/>
    <mergeCell ref="C111:C118"/>
    <mergeCell ref="B119:B120"/>
    <mergeCell ref="C119:C120"/>
    <mergeCell ref="A109:A120"/>
    <mergeCell ref="B109:B118"/>
    <mergeCell ref="C109:C110"/>
    <mergeCell ref="J109:J120"/>
    <mergeCell ref="K109:K120"/>
    <mergeCell ref="L109:L120"/>
  </mergeCells>
  <conditionalFormatting sqref="L44">
    <cfRule type="duplicateValues" dxfId="545" priority="12"/>
  </conditionalFormatting>
  <conditionalFormatting sqref="L39">
    <cfRule type="duplicateValues" dxfId="544" priority="11"/>
  </conditionalFormatting>
  <conditionalFormatting sqref="L18">
    <cfRule type="duplicateValues" dxfId="543" priority="10"/>
  </conditionalFormatting>
  <conditionalFormatting sqref="L42">
    <cfRule type="duplicateValues" dxfId="542" priority="9"/>
  </conditionalFormatting>
  <conditionalFormatting sqref="L50">
    <cfRule type="duplicateValues" dxfId="541" priority="8"/>
  </conditionalFormatting>
  <conditionalFormatting sqref="K75">
    <cfRule type="duplicateValues" dxfId="540" priority="7"/>
  </conditionalFormatting>
  <conditionalFormatting sqref="L109">
    <cfRule type="duplicateValues" dxfId="539" priority="6"/>
  </conditionalFormatting>
  <conditionalFormatting sqref="P36 P4:P32 P42:P120">
    <cfRule type="cellIs" dxfId="538" priority="1" operator="lessThan">
      <formula>0.4</formula>
    </cfRule>
    <cfRule type="cellIs" dxfId="537" priority="2" operator="between">
      <formula>0.4</formula>
      <formula>0.5999</formula>
    </cfRule>
    <cfRule type="cellIs" dxfId="536" priority="3" operator="between">
      <formula>0.6</formula>
      <formula>0.6999</formula>
    </cfRule>
    <cfRule type="cellIs" dxfId="535" priority="4" operator="between">
      <formula>0.7</formula>
      <formula>0.7999</formula>
    </cfRule>
    <cfRule type="cellIs" dxfId="534" priority="5" operator="greaterThan">
      <formula>0.7999</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20"/>
  <sheetViews>
    <sheetView zoomScale="50" zoomScaleNormal="50" workbookViewId="0">
      <pane xSplit="6" ySplit="3" topLeftCell="T120" activePane="bottomRight" state="frozen"/>
      <selection pane="topRight" activeCell="G1" sqref="G1"/>
      <selection pane="bottomLeft" activeCell="A4" sqref="A4"/>
      <selection pane="bottomRight" activeCell="AB61" sqref="AB61"/>
    </sheetView>
  </sheetViews>
  <sheetFormatPr baseColWidth="10" defaultRowHeight="15" x14ac:dyDescent="0.25"/>
  <cols>
    <col min="1" max="3" width="14.5703125" style="2" customWidth="1"/>
    <col min="4" max="4" width="15.28515625" style="2" customWidth="1"/>
    <col min="5" max="5" width="40.7109375" style="2" customWidth="1"/>
    <col min="6" max="8" width="20.7109375" style="2" customWidth="1"/>
    <col min="9" max="9" width="30.7109375" style="2" customWidth="1"/>
    <col min="10" max="10" width="20.7109375" style="2" customWidth="1"/>
    <col min="11" max="11" width="22.85546875" style="2" customWidth="1"/>
    <col min="12" max="12" width="15.7109375" style="2" customWidth="1"/>
    <col min="13" max="13" width="35.28515625" style="2" customWidth="1"/>
    <col min="14" max="14" width="21.85546875" style="100" customWidth="1"/>
    <col min="15" max="15" width="21.140625" style="100" customWidth="1"/>
    <col min="16" max="16" width="15.140625" style="4" customWidth="1"/>
    <col min="17" max="17" width="21.85546875" style="100" customWidth="1"/>
    <col min="18" max="18" width="28.140625" style="100" customWidth="1"/>
    <col min="19" max="19" width="20.42578125" style="100" customWidth="1"/>
    <col min="20" max="20" width="16.7109375" style="100" customWidth="1"/>
    <col min="21" max="21" width="29" style="101" customWidth="1"/>
    <col min="22" max="22" width="16.7109375" style="100" customWidth="1"/>
    <col min="23" max="23" width="16.7109375" style="101" customWidth="1"/>
    <col min="24" max="24" width="16.7109375" style="100" customWidth="1"/>
    <col min="25" max="25" width="16.7109375" style="101" customWidth="1"/>
    <col min="26" max="26" width="16.7109375" style="100" customWidth="1"/>
    <col min="27" max="27" width="16.7109375" style="101" customWidth="1"/>
    <col min="28" max="28" width="79.85546875" style="2" customWidth="1"/>
    <col min="29" max="16384" width="11.42578125" style="192"/>
  </cols>
  <sheetData>
    <row r="1" spans="1:30" ht="39.75" customHeight="1" thickBot="1" x14ac:dyDescent="0.3">
      <c r="A1" s="339" t="s">
        <v>698</v>
      </c>
      <c r="B1" s="340"/>
      <c r="C1" s="340"/>
      <c r="D1" s="340"/>
      <c r="E1" s="340"/>
      <c r="F1" s="340"/>
      <c r="G1" s="340"/>
      <c r="H1" s="340"/>
      <c r="I1" s="341"/>
      <c r="J1" s="22"/>
      <c r="K1" s="22"/>
      <c r="L1" s="22"/>
      <c r="M1" s="22"/>
      <c r="P1" s="102"/>
      <c r="AB1" s="22"/>
    </row>
    <row r="2" spans="1:30" ht="51" customHeight="1" x14ac:dyDescent="0.25">
      <c r="A2" s="342" t="s">
        <v>0</v>
      </c>
      <c r="B2" s="342" t="s">
        <v>1</v>
      </c>
      <c r="C2" s="342" t="s">
        <v>2</v>
      </c>
      <c r="D2" s="342" t="s">
        <v>12</v>
      </c>
      <c r="E2" s="342" t="s">
        <v>3</v>
      </c>
      <c r="F2" s="342" t="s">
        <v>4</v>
      </c>
      <c r="G2" s="342" t="s">
        <v>5</v>
      </c>
      <c r="H2" s="342" t="s">
        <v>6</v>
      </c>
      <c r="I2" s="344" t="s">
        <v>7</v>
      </c>
      <c r="J2" s="336" t="s">
        <v>284</v>
      </c>
      <c r="K2" s="337"/>
      <c r="L2" s="337"/>
      <c r="M2" s="338"/>
      <c r="N2" s="395" t="s">
        <v>697</v>
      </c>
      <c r="O2" s="396"/>
      <c r="P2" s="271" t="s">
        <v>281</v>
      </c>
      <c r="Q2" s="396" t="s">
        <v>692</v>
      </c>
      <c r="R2" s="396"/>
      <c r="S2" s="397" t="s">
        <v>281</v>
      </c>
      <c r="T2" s="408" t="s">
        <v>703</v>
      </c>
      <c r="U2" s="406"/>
      <c r="V2" s="406" t="s">
        <v>704</v>
      </c>
      <c r="W2" s="406"/>
      <c r="X2" s="406" t="s">
        <v>705</v>
      </c>
      <c r="Y2" s="406"/>
      <c r="Z2" s="406" t="s">
        <v>706</v>
      </c>
      <c r="AA2" s="407"/>
      <c r="AB2" s="278" t="s">
        <v>693</v>
      </c>
    </row>
    <row r="3" spans="1:30" ht="48.75" customHeight="1" thickBot="1" x14ac:dyDescent="0.3">
      <c r="A3" s="343"/>
      <c r="B3" s="343"/>
      <c r="C3" s="343"/>
      <c r="D3" s="343"/>
      <c r="E3" s="343"/>
      <c r="F3" s="343"/>
      <c r="G3" s="343"/>
      <c r="H3" s="343"/>
      <c r="I3" s="345"/>
      <c r="J3" s="81" t="s">
        <v>8</v>
      </c>
      <c r="K3" s="82" t="s">
        <v>9</v>
      </c>
      <c r="L3" s="82" t="s">
        <v>10</v>
      </c>
      <c r="M3" s="83" t="s">
        <v>11</v>
      </c>
      <c r="N3" s="81" t="s">
        <v>707</v>
      </c>
      <c r="O3" s="113" t="s">
        <v>700</v>
      </c>
      <c r="P3" s="272"/>
      <c r="Q3" s="82" t="s">
        <v>707</v>
      </c>
      <c r="R3" s="113" t="s">
        <v>700</v>
      </c>
      <c r="S3" s="398"/>
      <c r="T3" s="81" t="s">
        <v>701</v>
      </c>
      <c r="U3" s="113" t="s">
        <v>702</v>
      </c>
      <c r="V3" s="82" t="s">
        <v>701</v>
      </c>
      <c r="W3" s="113" t="s">
        <v>702</v>
      </c>
      <c r="X3" s="82" t="s">
        <v>701</v>
      </c>
      <c r="Y3" s="113" t="s">
        <v>702</v>
      </c>
      <c r="Z3" s="82" t="s">
        <v>701</v>
      </c>
      <c r="AA3" s="114" t="s">
        <v>702</v>
      </c>
      <c r="AB3" s="402"/>
    </row>
    <row r="4" spans="1:30" ht="192" customHeight="1" x14ac:dyDescent="0.25">
      <c r="A4" s="296" t="s">
        <v>13</v>
      </c>
      <c r="B4" s="297" t="s">
        <v>14</v>
      </c>
      <c r="C4" s="297" t="s">
        <v>15</v>
      </c>
      <c r="D4" s="151">
        <v>1</v>
      </c>
      <c r="E4" s="151" t="s">
        <v>16</v>
      </c>
      <c r="F4" s="151" t="s">
        <v>17</v>
      </c>
      <c r="G4" s="151" t="s">
        <v>18</v>
      </c>
      <c r="H4" s="151" t="s">
        <v>19</v>
      </c>
      <c r="I4" s="193" t="s">
        <v>20</v>
      </c>
      <c r="J4" s="145" t="s">
        <v>211</v>
      </c>
      <c r="K4" s="146" t="s">
        <v>214</v>
      </c>
      <c r="L4" s="216">
        <v>45</v>
      </c>
      <c r="M4" s="168" t="s">
        <v>213</v>
      </c>
      <c r="N4" s="177">
        <v>3</v>
      </c>
      <c r="O4" s="177">
        <v>1</v>
      </c>
      <c r="P4" s="156">
        <f>(O4/N4)*1</f>
        <v>0.33333333333333331</v>
      </c>
      <c r="Q4" s="111">
        <v>115160000</v>
      </c>
      <c r="R4" s="112">
        <v>57660000</v>
      </c>
      <c r="S4" s="156">
        <f>(R4/Q4)*1</f>
        <v>0.50069468565474118</v>
      </c>
      <c r="T4" s="177">
        <v>3</v>
      </c>
      <c r="U4" s="112">
        <v>57660000</v>
      </c>
      <c r="V4" s="111"/>
      <c r="W4" s="112"/>
      <c r="X4" s="111"/>
      <c r="Y4" s="112"/>
      <c r="Z4" s="111"/>
      <c r="AA4" s="231"/>
      <c r="AB4" s="28" t="s">
        <v>1100</v>
      </c>
    </row>
    <row r="5" spans="1:30" ht="347.25" customHeight="1" x14ac:dyDescent="0.25">
      <c r="A5" s="270"/>
      <c r="B5" s="273"/>
      <c r="C5" s="273"/>
      <c r="D5" s="146">
        <v>2</v>
      </c>
      <c r="E5" s="146" t="s">
        <v>21</v>
      </c>
      <c r="F5" s="146" t="s">
        <v>22</v>
      </c>
      <c r="G5" s="146" t="s">
        <v>23</v>
      </c>
      <c r="H5" s="146" t="s">
        <v>24</v>
      </c>
      <c r="I5" s="147" t="s">
        <v>25</v>
      </c>
      <c r="J5" s="145" t="s">
        <v>211</v>
      </c>
      <c r="K5" s="146" t="s">
        <v>990</v>
      </c>
      <c r="L5" s="216">
        <v>22</v>
      </c>
      <c r="M5" s="168" t="s">
        <v>991</v>
      </c>
      <c r="N5" s="170">
        <v>2</v>
      </c>
      <c r="O5" s="178">
        <v>0.5</v>
      </c>
      <c r="P5" s="156">
        <f t="shared" ref="P5:P53" si="0">(O5/N5)*1</f>
        <v>0.25</v>
      </c>
      <c r="Q5" s="194">
        <v>28000000</v>
      </c>
      <c r="R5" s="195">
        <v>23020000</v>
      </c>
      <c r="S5" s="156">
        <f t="shared" ref="S5:S53" si="1">(R5/Q5)*1</f>
        <v>0.82214285714285718</v>
      </c>
      <c r="T5" s="170">
        <v>2</v>
      </c>
      <c r="U5" s="195">
        <v>23020000</v>
      </c>
      <c r="V5" s="158"/>
      <c r="W5" s="160"/>
      <c r="X5" s="158"/>
      <c r="Y5" s="160"/>
      <c r="Z5" s="158"/>
      <c r="AA5" s="162"/>
      <c r="AB5" s="28" t="s">
        <v>1101</v>
      </c>
      <c r="AD5" s="100"/>
    </row>
    <row r="6" spans="1:30" ht="228" customHeight="1" x14ac:dyDescent="0.25">
      <c r="A6" s="270"/>
      <c r="B6" s="273"/>
      <c r="C6" s="273"/>
      <c r="D6" s="146">
        <v>3</v>
      </c>
      <c r="E6" s="146" t="s">
        <v>26</v>
      </c>
      <c r="F6" s="146" t="s">
        <v>27</v>
      </c>
      <c r="G6" s="146" t="s">
        <v>28</v>
      </c>
      <c r="H6" s="146" t="s">
        <v>29</v>
      </c>
      <c r="I6" s="147" t="s">
        <v>30</v>
      </c>
      <c r="J6" s="145" t="s">
        <v>211</v>
      </c>
      <c r="K6" s="146" t="s">
        <v>212</v>
      </c>
      <c r="L6" s="216">
        <v>45</v>
      </c>
      <c r="M6" s="147" t="s">
        <v>213</v>
      </c>
      <c r="N6" s="177">
        <v>3</v>
      </c>
      <c r="O6" s="177">
        <v>1</v>
      </c>
      <c r="P6" s="156">
        <f t="shared" si="0"/>
        <v>0.33333333333333331</v>
      </c>
      <c r="Q6" s="111">
        <v>115160000</v>
      </c>
      <c r="R6" s="112">
        <v>57660000</v>
      </c>
      <c r="S6" s="156">
        <f>(R6/Q6)*1</f>
        <v>0.50069468565474118</v>
      </c>
      <c r="T6" s="177">
        <v>3</v>
      </c>
      <c r="U6" s="112">
        <v>57660000</v>
      </c>
      <c r="V6" s="158"/>
      <c r="W6" s="160"/>
      <c r="X6" s="158"/>
      <c r="Y6" s="160"/>
      <c r="Z6" s="158"/>
      <c r="AA6" s="161"/>
      <c r="AB6" s="147" t="s">
        <v>1012</v>
      </c>
    </row>
    <row r="7" spans="1:30" ht="130.5" customHeight="1" x14ac:dyDescent="0.25">
      <c r="A7" s="270"/>
      <c r="B7" s="273"/>
      <c r="C7" s="273"/>
      <c r="D7" s="146">
        <v>4</v>
      </c>
      <c r="E7" s="146" t="s">
        <v>31</v>
      </c>
      <c r="F7" s="146" t="s">
        <v>32</v>
      </c>
      <c r="G7" s="146" t="s">
        <v>33</v>
      </c>
      <c r="H7" s="146" t="s">
        <v>34</v>
      </c>
      <c r="I7" s="147" t="s">
        <v>35</v>
      </c>
      <c r="J7" s="145" t="s">
        <v>96</v>
      </c>
      <c r="K7" s="146" t="s">
        <v>96</v>
      </c>
      <c r="L7" s="216" t="s">
        <v>96</v>
      </c>
      <c r="M7" s="147" t="s">
        <v>96</v>
      </c>
      <c r="N7" s="157">
        <v>1</v>
      </c>
      <c r="O7" s="158">
        <f t="shared" ref="O7" si="2">T7+V7+X7+Z7</f>
        <v>1</v>
      </c>
      <c r="P7" s="156">
        <f t="shared" si="0"/>
        <v>1</v>
      </c>
      <c r="Q7" s="158" t="s">
        <v>1079</v>
      </c>
      <c r="R7" s="160" t="s">
        <v>1079</v>
      </c>
      <c r="S7" s="156" t="e">
        <f t="shared" si="1"/>
        <v>#VALUE!</v>
      </c>
      <c r="T7" s="157">
        <v>1</v>
      </c>
      <c r="U7" s="160" t="s">
        <v>1079</v>
      </c>
      <c r="V7" s="158"/>
      <c r="W7" s="160"/>
      <c r="X7" s="158"/>
      <c r="Y7" s="160"/>
      <c r="Z7" s="158"/>
      <c r="AA7" s="161"/>
      <c r="AB7" s="147" t="s">
        <v>1043</v>
      </c>
    </row>
    <row r="8" spans="1:30" ht="180" customHeight="1" x14ac:dyDescent="0.25">
      <c r="A8" s="270"/>
      <c r="B8" s="273"/>
      <c r="C8" s="273"/>
      <c r="D8" s="146">
        <v>5</v>
      </c>
      <c r="E8" s="146" t="s">
        <v>36</v>
      </c>
      <c r="F8" s="146" t="s">
        <v>37</v>
      </c>
      <c r="G8" s="146" t="s">
        <v>38</v>
      </c>
      <c r="H8" s="146" t="s">
        <v>39</v>
      </c>
      <c r="I8" s="147" t="s">
        <v>40</v>
      </c>
      <c r="J8" s="145" t="s">
        <v>211</v>
      </c>
      <c r="K8" s="146" t="s">
        <v>214</v>
      </c>
      <c r="L8" s="216">
        <v>45</v>
      </c>
      <c r="M8" s="147" t="s">
        <v>213</v>
      </c>
      <c r="N8" s="177">
        <v>3</v>
      </c>
      <c r="O8" s="177">
        <v>1</v>
      </c>
      <c r="P8" s="156">
        <f t="shared" si="0"/>
        <v>0.33333333333333331</v>
      </c>
      <c r="Q8" s="111">
        <v>115160000</v>
      </c>
      <c r="R8" s="112">
        <v>57660000</v>
      </c>
      <c r="S8" s="156">
        <f>(R8/Q8)*1</f>
        <v>0.50069468565474118</v>
      </c>
      <c r="T8" s="177">
        <v>3</v>
      </c>
      <c r="U8" s="112">
        <v>57660000</v>
      </c>
      <c r="V8" s="158"/>
      <c r="W8" s="160"/>
      <c r="X8" s="158"/>
      <c r="Y8" s="160"/>
      <c r="Z8" s="158"/>
      <c r="AA8" s="161"/>
      <c r="AB8" s="147" t="s">
        <v>1044</v>
      </c>
    </row>
    <row r="9" spans="1:30" ht="60" customHeight="1" x14ac:dyDescent="0.25">
      <c r="A9" s="270"/>
      <c r="B9" s="273"/>
      <c r="C9" s="273"/>
      <c r="D9" s="146">
        <v>6</v>
      </c>
      <c r="E9" s="146" t="s">
        <v>41</v>
      </c>
      <c r="F9" s="146" t="s">
        <v>42</v>
      </c>
      <c r="G9" s="146" t="s">
        <v>43</v>
      </c>
      <c r="H9" s="146" t="s">
        <v>44</v>
      </c>
      <c r="I9" s="147" t="s">
        <v>45</v>
      </c>
      <c r="J9" s="152" t="s">
        <v>215</v>
      </c>
      <c r="K9" s="146" t="s">
        <v>216</v>
      </c>
      <c r="L9" s="216">
        <v>33</v>
      </c>
      <c r="M9" s="147" t="s">
        <v>219</v>
      </c>
      <c r="N9" s="170">
        <v>400</v>
      </c>
      <c r="O9" s="171">
        <v>119</v>
      </c>
      <c r="P9" s="156">
        <f t="shared" si="0"/>
        <v>0.29749999999999999</v>
      </c>
      <c r="Q9" s="194">
        <v>28000000</v>
      </c>
      <c r="R9" s="190">
        <v>23280000</v>
      </c>
      <c r="S9" s="156">
        <f t="shared" si="1"/>
        <v>0.83142857142857141</v>
      </c>
      <c r="T9" s="170">
        <v>400</v>
      </c>
      <c r="U9" s="190">
        <v>23280000</v>
      </c>
      <c r="V9" s="158"/>
      <c r="W9" s="160"/>
      <c r="X9" s="158"/>
      <c r="Y9" s="160"/>
      <c r="Z9" s="158"/>
      <c r="AA9" s="161"/>
      <c r="AB9" s="147" t="s">
        <v>1081</v>
      </c>
    </row>
    <row r="10" spans="1:30" ht="60" customHeight="1" x14ac:dyDescent="0.25">
      <c r="A10" s="270"/>
      <c r="B10" s="273"/>
      <c r="C10" s="273"/>
      <c r="D10" s="146">
        <v>7</v>
      </c>
      <c r="E10" s="146" t="s">
        <v>46</v>
      </c>
      <c r="F10" s="146" t="s">
        <v>47</v>
      </c>
      <c r="G10" s="146" t="s">
        <v>48</v>
      </c>
      <c r="H10" s="146" t="s">
        <v>19</v>
      </c>
      <c r="I10" s="147" t="s">
        <v>49</v>
      </c>
      <c r="J10" s="145" t="s">
        <v>96</v>
      </c>
      <c r="K10" s="146" t="s">
        <v>96</v>
      </c>
      <c r="L10" s="216" t="s">
        <v>96</v>
      </c>
      <c r="M10" s="147" t="s">
        <v>96</v>
      </c>
      <c r="N10" s="157">
        <v>1</v>
      </c>
      <c r="O10" s="158">
        <v>1</v>
      </c>
      <c r="P10" s="156">
        <f t="shared" si="0"/>
        <v>1</v>
      </c>
      <c r="Q10" s="158" t="s">
        <v>1079</v>
      </c>
      <c r="R10" s="160" t="s">
        <v>1079</v>
      </c>
      <c r="S10" s="156" t="e">
        <f t="shared" si="1"/>
        <v>#VALUE!</v>
      </c>
      <c r="T10" s="157">
        <v>1</v>
      </c>
      <c r="U10" s="160" t="s">
        <v>1079</v>
      </c>
      <c r="V10" s="158"/>
      <c r="W10" s="160"/>
      <c r="X10" s="158"/>
      <c r="Y10" s="160"/>
      <c r="Z10" s="158"/>
      <c r="AA10" s="161"/>
      <c r="AB10" s="147" t="s">
        <v>1013</v>
      </c>
    </row>
    <row r="11" spans="1:30" ht="136.5" customHeight="1" x14ac:dyDescent="0.25">
      <c r="A11" s="270"/>
      <c r="B11" s="273"/>
      <c r="C11" s="273" t="s">
        <v>50</v>
      </c>
      <c r="D11" s="146">
        <v>8</v>
      </c>
      <c r="E11" s="146" t="s">
        <v>51</v>
      </c>
      <c r="F11" s="146" t="s">
        <v>52</v>
      </c>
      <c r="G11" s="146" t="s">
        <v>53</v>
      </c>
      <c r="H11" s="146" t="s">
        <v>54</v>
      </c>
      <c r="I11" s="147" t="s">
        <v>55</v>
      </c>
      <c r="J11" s="145" t="s">
        <v>211</v>
      </c>
      <c r="K11" s="146" t="s">
        <v>218</v>
      </c>
      <c r="L11" s="216">
        <v>33</v>
      </c>
      <c r="M11" s="147" t="s">
        <v>219</v>
      </c>
      <c r="N11" s="170">
        <v>400</v>
      </c>
      <c r="O11" s="171">
        <v>119</v>
      </c>
      <c r="P11" s="156">
        <f t="shared" si="0"/>
        <v>0.29749999999999999</v>
      </c>
      <c r="Q11" s="194">
        <v>28000000</v>
      </c>
      <c r="R11" s="190">
        <v>23280000</v>
      </c>
      <c r="S11" s="156">
        <f t="shared" si="1"/>
        <v>0.83142857142857141</v>
      </c>
      <c r="T11" s="170">
        <v>400</v>
      </c>
      <c r="U11" s="190">
        <v>23280000</v>
      </c>
      <c r="V11" s="158"/>
      <c r="W11" s="160"/>
      <c r="X11" s="158"/>
      <c r="Y11" s="160"/>
      <c r="Z11" s="158"/>
      <c r="AA11" s="161"/>
      <c r="AB11" s="147" t="s">
        <v>1045</v>
      </c>
    </row>
    <row r="12" spans="1:30" ht="91.5" customHeight="1" x14ac:dyDescent="0.25">
      <c r="A12" s="270"/>
      <c r="B12" s="273"/>
      <c r="C12" s="273"/>
      <c r="D12" s="146">
        <v>9</v>
      </c>
      <c r="E12" s="146" t="s">
        <v>56</v>
      </c>
      <c r="F12" s="146" t="s">
        <v>57</v>
      </c>
      <c r="G12" s="146" t="s">
        <v>58</v>
      </c>
      <c r="H12" s="146" t="s">
        <v>59</v>
      </c>
      <c r="I12" s="147" t="s">
        <v>55</v>
      </c>
      <c r="J12" s="145" t="s">
        <v>211</v>
      </c>
      <c r="K12" s="146" t="s">
        <v>214</v>
      </c>
      <c r="L12" s="216">
        <v>28</v>
      </c>
      <c r="M12" s="147" t="s">
        <v>220</v>
      </c>
      <c r="N12" s="170">
        <v>2</v>
      </c>
      <c r="O12" s="171">
        <v>0</v>
      </c>
      <c r="P12" s="156">
        <f t="shared" si="0"/>
        <v>0</v>
      </c>
      <c r="Q12" s="194">
        <v>21000000</v>
      </c>
      <c r="R12" s="195"/>
      <c r="S12" s="156">
        <f t="shared" si="1"/>
        <v>0</v>
      </c>
      <c r="T12" s="170">
        <v>2</v>
      </c>
      <c r="U12" s="195"/>
      <c r="V12" s="158"/>
      <c r="W12" s="160"/>
      <c r="X12" s="158"/>
      <c r="Y12" s="160"/>
      <c r="Z12" s="158"/>
      <c r="AA12" s="161"/>
      <c r="AB12" s="147" t="s">
        <v>1046</v>
      </c>
    </row>
    <row r="13" spans="1:30" ht="123.75" customHeight="1" x14ac:dyDescent="0.25">
      <c r="A13" s="270"/>
      <c r="B13" s="273"/>
      <c r="C13" s="273"/>
      <c r="D13" s="146">
        <v>10</v>
      </c>
      <c r="E13" s="216" t="s">
        <v>60</v>
      </c>
      <c r="F13" s="146" t="s">
        <v>61</v>
      </c>
      <c r="G13" s="146" t="s">
        <v>62</v>
      </c>
      <c r="H13" s="146" t="s">
        <v>63</v>
      </c>
      <c r="I13" s="147" t="s">
        <v>55</v>
      </c>
      <c r="J13" s="145" t="s">
        <v>221</v>
      </c>
      <c r="K13" s="146" t="s">
        <v>222</v>
      </c>
      <c r="L13" s="216">
        <v>122</v>
      </c>
      <c r="M13" s="147" t="s">
        <v>223</v>
      </c>
      <c r="N13" s="157">
        <v>1</v>
      </c>
      <c r="O13" s="158">
        <v>0.5</v>
      </c>
      <c r="P13" s="156">
        <f t="shared" si="0"/>
        <v>0.5</v>
      </c>
      <c r="Q13" s="158">
        <v>96174667</v>
      </c>
      <c r="R13" s="160">
        <v>25800000</v>
      </c>
      <c r="S13" s="156">
        <f t="shared" si="1"/>
        <v>0.26826191142413836</v>
      </c>
      <c r="T13" s="157">
        <v>1</v>
      </c>
      <c r="U13" s="160">
        <v>25800000</v>
      </c>
      <c r="V13" s="158"/>
      <c r="W13" s="160"/>
      <c r="X13" s="158"/>
      <c r="Y13" s="160"/>
      <c r="Z13" s="158"/>
      <c r="AA13" s="161"/>
      <c r="AB13" s="147" t="s">
        <v>1047</v>
      </c>
    </row>
    <row r="14" spans="1:30" ht="114" customHeight="1" x14ac:dyDescent="0.25">
      <c r="A14" s="270"/>
      <c r="B14" s="273"/>
      <c r="C14" s="273" t="s">
        <v>50</v>
      </c>
      <c r="D14" s="146">
        <v>11</v>
      </c>
      <c r="E14" s="146" t="s">
        <v>64</v>
      </c>
      <c r="F14" s="146" t="s">
        <v>65</v>
      </c>
      <c r="G14" s="146" t="s">
        <v>66</v>
      </c>
      <c r="H14" s="146" t="s">
        <v>67</v>
      </c>
      <c r="I14" s="147" t="s">
        <v>289</v>
      </c>
      <c r="J14" s="145" t="s">
        <v>224</v>
      </c>
      <c r="K14" s="146" t="s">
        <v>290</v>
      </c>
      <c r="L14" s="216" t="s">
        <v>225</v>
      </c>
      <c r="M14" s="147" t="s">
        <v>226</v>
      </c>
      <c r="N14" s="170">
        <v>600</v>
      </c>
      <c r="O14" s="171">
        <v>139</v>
      </c>
      <c r="P14" s="156">
        <f t="shared" si="0"/>
        <v>0.23166666666666666</v>
      </c>
      <c r="Q14" s="194">
        <v>28000000</v>
      </c>
      <c r="R14" s="190">
        <v>26620000</v>
      </c>
      <c r="S14" s="156">
        <f t="shared" si="1"/>
        <v>0.95071428571428573</v>
      </c>
      <c r="T14" s="170">
        <v>600</v>
      </c>
      <c r="U14" s="190">
        <v>26620000</v>
      </c>
      <c r="V14" s="158"/>
      <c r="W14" s="160"/>
      <c r="X14" s="158"/>
      <c r="Y14" s="160"/>
      <c r="Z14" s="158"/>
      <c r="AA14" s="161"/>
      <c r="AB14" s="147" t="s">
        <v>1048</v>
      </c>
    </row>
    <row r="15" spans="1:30" ht="84.75" customHeight="1" x14ac:dyDescent="0.25">
      <c r="A15" s="270"/>
      <c r="B15" s="273"/>
      <c r="C15" s="273"/>
      <c r="D15" s="146">
        <v>12</v>
      </c>
      <c r="E15" s="146" t="s">
        <v>69</v>
      </c>
      <c r="F15" s="146" t="s">
        <v>70</v>
      </c>
      <c r="G15" s="146" t="s">
        <v>71</v>
      </c>
      <c r="H15" s="146" t="s">
        <v>72</v>
      </c>
      <c r="I15" s="147" t="s">
        <v>285</v>
      </c>
      <c r="J15" s="145" t="s">
        <v>211</v>
      </c>
      <c r="K15" s="146" t="s">
        <v>212</v>
      </c>
      <c r="L15" s="216">
        <v>46</v>
      </c>
      <c r="M15" s="147" t="s">
        <v>227</v>
      </c>
      <c r="N15" s="157">
        <v>1</v>
      </c>
      <c r="O15" s="158">
        <v>0.25</v>
      </c>
      <c r="P15" s="156">
        <f t="shared" si="0"/>
        <v>0.25</v>
      </c>
      <c r="Q15" s="181">
        <v>100000000</v>
      </c>
      <c r="R15" s="181">
        <f>31680000+68320000</f>
        <v>100000000</v>
      </c>
      <c r="S15" s="156">
        <f t="shared" si="1"/>
        <v>1</v>
      </c>
      <c r="T15" s="157">
        <v>1</v>
      </c>
      <c r="U15" s="181">
        <f>31680000+68320000</f>
        <v>100000000</v>
      </c>
      <c r="V15" s="158"/>
      <c r="W15" s="160"/>
      <c r="X15" s="158"/>
      <c r="Y15" s="160"/>
      <c r="Z15" s="158"/>
      <c r="AA15" s="161"/>
      <c r="AB15" s="147" t="s">
        <v>1014</v>
      </c>
    </row>
    <row r="16" spans="1:30" ht="80.25" customHeight="1" x14ac:dyDescent="0.25">
      <c r="A16" s="270"/>
      <c r="B16" s="273"/>
      <c r="C16" s="273"/>
      <c r="D16" s="146">
        <v>13</v>
      </c>
      <c r="E16" s="146" t="s">
        <v>287</v>
      </c>
      <c r="F16" s="146" t="s">
        <v>288</v>
      </c>
      <c r="G16" s="146" t="s">
        <v>73</v>
      </c>
      <c r="H16" s="146" t="s">
        <v>74</v>
      </c>
      <c r="I16" s="147" t="s">
        <v>286</v>
      </c>
      <c r="J16" s="145" t="s">
        <v>228</v>
      </c>
      <c r="K16" s="146" t="s">
        <v>229</v>
      </c>
      <c r="L16" s="216" t="s">
        <v>230</v>
      </c>
      <c r="M16" s="147" t="s">
        <v>231</v>
      </c>
      <c r="N16" s="170">
        <v>70</v>
      </c>
      <c r="O16" s="172">
        <v>70</v>
      </c>
      <c r="P16" s="156">
        <f t="shared" si="0"/>
        <v>1</v>
      </c>
      <c r="Q16" s="194">
        <v>7000000</v>
      </c>
      <c r="R16" s="195">
        <v>5950000</v>
      </c>
      <c r="S16" s="156">
        <f t="shared" si="1"/>
        <v>0.85</v>
      </c>
      <c r="T16" s="170">
        <v>70</v>
      </c>
      <c r="U16" s="195">
        <v>5950000</v>
      </c>
      <c r="V16" s="158"/>
      <c r="W16" s="160"/>
      <c r="X16" s="158"/>
      <c r="Y16" s="160"/>
      <c r="Z16" s="158"/>
      <c r="AA16" s="161"/>
      <c r="AB16" s="147" t="s">
        <v>1049</v>
      </c>
    </row>
    <row r="17" spans="1:28" ht="60" customHeight="1" x14ac:dyDescent="0.25">
      <c r="A17" s="270"/>
      <c r="B17" s="273"/>
      <c r="C17" s="273"/>
      <c r="D17" s="146">
        <v>14</v>
      </c>
      <c r="E17" s="146" t="s">
        <v>75</v>
      </c>
      <c r="F17" s="146" t="s">
        <v>76</v>
      </c>
      <c r="G17" s="146" t="s">
        <v>77</v>
      </c>
      <c r="H17" s="146" t="s">
        <v>78</v>
      </c>
      <c r="I17" s="147" t="s">
        <v>68</v>
      </c>
      <c r="J17" s="145" t="s">
        <v>211</v>
      </c>
      <c r="K17" s="146" t="s">
        <v>218</v>
      </c>
      <c r="L17" s="216">
        <v>32</v>
      </c>
      <c r="M17" s="147" t="s">
        <v>232</v>
      </c>
      <c r="N17" s="170">
        <v>30</v>
      </c>
      <c r="O17" s="171">
        <v>15</v>
      </c>
      <c r="P17" s="156">
        <f t="shared" si="0"/>
        <v>0.5</v>
      </c>
      <c r="Q17" s="194">
        <v>140000000</v>
      </c>
      <c r="R17" s="190">
        <v>66320000</v>
      </c>
      <c r="S17" s="156">
        <f t="shared" si="1"/>
        <v>0.4737142857142857</v>
      </c>
      <c r="T17" s="170">
        <v>30</v>
      </c>
      <c r="U17" s="190">
        <v>66320000</v>
      </c>
      <c r="V17" s="158"/>
      <c r="W17" s="160"/>
      <c r="X17" s="158"/>
      <c r="Y17" s="160"/>
      <c r="Z17" s="158"/>
      <c r="AA17" s="161"/>
      <c r="AB17" s="191" t="s">
        <v>1050</v>
      </c>
    </row>
    <row r="18" spans="1:28" ht="60" customHeight="1" x14ac:dyDescent="0.25">
      <c r="A18" s="270"/>
      <c r="B18" s="273"/>
      <c r="C18" s="273" t="s">
        <v>79</v>
      </c>
      <c r="D18" s="146">
        <v>15</v>
      </c>
      <c r="E18" s="216" t="s">
        <v>80</v>
      </c>
      <c r="F18" s="146" t="s">
        <v>81</v>
      </c>
      <c r="G18" s="146" t="s">
        <v>82</v>
      </c>
      <c r="H18" s="146" t="s">
        <v>83</v>
      </c>
      <c r="I18" s="147" t="s">
        <v>84</v>
      </c>
      <c r="J18" s="270" t="s">
        <v>233</v>
      </c>
      <c r="K18" s="273" t="s">
        <v>234</v>
      </c>
      <c r="L18" s="275">
        <v>197</v>
      </c>
      <c r="M18" s="276" t="s">
        <v>217</v>
      </c>
      <c r="N18" s="356">
        <v>1</v>
      </c>
      <c r="O18" s="363">
        <v>0.2</v>
      </c>
      <c r="P18" s="321">
        <f t="shared" si="0"/>
        <v>0.2</v>
      </c>
      <c r="Q18" s="359">
        <v>69300000</v>
      </c>
      <c r="R18" s="361">
        <v>59520000</v>
      </c>
      <c r="S18" s="315">
        <f t="shared" si="1"/>
        <v>0.8588744588744589</v>
      </c>
      <c r="T18" s="356">
        <v>1</v>
      </c>
      <c r="U18" s="361">
        <v>59520000</v>
      </c>
      <c r="V18" s="158"/>
      <c r="W18" s="160"/>
      <c r="X18" s="158"/>
      <c r="Y18" s="160"/>
      <c r="Z18" s="158"/>
      <c r="AA18" s="162"/>
      <c r="AB18" s="401" t="s">
        <v>1027</v>
      </c>
    </row>
    <row r="19" spans="1:28" ht="94.5" customHeight="1" x14ac:dyDescent="0.25">
      <c r="A19" s="270"/>
      <c r="B19" s="273"/>
      <c r="C19" s="273"/>
      <c r="D19" s="146">
        <v>16</v>
      </c>
      <c r="E19" s="146" t="s">
        <v>85</v>
      </c>
      <c r="F19" s="146" t="s">
        <v>86</v>
      </c>
      <c r="G19" s="146" t="s">
        <v>291</v>
      </c>
      <c r="H19" s="146" t="s">
        <v>87</v>
      </c>
      <c r="I19" s="93" t="s">
        <v>88</v>
      </c>
      <c r="J19" s="270"/>
      <c r="K19" s="273"/>
      <c r="L19" s="275"/>
      <c r="M19" s="276"/>
      <c r="N19" s="357"/>
      <c r="O19" s="364"/>
      <c r="P19" s="322"/>
      <c r="Q19" s="366"/>
      <c r="R19" s="368"/>
      <c r="S19" s="316"/>
      <c r="T19" s="357"/>
      <c r="U19" s="368"/>
      <c r="V19" s="158"/>
      <c r="W19" s="160"/>
      <c r="X19" s="158"/>
      <c r="Y19" s="160"/>
      <c r="Z19" s="158"/>
      <c r="AA19" s="162"/>
      <c r="AB19" s="401"/>
    </row>
    <row r="20" spans="1:28" ht="80.25" customHeight="1" x14ac:dyDescent="0.25">
      <c r="A20" s="270"/>
      <c r="B20" s="273"/>
      <c r="C20" s="273"/>
      <c r="D20" s="146">
        <v>17</v>
      </c>
      <c r="E20" s="146" t="s">
        <v>89</v>
      </c>
      <c r="F20" s="146" t="s">
        <v>90</v>
      </c>
      <c r="G20" s="146" t="s">
        <v>91</v>
      </c>
      <c r="H20" s="146" t="s">
        <v>87</v>
      </c>
      <c r="I20" s="93" t="s">
        <v>92</v>
      </c>
      <c r="J20" s="270"/>
      <c r="K20" s="273"/>
      <c r="L20" s="275"/>
      <c r="M20" s="276"/>
      <c r="N20" s="370"/>
      <c r="O20" s="371"/>
      <c r="P20" s="323"/>
      <c r="Q20" s="360"/>
      <c r="R20" s="362"/>
      <c r="S20" s="317"/>
      <c r="T20" s="370"/>
      <c r="U20" s="362"/>
      <c r="V20" s="158"/>
      <c r="W20" s="160"/>
      <c r="X20" s="158"/>
      <c r="Y20" s="160"/>
      <c r="Z20" s="158"/>
      <c r="AA20" s="162"/>
      <c r="AB20" s="401"/>
    </row>
    <row r="21" spans="1:28" ht="86.25" customHeight="1" x14ac:dyDescent="0.25">
      <c r="A21" s="270"/>
      <c r="B21" s="273"/>
      <c r="C21" s="273"/>
      <c r="D21" s="146">
        <v>18</v>
      </c>
      <c r="E21" s="216" t="s">
        <v>93</v>
      </c>
      <c r="F21" s="146" t="s">
        <v>94</v>
      </c>
      <c r="G21" s="146" t="s">
        <v>95</v>
      </c>
      <c r="H21" s="146" t="s">
        <v>96</v>
      </c>
      <c r="I21" s="93" t="s">
        <v>97</v>
      </c>
      <c r="J21" s="145" t="s">
        <v>993</v>
      </c>
      <c r="K21" s="146" t="s">
        <v>218</v>
      </c>
      <c r="L21" s="216">
        <v>34</v>
      </c>
      <c r="M21" s="147" t="s">
        <v>992</v>
      </c>
      <c r="N21" s="170">
        <v>600</v>
      </c>
      <c r="O21" s="171">
        <v>139</v>
      </c>
      <c r="P21" s="156">
        <f t="shared" si="0"/>
        <v>0.23166666666666666</v>
      </c>
      <c r="Q21" s="194">
        <v>28000000</v>
      </c>
      <c r="R21" s="190">
        <v>26620000</v>
      </c>
      <c r="S21" s="156">
        <f t="shared" si="1"/>
        <v>0.95071428571428573</v>
      </c>
      <c r="T21" s="170">
        <v>600</v>
      </c>
      <c r="U21" s="190">
        <v>26620000</v>
      </c>
      <c r="V21" s="158"/>
      <c r="W21" s="160"/>
      <c r="X21" s="158"/>
      <c r="Y21" s="160"/>
      <c r="Z21" s="158"/>
      <c r="AA21" s="161"/>
      <c r="AB21" s="147" t="s">
        <v>1051</v>
      </c>
    </row>
    <row r="22" spans="1:28" ht="60" customHeight="1" x14ac:dyDescent="0.25">
      <c r="A22" s="270"/>
      <c r="B22" s="273"/>
      <c r="C22" s="273"/>
      <c r="D22" s="146">
        <v>19</v>
      </c>
      <c r="E22" s="146" t="s">
        <v>98</v>
      </c>
      <c r="F22" s="146" t="s">
        <v>99</v>
      </c>
      <c r="G22" s="146" t="s">
        <v>100</v>
      </c>
      <c r="H22" s="146" t="s">
        <v>101</v>
      </c>
      <c r="I22" s="93" t="s">
        <v>102</v>
      </c>
      <c r="J22" s="145" t="s">
        <v>233</v>
      </c>
      <c r="K22" s="146" t="s">
        <v>234</v>
      </c>
      <c r="L22" s="218">
        <v>192</v>
      </c>
      <c r="M22" s="149" t="s">
        <v>235</v>
      </c>
      <c r="N22" s="173">
        <v>1</v>
      </c>
      <c r="O22" s="174">
        <v>0.25</v>
      </c>
      <c r="P22" s="156">
        <f t="shared" si="0"/>
        <v>0.25</v>
      </c>
      <c r="Q22" s="182">
        <v>80000000</v>
      </c>
      <c r="R22" s="182">
        <v>20280000</v>
      </c>
      <c r="S22" s="156">
        <f t="shared" si="1"/>
        <v>0.2535</v>
      </c>
      <c r="T22" s="173">
        <v>1</v>
      </c>
      <c r="U22" s="182">
        <v>20280000</v>
      </c>
      <c r="V22" s="158"/>
      <c r="W22" s="160"/>
      <c r="X22" s="158"/>
      <c r="Y22" s="160"/>
      <c r="Z22" s="158"/>
      <c r="AA22" s="161"/>
      <c r="AB22" s="147" t="s">
        <v>1052</v>
      </c>
    </row>
    <row r="23" spans="1:28" ht="60" customHeight="1" thickBot="1" x14ac:dyDescent="0.3">
      <c r="A23" s="270"/>
      <c r="B23" s="273"/>
      <c r="C23" s="273"/>
      <c r="D23" s="146">
        <v>20</v>
      </c>
      <c r="E23" s="146" t="s">
        <v>103</v>
      </c>
      <c r="F23" s="146" t="s">
        <v>104</v>
      </c>
      <c r="G23" s="146" t="s">
        <v>105</v>
      </c>
      <c r="H23" s="146" t="s">
        <v>106</v>
      </c>
      <c r="I23" s="147" t="s">
        <v>107</v>
      </c>
      <c r="J23" s="145" t="s">
        <v>96</v>
      </c>
      <c r="K23" s="146" t="s">
        <v>96</v>
      </c>
      <c r="L23" s="216" t="s">
        <v>96</v>
      </c>
      <c r="M23" s="147" t="s">
        <v>96</v>
      </c>
      <c r="N23" s="157">
        <v>1</v>
      </c>
      <c r="O23" s="158">
        <v>0</v>
      </c>
      <c r="P23" s="156">
        <f t="shared" si="0"/>
        <v>0</v>
      </c>
      <c r="Q23" s="158" t="s">
        <v>1079</v>
      </c>
      <c r="R23" s="160" t="s">
        <v>1079</v>
      </c>
      <c r="S23" s="156" t="e">
        <f t="shared" si="1"/>
        <v>#VALUE!</v>
      </c>
      <c r="T23" s="157">
        <v>1</v>
      </c>
      <c r="U23" s="160" t="s">
        <v>1079</v>
      </c>
      <c r="V23" s="158"/>
      <c r="W23" s="160"/>
      <c r="X23" s="158"/>
      <c r="Y23" s="160"/>
      <c r="Z23" s="158"/>
      <c r="AA23" s="161"/>
      <c r="AB23" s="147" t="s">
        <v>1028</v>
      </c>
    </row>
    <row r="24" spans="1:28" ht="60" customHeight="1" x14ac:dyDescent="0.25">
      <c r="A24" s="270"/>
      <c r="B24" s="275" t="s">
        <v>108</v>
      </c>
      <c r="C24" s="273" t="s">
        <v>109</v>
      </c>
      <c r="D24" s="146">
        <v>21</v>
      </c>
      <c r="E24" s="146" t="s">
        <v>110</v>
      </c>
      <c r="F24" s="146" t="s">
        <v>111</v>
      </c>
      <c r="G24" s="146" t="s">
        <v>112</v>
      </c>
      <c r="H24" s="146" t="s">
        <v>113</v>
      </c>
      <c r="I24" s="147" t="s">
        <v>114</v>
      </c>
      <c r="J24" s="145" t="s">
        <v>236</v>
      </c>
      <c r="K24" s="146" t="s">
        <v>237</v>
      </c>
      <c r="L24" s="216">
        <v>68</v>
      </c>
      <c r="M24" s="175" t="s">
        <v>244</v>
      </c>
      <c r="N24" s="175">
        <v>4500</v>
      </c>
      <c r="O24" s="175">
        <v>3707</v>
      </c>
      <c r="P24" s="156">
        <f t="shared" si="0"/>
        <v>0.82377777777777783</v>
      </c>
      <c r="Q24" s="183">
        <v>7200000</v>
      </c>
      <c r="R24" s="183"/>
      <c r="S24" s="156">
        <f t="shared" si="1"/>
        <v>0</v>
      </c>
      <c r="T24" s="175">
        <v>4500</v>
      </c>
      <c r="U24" s="183"/>
      <c r="V24" s="158"/>
      <c r="W24" s="160"/>
      <c r="X24" s="158"/>
      <c r="Y24" s="160"/>
      <c r="Z24" s="158"/>
      <c r="AA24" s="161"/>
      <c r="AB24" s="217" t="s">
        <v>1090</v>
      </c>
    </row>
    <row r="25" spans="1:28" ht="60" customHeight="1" x14ac:dyDescent="0.25">
      <c r="A25" s="270"/>
      <c r="B25" s="275"/>
      <c r="C25" s="273"/>
      <c r="D25" s="146">
        <v>22</v>
      </c>
      <c r="E25" s="146" t="s">
        <v>115</v>
      </c>
      <c r="F25" s="146" t="s">
        <v>116</v>
      </c>
      <c r="G25" s="146" t="s">
        <v>117</v>
      </c>
      <c r="H25" s="146" t="s">
        <v>118</v>
      </c>
      <c r="I25" s="147" t="s">
        <v>119</v>
      </c>
      <c r="J25" s="152" t="s">
        <v>236</v>
      </c>
      <c r="K25" s="148" t="s">
        <v>239</v>
      </c>
      <c r="L25" s="216">
        <v>85</v>
      </c>
      <c r="M25" s="147" t="s">
        <v>240</v>
      </c>
      <c r="N25" s="176">
        <v>26</v>
      </c>
      <c r="O25" s="176">
        <v>54</v>
      </c>
      <c r="P25" s="156">
        <f t="shared" si="0"/>
        <v>2.0769230769230771</v>
      </c>
      <c r="Q25" s="196">
        <v>16050000</v>
      </c>
      <c r="R25" s="184"/>
      <c r="S25" s="156">
        <f t="shared" si="1"/>
        <v>0</v>
      </c>
      <c r="T25" s="176">
        <v>26</v>
      </c>
      <c r="U25" s="184"/>
      <c r="V25" s="158"/>
      <c r="W25" s="160"/>
      <c r="X25" s="158"/>
      <c r="Y25" s="160"/>
      <c r="Z25" s="158"/>
      <c r="AA25" s="161"/>
      <c r="AB25" s="205" t="s">
        <v>1091</v>
      </c>
    </row>
    <row r="26" spans="1:28" ht="120" customHeight="1" thickBot="1" x14ac:dyDescent="0.3">
      <c r="A26" s="270"/>
      <c r="B26" s="275"/>
      <c r="C26" s="273"/>
      <c r="D26" s="146">
        <v>23</v>
      </c>
      <c r="E26" s="146" t="s">
        <v>120</v>
      </c>
      <c r="F26" s="146" t="s">
        <v>121</v>
      </c>
      <c r="G26" s="146" t="s">
        <v>122</v>
      </c>
      <c r="H26" s="146" t="s">
        <v>118</v>
      </c>
      <c r="I26" s="147" t="s">
        <v>123</v>
      </c>
      <c r="J26" s="145" t="s">
        <v>96</v>
      </c>
      <c r="K26" s="146" t="s">
        <v>96</v>
      </c>
      <c r="L26" s="216" t="s">
        <v>96</v>
      </c>
      <c r="M26" s="147" t="s">
        <v>241</v>
      </c>
      <c r="N26" s="197">
        <v>1</v>
      </c>
      <c r="O26" s="197">
        <v>0</v>
      </c>
      <c r="P26" s="156">
        <f t="shared" si="0"/>
        <v>0</v>
      </c>
      <c r="Q26" s="158" t="s">
        <v>1079</v>
      </c>
      <c r="R26" s="160" t="s">
        <v>1079</v>
      </c>
      <c r="S26" s="156" t="e">
        <f t="shared" si="1"/>
        <v>#VALUE!</v>
      </c>
      <c r="T26" s="197">
        <v>1</v>
      </c>
      <c r="U26" s="160" t="s">
        <v>1079</v>
      </c>
      <c r="V26" s="158"/>
      <c r="W26" s="160"/>
      <c r="X26" s="158"/>
      <c r="Y26" s="160"/>
      <c r="Z26" s="158"/>
      <c r="AA26" s="161"/>
      <c r="AB26" s="205" t="s">
        <v>1088</v>
      </c>
    </row>
    <row r="27" spans="1:28" ht="127.5" customHeight="1" x14ac:dyDescent="0.25">
      <c r="A27" s="270"/>
      <c r="B27" s="275"/>
      <c r="C27" s="273" t="s">
        <v>124</v>
      </c>
      <c r="D27" s="146">
        <v>24</v>
      </c>
      <c r="E27" s="146" t="s">
        <v>125</v>
      </c>
      <c r="F27" s="146" t="s">
        <v>126</v>
      </c>
      <c r="G27" s="146" t="s">
        <v>127</v>
      </c>
      <c r="H27" s="146" t="s">
        <v>128</v>
      </c>
      <c r="I27" s="147" t="s">
        <v>129</v>
      </c>
      <c r="J27" s="145" t="s">
        <v>242</v>
      </c>
      <c r="K27" s="146" t="s">
        <v>243</v>
      </c>
      <c r="L27" s="216">
        <v>68</v>
      </c>
      <c r="M27" s="147" t="s">
        <v>244</v>
      </c>
      <c r="N27" s="175">
        <v>4500</v>
      </c>
      <c r="O27" s="175">
        <v>3707</v>
      </c>
      <c r="P27" s="156">
        <f t="shared" si="0"/>
        <v>0.82377777777777783</v>
      </c>
      <c r="Q27" s="183">
        <v>7200000</v>
      </c>
      <c r="R27" s="183"/>
      <c r="S27" s="156">
        <f t="shared" si="1"/>
        <v>0</v>
      </c>
      <c r="T27" s="175">
        <v>4500</v>
      </c>
      <c r="U27" s="183"/>
      <c r="V27" s="158"/>
      <c r="W27" s="160"/>
      <c r="X27" s="158"/>
      <c r="Y27" s="160"/>
      <c r="Z27" s="158"/>
      <c r="AA27" s="161"/>
      <c r="AB27" s="377" t="s">
        <v>1089</v>
      </c>
    </row>
    <row r="28" spans="1:28" ht="139.5" customHeight="1" x14ac:dyDescent="0.25">
      <c r="A28" s="270"/>
      <c r="B28" s="275"/>
      <c r="C28" s="273"/>
      <c r="D28" s="146">
        <v>25</v>
      </c>
      <c r="E28" s="146" t="s">
        <v>130</v>
      </c>
      <c r="F28" s="146" t="s">
        <v>131</v>
      </c>
      <c r="G28" s="146" t="s">
        <v>132</v>
      </c>
      <c r="H28" s="146" t="s">
        <v>133</v>
      </c>
      <c r="I28" s="147" t="s">
        <v>134</v>
      </c>
      <c r="J28" s="145" t="s">
        <v>245</v>
      </c>
      <c r="K28" s="146" t="s">
        <v>246</v>
      </c>
      <c r="L28" s="216">
        <v>107</v>
      </c>
      <c r="M28" s="147" t="s">
        <v>247</v>
      </c>
      <c r="N28" s="173">
        <v>1</v>
      </c>
      <c r="O28" s="173">
        <v>0.13</v>
      </c>
      <c r="P28" s="156">
        <f t="shared" si="0"/>
        <v>0.13</v>
      </c>
      <c r="Q28" s="185">
        <v>45000000</v>
      </c>
      <c r="R28" s="184">
        <v>5800000</v>
      </c>
      <c r="S28" s="156">
        <f t="shared" si="1"/>
        <v>0.12888888888888889</v>
      </c>
      <c r="T28" s="173">
        <v>1</v>
      </c>
      <c r="U28" s="184">
        <v>5800000</v>
      </c>
      <c r="V28" s="158"/>
      <c r="W28" s="160"/>
      <c r="X28" s="158"/>
      <c r="Y28" s="160"/>
      <c r="Z28" s="158"/>
      <c r="AA28" s="161"/>
      <c r="AB28" s="379"/>
    </row>
    <row r="29" spans="1:28" ht="120" customHeight="1" x14ac:dyDescent="0.25">
      <c r="A29" s="270"/>
      <c r="B29" s="275"/>
      <c r="C29" s="273" t="s">
        <v>135</v>
      </c>
      <c r="D29" s="146">
        <v>26</v>
      </c>
      <c r="E29" s="146" t="s">
        <v>136</v>
      </c>
      <c r="F29" s="146" t="s">
        <v>137</v>
      </c>
      <c r="G29" s="146" t="s">
        <v>138</v>
      </c>
      <c r="H29" s="146" t="s">
        <v>139</v>
      </c>
      <c r="I29" s="147" t="s">
        <v>140</v>
      </c>
      <c r="J29" s="145" t="s">
        <v>96</v>
      </c>
      <c r="K29" s="146" t="s">
        <v>96</v>
      </c>
      <c r="L29" s="216" t="s">
        <v>96</v>
      </c>
      <c r="M29" s="147" t="s">
        <v>241</v>
      </c>
      <c r="N29" s="157">
        <v>1</v>
      </c>
      <c r="O29" s="158">
        <v>0</v>
      </c>
      <c r="P29" s="156">
        <f t="shared" si="0"/>
        <v>0</v>
      </c>
      <c r="Q29" s="158">
        <v>1</v>
      </c>
      <c r="R29" s="160" t="e">
        <f t="shared" ref="R29" si="3">U29+W29+Y29+AA29</f>
        <v>#VALUE!</v>
      </c>
      <c r="S29" s="156" t="e">
        <f t="shared" si="1"/>
        <v>#VALUE!</v>
      </c>
      <c r="T29" s="157">
        <v>1</v>
      </c>
      <c r="U29" s="160" t="e">
        <f t="shared" ref="U29" si="4">X29+Z29+AB29+AD29</f>
        <v>#VALUE!</v>
      </c>
      <c r="V29" s="158"/>
      <c r="W29" s="160"/>
      <c r="X29" s="158"/>
      <c r="Y29" s="160"/>
      <c r="Z29" s="158"/>
      <c r="AA29" s="161"/>
      <c r="AB29" s="147" t="s">
        <v>1053</v>
      </c>
    </row>
    <row r="30" spans="1:28" ht="324.75" customHeight="1" x14ac:dyDescent="0.25">
      <c r="A30" s="270"/>
      <c r="B30" s="275"/>
      <c r="C30" s="273"/>
      <c r="D30" s="146">
        <v>27</v>
      </c>
      <c r="E30" s="146" t="s">
        <v>141</v>
      </c>
      <c r="F30" s="146" t="s">
        <v>142</v>
      </c>
      <c r="G30" s="146" t="s">
        <v>143</v>
      </c>
      <c r="H30" s="146" t="s">
        <v>144</v>
      </c>
      <c r="I30" s="147" t="s">
        <v>145</v>
      </c>
      <c r="J30" s="145" t="s">
        <v>215</v>
      </c>
      <c r="K30" s="146" t="s">
        <v>216</v>
      </c>
      <c r="L30" s="216">
        <v>197</v>
      </c>
      <c r="M30" s="168" t="s">
        <v>217</v>
      </c>
      <c r="N30" s="170">
        <v>1</v>
      </c>
      <c r="O30" s="198">
        <v>0.2</v>
      </c>
      <c r="P30" s="159">
        <f t="shared" si="0"/>
        <v>0.2</v>
      </c>
      <c r="Q30" s="186">
        <v>69300000</v>
      </c>
      <c r="R30" s="160">
        <v>59520000</v>
      </c>
      <c r="S30" s="159">
        <f t="shared" si="1"/>
        <v>0.8588744588744589</v>
      </c>
      <c r="T30" s="170">
        <v>1</v>
      </c>
      <c r="U30" s="160">
        <v>59520000</v>
      </c>
      <c r="V30" s="158"/>
      <c r="W30" s="160"/>
      <c r="X30" s="158"/>
      <c r="Y30" s="160"/>
      <c r="Z30" s="158"/>
      <c r="AA30" s="161"/>
      <c r="AB30" s="205" t="s">
        <v>1092</v>
      </c>
    </row>
    <row r="31" spans="1:28" ht="217.5" customHeight="1" x14ac:dyDescent="0.25">
      <c r="A31" s="270"/>
      <c r="B31" s="275" t="s">
        <v>146</v>
      </c>
      <c r="C31" s="273" t="s">
        <v>147</v>
      </c>
      <c r="D31" s="146">
        <v>28</v>
      </c>
      <c r="E31" s="146" t="s">
        <v>148</v>
      </c>
      <c r="F31" s="146" t="s">
        <v>149</v>
      </c>
      <c r="G31" s="146" t="s">
        <v>150</v>
      </c>
      <c r="H31" s="146" t="s">
        <v>151</v>
      </c>
      <c r="I31" s="147" t="s">
        <v>152</v>
      </c>
      <c r="J31" s="145" t="s">
        <v>254</v>
      </c>
      <c r="K31" s="146" t="s">
        <v>249</v>
      </c>
      <c r="L31" s="216">
        <v>154</v>
      </c>
      <c r="M31" s="168" t="s">
        <v>258</v>
      </c>
      <c r="N31" s="170">
        <v>5</v>
      </c>
      <c r="O31" s="198">
        <v>1</v>
      </c>
      <c r="P31" s="159">
        <f t="shared" si="0"/>
        <v>0.2</v>
      </c>
      <c r="Q31" s="186">
        <v>86385271</v>
      </c>
      <c r="R31" s="160">
        <v>34860000</v>
      </c>
      <c r="S31" s="159">
        <f t="shared" si="1"/>
        <v>0.40354101569004741</v>
      </c>
      <c r="T31" s="170">
        <v>5</v>
      </c>
      <c r="U31" s="204" t="s">
        <v>1083</v>
      </c>
      <c r="V31" s="158"/>
      <c r="W31" s="160"/>
      <c r="X31" s="158"/>
      <c r="Y31" s="160"/>
      <c r="Z31" s="158"/>
      <c r="AA31" s="161"/>
      <c r="AB31" s="147" t="s">
        <v>1082</v>
      </c>
    </row>
    <row r="32" spans="1:28" ht="60" customHeight="1" x14ac:dyDescent="0.25">
      <c r="A32" s="270"/>
      <c r="B32" s="275"/>
      <c r="C32" s="273"/>
      <c r="D32" s="273">
        <v>29</v>
      </c>
      <c r="E32" s="273" t="s">
        <v>153</v>
      </c>
      <c r="F32" s="273" t="s">
        <v>154</v>
      </c>
      <c r="G32" s="273" t="s">
        <v>155</v>
      </c>
      <c r="H32" s="273" t="s">
        <v>151</v>
      </c>
      <c r="I32" s="274" t="s">
        <v>152</v>
      </c>
      <c r="J32" s="145" t="s">
        <v>251</v>
      </c>
      <c r="K32" s="146" t="s">
        <v>252</v>
      </c>
      <c r="L32" s="216">
        <v>129</v>
      </c>
      <c r="M32" s="168" t="s">
        <v>253</v>
      </c>
      <c r="N32" s="170">
        <v>6</v>
      </c>
      <c r="O32" s="198">
        <v>5</v>
      </c>
      <c r="P32" s="159">
        <f t="shared" si="0"/>
        <v>0.83333333333333337</v>
      </c>
      <c r="Q32" s="186">
        <v>53000000</v>
      </c>
      <c r="R32" s="181">
        <v>31680000</v>
      </c>
      <c r="S32" s="159">
        <f t="shared" si="1"/>
        <v>0.59773584905660382</v>
      </c>
      <c r="T32" s="170">
        <v>6</v>
      </c>
      <c r="U32" s="181">
        <v>31680000</v>
      </c>
      <c r="V32" s="403"/>
      <c r="W32" s="404"/>
      <c r="X32" s="403"/>
      <c r="Y32" s="404"/>
      <c r="Z32" s="403"/>
      <c r="AA32" s="405"/>
      <c r="AB32" s="164" t="s">
        <v>1055</v>
      </c>
    </row>
    <row r="33" spans="1:28" ht="60" customHeight="1" x14ac:dyDescent="0.25">
      <c r="A33" s="270"/>
      <c r="B33" s="275"/>
      <c r="C33" s="273"/>
      <c r="D33" s="273"/>
      <c r="E33" s="273"/>
      <c r="F33" s="273"/>
      <c r="G33" s="273"/>
      <c r="H33" s="273"/>
      <c r="I33" s="274"/>
      <c r="J33" s="145" t="s">
        <v>254</v>
      </c>
      <c r="K33" s="146" t="s">
        <v>255</v>
      </c>
      <c r="L33" s="216">
        <v>134</v>
      </c>
      <c r="M33" s="168" t="s">
        <v>256</v>
      </c>
      <c r="N33" s="158">
        <v>4800</v>
      </c>
      <c r="O33" s="158">
        <v>1043</v>
      </c>
      <c r="P33" s="159">
        <f t="shared" si="0"/>
        <v>0.21729166666666666</v>
      </c>
      <c r="Q33" s="186">
        <v>68860000</v>
      </c>
      <c r="R33" s="160">
        <v>29200000</v>
      </c>
      <c r="S33" s="156">
        <f t="shared" si="1"/>
        <v>0.4240487946558234</v>
      </c>
      <c r="T33" s="158">
        <v>4800</v>
      </c>
      <c r="U33" s="160">
        <v>29200000</v>
      </c>
      <c r="V33" s="403"/>
      <c r="W33" s="404"/>
      <c r="X33" s="403"/>
      <c r="Y33" s="404"/>
      <c r="Z33" s="403"/>
      <c r="AA33" s="405"/>
      <c r="AB33" s="165" t="s">
        <v>1056</v>
      </c>
    </row>
    <row r="34" spans="1:28" ht="60" customHeight="1" x14ac:dyDescent="0.25">
      <c r="A34" s="270"/>
      <c r="B34" s="275"/>
      <c r="C34" s="273"/>
      <c r="D34" s="273"/>
      <c r="E34" s="273"/>
      <c r="F34" s="273"/>
      <c r="G34" s="273"/>
      <c r="H34" s="273"/>
      <c r="I34" s="274"/>
      <c r="J34" s="145" t="s">
        <v>254</v>
      </c>
      <c r="K34" s="146" t="s">
        <v>255</v>
      </c>
      <c r="L34" s="216">
        <v>133</v>
      </c>
      <c r="M34" s="168" t="s">
        <v>257</v>
      </c>
      <c r="N34" s="158">
        <v>12</v>
      </c>
      <c r="O34" s="158">
        <v>12</v>
      </c>
      <c r="P34" s="159">
        <f t="shared" si="0"/>
        <v>1</v>
      </c>
      <c r="Q34" s="186">
        <v>24140000</v>
      </c>
      <c r="R34" s="199">
        <v>20000000</v>
      </c>
      <c r="S34" s="156">
        <f t="shared" si="1"/>
        <v>0.82850041425020715</v>
      </c>
      <c r="T34" s="158">
        <v>12</v>
      </c>
      <c r="U34" s="199">
        <v>20000000</v>
      </c>
      <c r="V34" s="403"/>
      <c r="W34" s="404"/>
      <c r="X34" s="403"/>
      <c r="Y34" s="404"/>
      <c r="Z34" s="403"/>
      <c r="AA34" s="405"/>
      <c r="AB34" s="165" t="s">
        <v>1057</v>
      </c>
    </row>
    <row r="35" spans="1:28" ht="60" customHeight="1" x14ac:dyDescent="0.25">
      <c r="A35" s="270"/>
      <c r="B35" s="275"/>
      <c r="C35" s="273"/>
      <c r="D35" s="273"/>
      <c r="E35" s="273"/>
      <c r="F35" s="273"/>
      <c r="G35" s="273"/>
      <c r="H35" s="273"/>
      <c r="I35" s="274"/>
      <c r="J35" s="145" t="s">
        <v>254</v>
      </c>
      <c r="K35" s="146" t="s">
        <v>249</v>
      </c>
      <c r="L35" s="216">
        <v>154</v>
      </c>
      <c r="M35" s="147" t="s">
        <v>258</v>
      </c>
      <c r="N35" s="170">
        <v>5</v>
      </c>
      <c r="O35" s="198">
        <v>1</v>
      </c>
      <c r="P35" s="159">
        <f t="shared" si="0"/>
        <v>0.2</v>
      </c>
      <c r="Q35" s="186">
        <v>86385271</v>
      </c>
      <c r="R35" s="160">
        <v>34860000</v>
      </c>
      <c r="S35" s="159">
        <f t="shared" si="1"/>
        <v>0.40354101569004741</v>
      </c>
      <c r="T35" s="170">
        <v>5</v>
      </c>
      <c r="U35" s="160">
        <v>34860000</v>
      </c>
      <c r="V35" s="403"/>
      <c r="W35" s="404"/>
      <c r="X35" s="403"/>
      <c r="Y35" s="404"/>
      <c r="Z35" s="403"/>
      <c r="AA35" s="405"/>
      <c r="AB35" s="166" t="s">
        <v>1054</v>
      </c>
    </row>
    <row r="36" spans="1:28" ht="60" customHeight="1" x14ac:dyDescent="0.25">
      <c r="A36" s="270"/>
      <c r="B36" s="275"/>
      <c r="C36" s="273" t="s">
        <v>156</v>
      </c>
      <c r="D36" s="273">
        <v>30</v>
      </c>
      <c r="E36" s="273" t="s">
        <v>157</v>
      </c>
      <c r="F36" s="273" t="s">
        <v>158</v>
      </c>
      <c r="G36" s="273" t="s">
        <v>159</v>
      </c>
      <c r="H36" s="273" t="s">
        <v>151</v>
      </c>
      <c r="I36" s="274" t="s">
        <v>272</v>
      </c>
      <c r="J36" s="270" t="s">
        <v>254</v>
      </c>
      <c r="K36" s="273" t="s">
        <v>259</v>
      </c>
      <c r="L36" s="273">
        <v>143</v>
      </c>
      <c r="M36" s="274" t="s">
        <v>260</v>
      </c>
      <c r="N36" s="375">
        <v>1</v>
      </c>
      <c r="O36" s="387">
        <v>1</v>
      </c>
      <c r="P36" s="321">
        <f t="shared" si="0"/>
        <v>1</v>
      </c>
      <c r="Q36" s="399">
        <v>35000000</v>
      </c>
      <c r="R36" s="373">
        <v>25509300</v>
      </c>
      <c r="S36" s="315">
        <f t="shared" si="1"/>
        <v>0.72883714285714285</v>
      </c>
      <c r="T36" s="375">
        <v>1</v>
      </c>
      <c r="U36" s="373">
        <v>25509300</v>
      </c>
      <c r="V36" s="403"/>
      <c r="W36" s="404"/>
      <c r="X36" s="403"/>
      <c r="Y36" s="404"/>
      <c r="Z36" s="403"/>
      <c r="AA36" s="405"/>
      <c r="AB36" s="377" t="s">
        <v>1058</v>
      </c>
    </row>
    <row r="37" spans="1:28" ht="60" customHeight="1" x14ac:dyDescent="0.25">
      <c r="A37" s="270"/>
      <c r="B37" s="275"/>
      <c r="C37" s="273"/>
      <c r="D37" s="273"/>
      <c r="E37" s="273"/>
      <c r="F37" s="273"/>
      <c r="G37" s="273"/>
      <c r="H37" s="273"/>
      <c r="I37" s="274"/>
      <c r="J37" s="270"/>
      <c r="K37" s="273"/>
      <c r="L37" s="273"/>
      <c r="M37" s="274"/>
      <c r="N37" s="376"/>
      <c r="O37" s="388"/>
      <c r="P37" s="323"/>
      <c r="Q37" s="400"/>
      <c r="R37" s="374"/>
      <c r="S37" s="317"/>
      <c r="T37" s="376"/>
      <c r="U37" s="374"/>
      <c r="V37" s="403"/>
      <c r="W37" s="404"/>
      <c r="X37" s="403"/>
      <c r="Y37" s="404"/>
      <c r="Z37" s="403"/>
      <c r="AA37" s="405"/>
      <c r="AB37" s="378"/>
    </row>
    <row r="38" spans="1:28" ht="60" customHeight="1" x14ac:dyDescent="0.25">
      <c r="A38" s="270"/>
      <c r="B38" s="275"/>
      <c r="C38" s="273"/>
      <c r="D38" s="273"/>
      <c r="E38" s="273"/>
      <c r="F38" s="273"/>
      <c r="G38" s="273"/>
      <c r="H38" s="273"/>
      <c r="I38" s="147" t="s">
        <v>273</v>
      </c>
      <c r="J38" s="145" t="s">
        <v>251</v>
      </c>
      <c r="K38" s="146" t="s">
        <v>252</v>
      </c>
      <c r="L38" s="216">
        <v>128</v>
      </c>
      <c r="M38" s="147" t="s">
        <v>261</v>
      </c>
      <c r="N38" s="157">
        <v>1</v>
      </c>
      <c r="O38" s="158">
        <v>0.25</v>
      </c>
      <c r="P38" s="156">
        <f t="shared" si="0"/>
        <v>0.25</v>
      </c>
      <c r="Q38" s="158">
        <v>37000000</v>
      </c>
      <c r="R38" s="200">
        <v>25980000</v>
      </c>
      <c r="S38" s="156">
        <f t="shared" si="1"/>
        <v>0.70216216216216221</v>
      </c>
      <c r="T38" s="157">
        <v>1</v>
      </c>
      <c r="U38" s="200">
        <v>25980000</v>
      </c>
      <c r="V38" s="403"/>
      <c r="W38" s="404"/>
      <c r="X38" s="403"/>
      <c r="Y38" s="404"/>
      <c r="Z38" s="403"/>
      <c r="AA38" s="405"/>
      <c r="AB38" s="378"/>
    </row>
    <row r="39" spans="1:28" ht="126" customHeight="1" x14ac:dyDescent="0.25">
      <c r="A39" s="270"/>
      <c r="B39" s="275"/>
      <c r="C39" s="273"/>
      <c r="D39" s="273"/>
      <c r="E39" s="273"/>
      <c r="F39" s="273"/>
      <c r="G39" s="273"/>
      <c r="H39" s="273"/>
      <c r="I39" s="147" t="s">
        <v>274</v>
      </c>
      <c r="J39" s="145" t="s">
        <v>254</v>
      </c>
      <c r="K39" s="146" t="s">
        <v>262</v>
      </c>
      <c r="L39" s="218">
        <v>134</v>
      </c>
      <c r="M39" s="149" t="s">
        <v>256</v>
      </c>
      <c r="N39" s="157">
        <v>4800</v>
      </c>
      <c r="O39" s="158">
        <v>1043</v>
      </c>
      <c r="P39" s="156">
        <f t="shared" si="0"/>
        <v>0.21729166666666666</v>
      </c>
      <c r="Q39" s="158">
        <v>68860000</v>
      </c>
      <c r="R39" s="160">
        <v>29200000</v>
      </c>
      <c r="S39" s="156">
        <f t="shared" si="1"/>
        <v>0.4240487946558234</v>
      </c>
      <c r="T39" s="157">
        <v>4800</v>
      </c>
      <c r="U39" s="160">
        <v>29200000</v>
      </c>
      <c r="V39" s="403"/>
      <c r="W39" s="404"/>
      <c r="X39" s="403"/>
      <c r="Y39" s="404"/>
      <c r="Z39" s="403"/>
      <c r="AA39" s="405"/>
      <c r="AB39" s="165" t="s">
        <v>1056</v>
      </c>
    </row>
    <row r="40" spans="1:28" ht="60" customHeight="1" x14ac:dyDescent="0.25">
      <c r="A40" s="270"/>
      <c r="B40" s="275"/>
      <c r="C40" s="273"/>
      <c r="D40" s="273"/>
      <c r="E40" s="273"/>
      <c r="F40" s="273"/>
      <c r="G40" s="273"/>
      <c r="H40" s="273"/>
      <c r="I40" s="147" t="s">
        <v>275</v>
      </c>
      <c r="J40" s="145" t="s">
        <v>254</v>
      </c>
      <c r="K40" s="146" t="s">
        <v>262</v>
      </c>
      <c r="L40" s="216">
        <v>137</v>
      </c>
      <c r="M40" s="147" t="s">
        <v>263</v>
      </c>
      <c r="N40" s="157">
        <v>12</v>
      </c>
      <c r="O40" s="158">
        <v>2</v>
      </c>
      <c r="P40" s="156">
        <f t="shared" si="0"/>
        <v>0.16666666666666666</v>
      </c>
      <c r="Q40" s="158">
        <v>53000000</v>
      </c>
      <c r="R40" s="201">
        <v>26400000</v>
      </c>
      <c r="S40" s="156">
        <f t="shared" si="1"/>
        <v>0.49811320754716981</v>
      </c>
      <c r="T40" s="157">
        <v>12</v>
      </c>
      <c r="U40" s="201">
        <v>26400000</v>
      </c>
      <c r="V40" s="403"/>
      <c r="W40" s="404"/>
      <c r="X40" s="403"/>
      <c r="Y40" s="404"/>
      <c r="Z40" s="403"/>
      <c r="AA40" s="405"/>
      <c r="AB40" s="378" t="s">
        <v>1059</v>
      </c>
    </row>
    <row r="41" spans="1:28" ht="60" customHeight="1" x14ac:dyDescent="0.25">
      <c r="A41" s="270"/>
      <c r="B41" s="275"/>
      <c r="C41" s="273"/>
      <c r="D41" s="273"/>
      <c r="E41" s="273"/>
      <c r="F41" s="273"/>
      <c r="G41" s="273"/>
      <c r="H41" s="273"/>
      <c r="I41" s="147" t="s">
        <v>276</v>
      </c>
      <c r="J41" s="145" t="s">
        <v>254</v>
      </c>
      <c r="K41" s="146" t="s">
        <v>259</v>
      </c>
      <c r="L41" s="216">
        <v>142</v>
      </c>
      <c r="M41" s="147" t="s">
        <v>264</v>
      </c>
      <c r="N41" s="157">
        <v>12</v>
      </c>
      <c r="O41" s="158">
        <v>4</v>
      </c>
      <c r="P41" s="156">
        <f t="shared" si="0"/>
        <v>0.33333333333333331</v>
      </c>
      <c r="Q41" s="158">
        <v>107000000</v>
      </c>
      <c r="R41" s="201">
        <v>65460000</v>
      </c>
      <c r="S41" s="156">
        <f t="shared" si="1"/>
        <v>0.61177570093457945</v>
      </c>
      <c r="T41" s="157">
        <v>12</v>
      </c>
      <c r="U41" s="201">
        <v>65460000</v>
      </c>
      <c r="V41" s="403"/>
      <c r="W41" s="404"/>
      <c r="X41" s="403"/>
      <c r="Y41" s="404"/>
      <c r="Z41" s="403"/>
      <c r="AA41" s="405"/>
      <c r="AB41" s="379"/>
    </row>
    <row r="42" spans="1:28" ht="121.5" customHeight="1" x14ac:dyDescent="0.25">
      <c r="A42" s="270"/>
      <c r="B42" s="275"/>
      <c r="C42" s="273"/>
      <c r="D42" s="146">
        <v>31</v>
      </c>
      <c r="E42" s="146" t="s">
        <v>160</v>
      </c>
      <c r="F42" s="146" t="s">
        <v>161</v>
      </c>
      <c r="G42" s="146" t="s">
        <v>162</v>
      </c>
      <c r="H42" s="146" t="s">
        <v>118</v>
      </c>
      <c r="I42" s="147" t="s">
        <v>163</v>
      </c>
      <c r="J42" s="145" t="s">
        <v>254</v>
      </c>
      <c r="K42" s="146" t="s">
        <v>255</v>
      </c>
      <c r="L42" s="218">
        <v>133</v>
      </c>
      <c r="M42" s="149" t="s">
        <v>257</v>
      </c>
      <c r="N42" s="157">
        <v>12</v>
      </c>
      <c r="O42" s="158">
        <v>12</v>
      </c>
      <c r="P42" s="156">
        <f t="shared" si="0"/>
        <v>1</v>
      </c>
      <c r="Q42" s="158">
        <v>24140000</v>
      </c>
      <c r="R42" s="201">
        <v>20000000</v>
      </c>
      <c r="S42" s="156">
        <f t="shared" si="1"/>
        <v>0.82850041425020715</v>
      </c>
      <c r="T42" s="157">
        <v>12</v>
      </c>
      <c r="U42" s="201">
        <v>20000000</v>
      </c>
      <c r="V42" s="158"/>
      <c r="W42" s="160"/>
      <c r="X42" s="158"/>
      <c r="Y42" s="160"/>
      <c r="Z42" s="158"/>
      <c r="AA42" s="161"/>
      <c r="AB42" s="147" t="s">
        <v>1057</v>
      </c>
    </row>
    <row r="43" spans="1:28" ht="69" customHeight="1" x14ac:dyDescent="0.25">
      <c r="A43" s="270"/>
      <c r="B43" s="275"/>
      <c r="C43" s="273" t="s">
        <v>164</v>
      </c>
      <c r="D43" s="146">
        <v>32</v>
      </c>
      <c r="E43" s="146" t="s">
        <v>165</v>
      </c>
      <c r="F43" s="146" t="s">
        <v>166</v>
      </c>
      <c r="G43" s="146" t="s">
        <v>167</v>
      </c>
      <c r="H43" s="146" t="s">
        <v>168</v>
      </c>
      <c r="I43" s="147" t="s">
        <v>169</v>
      </c>
      <c r="J43" s="145" t="s">
        <v>233</v>
      </c>
      <c r="K43" s="146" t="s">
        <v>995</v>
      </c>
      <c r="L43" s="216">
        <v>196</v>
      </c>
      <c r="M43" s="147" t="s">
        <v>994</v>
      </c>
      <c r="N43" s="173">
        <v>1</v>
      </c>
      <c r="O43" s="174">
        <v>0.4</v>
      </c>
      <c r="P43" s="156">
        <f t="shared" si="0"/>
        <v>0.4</v>
      </c>
      <c r="Q43" s="158">
        <v>56400000</v>
      </c>
      <c r="R43" s="160">
        <v>56400000</v>
      </c>
      <c r="S43" s="156">
        <f t="shared" si="1"/>
        <v>1</v>
      </c>
      <c r="T43" s="173">
        <v>1</v>
      </c>
      <c r="U43" s="160">
        <v>56400000</v>
      </c>
      <c r="V43" s="158"/>
      <c r="W43" s="160"/>
      <c r="X43" s="158"/>
      <c r="Y43" s="160"/>
      <c r="Z43" s="158"/>
      <c r="AA43" s="161"/>
      <c r="AB43" s="147" t="s">
        <v>1060</v>
      </c>
    </row>
    <row r="44" spans="1:28" ht="60" customHeight="1" x14ac:dyDescent="0.25">
      <c r="A44" s="270"/>
      <c r="B44" s="275"/>
      <c r="C44" s="273"/>
      <c r="D44" s="146">
        <v>33</v>
      </c>
      <c r="E44" s="146" t="s">
        <v>170</v>
      </c>
      <c r="F44" s="146" t="s">
        <v>171</v>
      </c>
      <c r="G44" s="146" t="s">
        <v>172</v>
      </c>
      <c r="H44" s="146" t="s">
        <v>173</v>
      </c>
      <c r="I44" s="147" t="s">
        <v>174</v>
      </c>
      <c r="J44" s="145" t="s">
        <v>265</v>
      </c>
      <c r="K44" s="146" t="s">
        <v>266</v>
      </c>
      <c r="L44" s="218">
        <v>185</v>
      </c>
      <c r="M44" s="149" t="s">
        <v>267</v>
      </c>
      <c r="N44" s="170">
        <v>1</v>
      </c>
      <c r="O44" s="174">
        <v>0.2</v>
      </c>
      <c r="P44" s="156">
        <f t="shared" si="0"/>
        <v>0.2</v>
      </c>
      <c r="Q44" s="182">
        <v>40000000</v>
      </c>
      <c r="R44" s="182">
        <v>15000000</v>
      </c>
      <c r="S44" s="156">
        <f t="shared" si="1"/>
        <v>0.375</v>
      </c>
      <c r="T44" s="170">
        <v>1</v>
      </c>
      <c r="U44" s="182">
        <v>15000000</v>
      </c>
      <c r="V44" s="158"/>
      <c r="W44" s="160"/>
      <c r="X44" s="158"/>
      <c r="Y44" s="160"/>
      <c r="Z44" s="158"/>
      <c r="AA44" s="161"/>
      <c r="AB44" s="147" t="s">
        <v>1061</v>
      </c>
    </row>
    <row r="45" spans="1:28" ht="60" customHeight="1" x14ac:dyDescent="0.25">
      <c r="A45" s="270"/>
      <c r="B45" s="275"/>
      <c r="C45" s="273"/>
      <c r="D45" s="146">
        <v>34</v>
      </c>
      <c r="E45" s="146" t="s">
        <v>175</v>
      </c>
      <c r="F45" s="146" t="s">
        <v>176</v>
      </c>
      <c r="G45" s="146" t="s">
        <v>177</v>
      </c>
      <c r="H45" s="146" t="s">
        <v>178</v>
      </c>
      <c r="I45" s="147" t="s">
        <v>179</v>
      </c>
      <c r="J45" s="145" t="s">
        <v>254</v>
      </c>
      <c r="K45" s="146" t="s">
        <v>262</v>
      </c>
      <c r="L45" s="216">
        <v>137</v>
      </c>
      <c r="M45" s="147" t="s">
        <v>263</v>
      </c>
      <c r="N45" s="157">
        <v>12</v>
      </c>
      <c r="O45" s="158">
        <v>2</v>
      </c>
      <c r="P45" s="156">
        <f t="shared" si="0"/>
        <v>0.16666666666666666</v>
      </c>
      <c r="Q45" s="158">
        <v>53000000</v>
      </c>
      <c r="R45" s="201">
        <v>26400000</v>
      </c>
      <c r="S45" s="156">
        <f t="shared" si="1"/>
        <v>0.49811320754716981</v>
      </c>
      <c r="T45" s="157">
        <v>12</v>
      </c>
      <c r="U45" s="201">
        <v>26400000</v>
      </c>
      <c r="V45" s="158"/>
      <c r="W45" s="160"/>
      <c r="X45" s="158"/>
      <c r="Y45" s="160"/>
      <c r="Z45" s="158"/>
      <c r="AA45" s="161"/>
      <c r="AB45" s="377" t="s">
        <v>1059</v>
      </c>
    </row>
    <row r="46" spans="1:28" ht="60" customHeight="1" x14ac:dyDescent="0.25">
      <c r="A46" s="270"/>
      <c r="B46" s="275"/>
      <c r="C46" s="273"/>
      <c r="D46" s="146">
        <v>35</v>
      </c>
      <c r="E46" s="146" t="s">
        <v>180</v>
      </c>
      <c r="F46" s="146" t="s">
        <v>181</v>
      </c>
      <c r="G46" s="146" t="s">
        <v>182</v>
      </c>
      <c r="H46" s="146" t="s">
        <v>183</v>
      </c>
      <c r="I46" s="147" t="s">
        <v>184</v>
      </c>
      <c r="J46" s="145" t="s">
        <v>254</v>
      </c>
      <c r="K46" s="146" t="s">
        <v>268</v>
      </c>
      <c r="L46" s="216">
        <v>139</v>
      </c>
      <c r="M46" s="147" t="s">
        <v>269</v>
      </c>
      <c r="N46" s="157">
        <v>1</v>
      </c>
      <c r="O46" s="158">
        <v>0.4</v>
      </c>
      <c r="P46" s="156">
        <f t="shared" si="0"/>
        <v>0.4</v>
      </c>
      <c r="Q46" s="186">
        <v>112000000</v>
      </c>
      <c r="R46" s="160">
        <v>66720000</v>
      </c>
      <c r="S46" s="156">
        <f t="shared" si="1"/>
        <v>0.59571428571428575</v>
      </c>
      <c r="T46" s="157">
        <v>1</v>
      </c>
      <c r="U46" s="160">
        <v>66720000</v>
      </c>
      <c r="V46" s="158"/>
      <c r="W46" s="160"/>
      <c r="X46" s="158"/>
      <c r="Y46" s="160"/>
      <c r="Z46" s="158"/>
      <c r="AA46" s="161"/>
      <c r="AB46" s="379"/>
    </row>
    <row r="47" spans="1:28" ht="60" customHeight="1" x14ac:dyDescent="0.25">
      <c r="A47" s="270"/>
      <c r="B47" s="275"/>
      <c r="C47" s="273"/>
      <c r="D47" s="146">
        <v>36</v>
      </c>
      <c r="E47" s="146" t="s">
        <v>185</v>
      </c>
      <c r="F47" s="146" t="s">
        <v>186</v>
      </c>
      <c r="G47" s="146" t="s">
        <v>187</v>
      </c>
      <c r="H47" s="146" t="s">
        <v>188</v>
      </c>
      <c r="I47" s="147" t="s">
        <v>189</v>
      </c>
      <c r="J47" s="145" t="s">
        <v>254</v>
      </c>
      <c r="K47" s="146" t="s">
        <v>270</v>
      </c>
      <c r="L47" s="216">
        <v>162</v>
      </c>
      <c r="M47" s="147" t="s">
        <v>271</v>
      </c>
      <c r="N47" s="157">
        <v>83</v>
      </c>
      <c r="O47" s="158">
        <v>83</v>
      </c>
      <c r="P47" s="156">
        <f t="shared" si="0"/>
        <v>1</v>
      </c>
      <c r="Q47" s="186">
        <v>323286843</v>
      </c>
      <c r="R47" s="160">
        <v>157800000</v>
      </c>
      <c r="S47" s="156">
        <f t="shared" si="1"/>
        <v>0.48811141998748153</v>
      </c>
      <c r="T47" s="157">
        <v>83</v>
      </c>
      <c r="U47" s="160">
        <v>157800000</v>
      </c>
      <c r="V47" s="158"/>
      <c r="W47" s="160"/>
      <c r="X47" s="158"/>
      <c r="Y47" s="160"/>
      <c r="Z47" s="158"/>
      <c r="AA47" s="161"/>
      <c r="AB47" s="147" t="s">
        <v>1062</v>
      </c>
    </row>
    <row r="48" spans="1:28" ht="60" customHeight="1" x14ac:dyDescent="0.25">
      <c r="A48" s="270"/>
      <c r="B48" s="275"/>
      <c r="C48" s="273" t="s">
        <v>190</v>
      </c>
      <c r="D48" s="146">
        <v>37</v>
      </c>
      <c r="E48" s="146" t="s">
        <v>191</v>
      </c>
      <c r="F48" s="146" t="s">
        <v>192</v>
      </c>
      <c r="G48" s="146" t="s">
        <v>193</v>
      </c>
      <c r="H48" s="146" t="s">
        <v>194</v>
      </c>
      <c r="I48" s="147" t="s">
        <v>179</v>
      </c>
      <c r="J48" s="318" t="s">
        <v>254</v>
      </c>
      <c r="K48" s="312" t="s">
        <v>255</v>
      </c>
      <c r="L48" s="312">
        <v>132</v>
      </c>
      <c r="M48" s="330" t="s">
        <v>996</v>
      </c>
      <c r="N48" s="385">
        <v>8</v>
      </c>
      <c r="O48" s="387">
        <v>8</v>
      </c>
      <c r="P48" s="321">
        <f t="shared" si="0"/>
        <v>1</v>
      </c>
      <c r="Q48" s="383">
        <v>37000000</v>
      </c>
      <c r="R48" s="373">
        <v>22240000</v>
      </c>
      <c r="S48" s="315">
        <f t="shared" si="1"/>
        <v>0.60108108108108105</v>
      </c>
      <c r="T48" s="385">
        <v>8</v>
      </c>
      <c r="U48" s="373">
        <v>22240000</v>
      </c>
      <c r="V48" s="158"/>
      <c r="W48" s="160"/>
      <c r="X48" s="158"/>
      <c r="Y48" s="160"/>
      <c r="Z48" s="158"/>
      <c r="AA48" s="161"/>
      <c r="AB48" s="377" t="s">
        <v>1057</v>
      </c>
    </row>
    <row r="49" spans="1:28" ht="60" customHeight="1" x14ac:dyDescent="0.25">
      <c r="A49" s="270"/>
      <c r="B49" s="275"/>
      <c r="C49" s="273"/>
      <c r="D49" s="146">
        <v>38</v>
      </c>
      <c r="E49" s="146" t="s">
        <v>195</v>
      </c>
      <c r="F49" s="146" t="s">
        <v>192</v>
      </c>
      <c r="G49" s="146" t="s">
        <v>193</v>
      </c>
      <c r="H49" s="146" t="s">
        <v>194</v>
      </c>
      <c r="I49" s="147" t="s">
        <v>179</v>
      </c>
      <c r="J49" s="320"/>
      <c r="K49" s="314"/>
      <c r="L49" s="314"/>
      <c r="M49" s="332"/>
      <c r="N49" s="386"/>
      <c r="O49" s="388"/>
      <c r="P49" s="323"/>
      <c r="Q49" s="384"/>
      <c r="R49" s="374"/>
      <c r="S49" s="317"/>
      <c r="T49" s="386"/>
      <c r="U49" s="374"/>
      <c r="V49" s="158"/>
      <c r="W49" s="160"/>
      <c r="X49" s="158"/>
      <c r="Y49" s="160"/>
      <c r="Z49" s="158"/>
      <c r="AA49" s="161"/>
      <c r="AB49" s="379"/>
    </row>
    <row r="50" spans="1:28" ht="60" customHeight="1" x14ac:dyDescent="0.25">
      <c r="A50" s="270"/>
      <c r="B50" s="275"/>
      <c r="C50" s="273"/>
      <c r="D50" s="146">
        <v>39</v>
      </c>
      <c r="E50" s="146" t="s">
        <v>196</v>
      </c>
      <c r="F50" s="146" t="s">
        <v>197</v>
      </c>
      <c r="G50" s="146" t="s">
        <v>198</v>
      </c>
      <c r="H50" s="146" t="s">
        <v>199</v>
      </c>
      <c r="I50" s="147" t="s">
        <v>179</v>
      </c>
      <c r="J50" s="318" t="s">
        <v>254</v>
      </c>
      <c r="K50" s="312" t="s">
        <v>249</v>
      </c>
      <c r="L50" s="389">
        <v>154</v>
      </c>
      <c r="M50" s="391" t="s">
        <v>258</v>
      </c>
      <c r="N50" s="356">
        <v>5</v>
      </c>
      <c r="O50" s="363">
        <v>1</v>
      </c>
      <c r="P50" s="321">
        <f t="shared" ref="P50" si="5">(O50/N50)*1</f>
        <v>0.2</v>
      </c>
      <c r="Q50" s="383">
        <v>86385271</v>
      </c>
      <c r="R50" s="361">
        <v>34860000</v>
      </c>
      <c r="S50" s="315">
        <f t="shared" ref="S50" si="6">(R50/Q50)*1</f>
        <v>0.40354101569004741</v>
      </c>
      <c r="T50" s="356">
        <v>5</v>
      </c>
      <c r="U50" s="361">
        <v>34860000</v>
      </c>
      <c r="V50" s="158"/>
      <c r="W50" s="160"/>
      <c r="X50" s="158"/>
      <c r="Y50" s="160"/>
      <c r="Z50" s="158"/>
      <c r="AA50" s="161"/>
      <c r="AB50" s="377" t="s">
        <v>1054</v>
      </c>
    </row>
    <row r="51" spans="1:28" ht="60" customHeight="1" x14ac:dyDescent="0.25">
      <c r="A51" s="270"/>
      <c r="B51" s="275"/>
      <c r="C51" s="273"/>
      <c r="D51" s="146">
        <v>40</v>
      </c>
      <c r="E51" s="146" t="s">
        <v>200</v>
      </c>
      <c r="F51" s="146" t="s">
        <v>201</v>
      </c>
      <c r="G51" s="146" t="s">
        <v>202</v>
      </c>
      <c r="H51" s="146" t="s">
        <v>203</v>
      </c>
      <c r="I51" s="147" t="s">
        <v>204</v>
      </c>
      <c r="J51" s="320"/>
      <c r="K51" s="314"/>
      <c r="L51" s="390"/>
      <c r="M51" s="392"/>
      <c r="N51" s="370"/>
      <c r="O51" s="371"/>
      <c r="P51" s="323"/>
      <c r="Q51" s="384"/>
      <c r="R51" s="362"/>
      <c r="S51" s="317"/>
      <c r="T51" s="370"/>
      <c r="U51" s="362"/>
      <c r="V51" s="158"/>
      <c r="W51" s="160"/>
      <c r="X51" s="158"/>
      <c r="Y51" s="160"/>
      <c r="Z51" s="158"/>
      <c r="AA51" s="161"/>
      <c r="AB51" s="379"/>
    </row>
    <row r="52" spans="1:28" ht="60" customHeight="1" x14ac:dyDescent="0.25">
      <c r="A52" s="270" t="s">
        <v>292</v>
      </c>
      <c r="B52" s="273" t="s">
        <v>293</v>
      </c>
      <c r="C52" s="273" t="s">
        <v>294</v>
      </c>
      <c r="D52" s="146">
        <v>41</v>
      </c>
      <c r="E52" s="146" t="s">
        <v>295</v>
      </c>
      <c r="F52" s="146" t="s">
        <v>296</v>
      </c>
      <c r="G52" s="146" t="s">
        <v>297</v>
      </c>
      <c r="H52" s="146" t="s">
        <v>298</v>
      </c>
      <c r="I52" s="147" t="s">
        <v>299</v>
      </c>
      <c r="J52" s="145" t="s">
        <v>382</v>
      </c>
      <c r="K52" s="146" t="s">
        <v>383</v>
      </c>
      <c r="L52" s="221">
        <v>250</v>
      </c>
      <c r="M52" s="147" t="s">
        <v>384</v>
      </c>
      <c r="N52" s="157">
        <v>3</v>
      </c>
      <c r="O52" s="158">
        <v>1</v>
      </c>
      <c r="P52" s="156">
        <f t="shared" si="0"/>
        <v>0.33333333333333331</v>
      </c>
      <c r="Q52" s="158">
        <v>358000000</v>
      </c>
      <c r="R52" s="160">
        <v>84490000</v>
      </c>
      <c r="S52" s="156">
        <f t="shared" si="1"/>
        <v>0.23600558659217877</v>
      </c>
      <c r="T52" s="157">
        <v>3</v>
      </c>
      <c r="U52" s="160">
        <v>84490000</v>
      </c>
      <c r="V52" s="158"/>
      <c r="W52" s="160"/>
      <c r="X52" s="158"/>
      <c r="Y52" s="160"/>
      <c r="Z52" s="158"/>
      <c r="AA52" s="161"/>
      <c r="AB52" s="147" t="s">
        <v>1063</v>
      </c>
    </row>
    <row r="53" spans="1:28" ht="60" customHeight="1" x14ac:dyDescent="0.25">
      <c r="A53" s="270"/>
      <c r="B53" s="273"/>
      <c r="C53" s="273"/>
      <c r="D53" s="146">
        <v>42</v>
      </c>
      <c r="E53" s="146" t="s">
        <v>300</v>
      </c>
      <c r="F53" s="146" t="s">
        <v>301</v>
      </c>
      <c r="G53" s="146" t="s">
        <v>302</v>
      </c>
      <c r="H53" s="146" t="s">
        <v>303</v>
      </c>
      <c r="I53" s="147" t="s">
        <v>304</v>
      </c>
      <c r="J53" s="270" t="s">
        <v>215</v>
      </c>
      <c r="K53" s="273" t="s">
        <v>216</v>
      </c>
      <c r="L53" s="273">
        <v>197</v>
      </c>
      <c r="M53" s="274" t="s">
        <v>217</v>
      </c>
      <c r="N53" s="356">
        <v>1</v>
      </c>
      <c r="O53" s="363">
        <v>0.2</v>
      </c>
      <c r="P53" s="321">
        <f t="shared" si="0"/>
        <v>0.2</v>
      </c>
      <c r="Q53" s="359">
        <v>69300000</v>
      </c>
      <c r="R53" s="361">
        <v>59520000</v>
      </c>
      <c r="S53" s="315">
        <f t="shared" si="1"/>
        <v>0.8588744588744589</v>
      </c>
      <c r="T53" s="356">
        <v>1</v>
      </c>
      <c r="U53" s="361">
        <v>59520000</v>
      </c>
      <c r="V53" s="158"/>
      <c r="W53" s="160"/>
      <c r="X53" s="158"/>
      <c r="Y53" s="160"/>
      <c r="Z53" s="158"/>
      <c r="AA53" s="161"/>
      <c r="AB53" s="377" t="s">
        <v>1084</v>
      </c>
    </row>
    <row r="54" spans="1:28" ht="60" customHeight="1" x14ac:dyDescent="0.25">
      <c r="A54" s="270"/>
      <c r="B54" s="273"/>
      <c r="C54" s="273"/>
      <c r="D54" s="146">
        <v>43</v>
      </c>
      <c r="E54" s="146" t="s">
        <v>305</v>
      </c>
      <c r="F54" s="146" t="s">
        <v>306</v>
      </c>
      <c r="G54" s="146" t="s">
        <v>307</v>
      </c>
      <c r="H54" s="146" t="s">
        <v>308</v>
      </c>
      <c r="I54" s="147" t="s">
        <v>309</v>
      </c>
      <c r="J54" s="270"/>
      <c r="K54" s="273"/>
      <c r="L54" s="273"/>
      <c r="M54" s="274"/>
      <c r="N54" s="357"/>
      <c r="O54" s="364"/>
      <c r="P54" s="322"/>
      <c r="Q54" s="366"/>
      <c r="R54" s="368"/>
      <c r="S54" s="316"/>
      <c r="T54" s="357"/>
      <c r="U54" s="368"/>
      <c r="V54" s="158"/>
      <c r="W54" s="160"/>
      <c r="X54" s="158"/>
      <c r="Y54" s="160"/>
      <c r="Z54" s="158"/>
      <c r="AA54" s="161"/>
      <c r="AB54" s="378"/>
    </row>
    <row r="55" spans="1:28" ht="60" customHeight="1" x14ac:dyDescent="0.25">
      <c r="A55" s="270"/>
      <c r="B55" s="273"/>
      <c r="C55" s="273"/>
      <c r="D55" s="146">
        <v>44</v>
      </c>
      <c r="E55" s="146" t="s">
        <v>310</v>
      </c>
      <c r="F55" s="146" t="s">
        <v>311</v>
      </c>
      <c r="G55" s="146" t="s">
        <v>312</v>
      </c>
      <c r="H55" s="146" t="s">
        <v>313</v>
      </c>
      <c r="I55" s="147" t="s">
        <v>314</v>
      </c>
      <c r="J55" s="270"/>
      <c r="K55" s="273"/>
      <c r="L55" s="273"/>
      <c r="M55" s="274"/>
      <c r="N55" s="370"/>
      <c r="O55" s="371"/>
      <c r="P55" s="323"/>
      <c r="Q55" s="360"/>
      <c r="R55" s="362"/>
      <c r="S55" s="317"/>
      <c r="T55" s="370"/>
      <c r="U55" s="362"/>
      <c r="V55" s="158"/>
      <c r="W55" s="160"/>
      <c r="X55" s="158"/>
      <c r="Y55" s="160"/>
      <c r="Z55" s="158"/>
      <c r="AA55" s="161"/>
      <c r="AB55" s="379"/>
    </row>
    <row r="56" spans="1:28" ht="97.5" customHeight="1" x14ac:dyDescent="0.25">
      <c r="A56" s="270"/>
      <c r="B56" s="273" t="s">
        <v>380</v>
      </c>
      <c r="C56" s="146" t="s">
        <v>315</v>
      </c>
      <c r="D56" s="146">
        <v>45</v>
      </c>
      <c r="E56" s="146" t="s">
        <v>316</v>
      </c>
      <c r="F56" s="146" t="s">
        <v>317</v>
      </c>
      <c r="G56" s="146" t="s">
        <v>318</v>
      </c>
      <c r="H56" s="146" t="s">
        <v>319</v>
      </c>
      <c r="I56" s="147" t="s">
        <v>320</v>
      </c>
      <c r="J56" s="152" t="s">
        <v>385</v>
      </c>
      <c r="K56" s="148" t="s">
        <v>386</v>
      </c>
      <c r="L56" s="216" t="s">
        <v>1080</v>
      </c>
      <c r="M56" s="147" t="s">
        <v>388</v>
      </c>
      <c r="N56" s="157">
        <v>12</v>
      </c>
      <c r="O56" s="158">
        <v>8</v>
      </c>
      <c r="P56" s="159">
        <f>(O56/N56)*1</f>
        <v>0.66666666666666663</v>
      </c>
      <c r="Q56" s="158">
        <v>760000000</v>
      </c>
      <c r="R56" s="160">
        <v>305000000</v>
      </c>
      <c r="S56" s="159">
        <f>(R56/Q56)*1</f>
        <v>0.40131578947368424</v>
      </c>
      <c r="T56" s="157">
        <v>12</v>
      </c>
      <c r="U56" s="160">
        <v>305000000</v>
      </c>
      <c r="V56" s="158"/>
      <c r="W56" s="160"/>
      <c r="X56" s="158"/>
      <c r="Y56" s="160"/>
      <c r="Z56" s="158"/>
      <c r="AA56" s="161"/>
      <c r="AB56" s="205" t="s">
        <v>1093</v>
      </c>
    </row>
    <row r="57" spans="1:28" ht="60" customHeight="1" x14ac:dyDescent="0.25">
      <c r="A57" s="270"/>
      <c r="B57" s="273"/>
      <c r="C57" s="273" t="s">
        <v>321</v>
      </c>
      <c r="D57" s="146">
        <v>46</v>
      </c>
      <c r="E57" s="146" t="s">
        <v>322</v>
      </c>
      <c r="F57" s="146" t="s">
        <v>323</v>
      </c>
      <c r="G57" s="146" t="s">
        <v>324</v>
      </c>
      <c r="H57" s="146" t="s">
        <v>325</v>
      </c>
      <c r="I57" s="93" t="s">
        <v>326</v>
      </c>
      <c r="J57" s="270" t="s">
        <v>215</v>
      </c>
      <c r="K57" s="273" t="s">
        <v>216</v>
      </c>
      <c r="L57" s="288">
        <v>197</v>
      </c>
      <c r="M57" s="274" t="s">
        <v>217</v>
      </c>
      <c r="N57" s="356">
        <v>1</v>
      </c>
      <c r="O57" s="363">
        <v>0.2</v>
      </c>
      <c r="P57" s="321">
        <f t="shared" ref="P57" si="7">(O57/N57)*1</f>
        <v>0.2</v>
      </c>
      <c r="Q57" s="359">
        <v>69300000</v>
      </c>
      <c r="R57" s="361">
        <v>59520000</v>
      </c>
      <c r="S57" s="315">
        <f t="shared" ref="S57" si="8">(R57/Q57)*1</f>
        <v>0.8588744588744589</v>
      </c>
      <c r="T57" s="356">
        <v>1</v>
      </c>
      <c r="U57" s="361">
        <v>59520000</v>
      </c>
      <c r="V57" s="158"/>
      <c r="W57" s="160"/>
      <c r="X57" s="158"/>
      <c r="Y57" s="160"/>
      <c r="Z57" s="158"/>
      <c r="AA57" s="161"/>
      <c r="AB57" s="377" t="s">
        <v>1085</v>
      </c>
    </row>
    <row r="58" spans="1:28" ht="60" customHeight="1" x14ac:dyDescent="0.25">
      <c r="A58" s="270"/>
      <c r="B58" s="273"/>
      <c r="C58" s="273"/>
      <c r="D58" s="146">
        <v>47</v>
      </c>
      <c r="E58" s="146" t="s">
        <v>327</v>
      </c>
      <c r="F58" s="146" t="s">
        <v>328</v>
      </c>
      <c r="G58" s="146" t="s">
        <v>329</v>
      </c>
      <c r="H58" s="146" t="s">
        <v>330</v>
      </c>
      <c r="I58" s="147" t="s">
        <v>331</v>
      </c>
      <c r="J58" s="270"/>
      <c r="K58" s="273"/>
      <c r="L58" s="288"/>
      <c r="M58" s="274"/>
      <c r="N58" s="357"/>
      <c r="O58" s="364"/>
      <c r="P58" s="322"/>
      <c r="Q58" s="366"/>
      <c r="R58" s="368"/>
      <c r="S58" s="316"/>
      <c r="T58" s="357"/>
      <c r="U58" s="368"/>
      <c r="V58" s="158"/>
      <c r="W58" s="160"/>
      <c r="X58" s="158"/>
      <c r="Y58" s="160"/>
      <c r="Z58" s="158"/>
      <c r="AA58" s="161"/>
      <c r="AB58" s="378"/>
    </row>
    <row r="59" spans="1:28" ht="60" customHeight="1" x14ac:dyDescent="0.25">
      <c r="A59" s="270"/>
      <c r="B59" s="273"/>
      <c r="C59" s="273"/>
      <c r="D59" s="146">
        <v>48</v>
      </c>
      <c r="E59" s="146" t="s">
        <v>332</v>
      </c>
      <c r="F59" s="146" t="s">
        <v>333</v>
      </c>
      <c r="G59" s="146" t="s">
        <v>334</v>
      </c>
      <c r="H59" s="146" t="s">
        <v>335</v>
      </c>
      <c r="I59" s="93" t="s">
        <v>336</v>
      </c>
      <c r="J59" s="270"/>
      <c r="K59" s="273"/>
      <c r="L59" s="288"/>
      <c r="M59" s="274"/>
      <c r="N59" s="357"/>
      <c r="O59" s="364"/>
      <c r="P59" s="322"/>
      <c r="Q59" s="366"/>
      <c r="R59" s="368"/>
      <c r="S59" s="316"/>
      <c r="T59" s="357"/>
      <c r="U59" s="368"/>
      <c r="V59" s="158"/>
      <c r="W59" s="160"/>
      <c r="X59" s="158"/>
      <c r="Y59" s="160"/>
      <c r="Z59" s="158"/>
      <c r="AA59" s="161"/>
      <c r="AB59" s="378"/>
    </row>
    <row r="60" spans="1:28" ht="60" customHeight="1" x14ac:dyDescent="0.25">
      <c r="A60" s="270"/>
      <c r="B60" s="273"/>
      <c r="C60" s="273" t="s">
        <v>337</v>
      </c>
      <c r="D60" s="146">
        <v>49</v>
      </c>
      <c r="E60" s="146" t="s">
        <v>338</v>
      </c>
      <c r="F60" s="146" t="s">
        <v>339</v>
      </c>
      <c r="G60" s="146" t="s">
        <v>340</v>
      </c>
      <c r="H60" s="146" t="s">
        <v>341</v>
      </c>
      <c r="I60" s="93" t="s">
        <v>342</v>
      </c>
      <c r="J60" s="270"/>
      <c r="K60" s="273"/>
      <c r="L60" s="288"/>
      <c r="M60" s="274"/>
      <c r="N60" s="370"/>
      <c r="O60" s="371"/>
      <c r="P60" s="323"/>
      <c r="Q60" s="360"/>
      <c r="R60" s="362"/>
      <c r="S60" s="317"/>
      <c r="T60" s="370"/>
      <c r="U60" s="362"/>
      <c r="V60" s="158"/>
      <c r="W60" s="160"/>
      <c r="X60" s="158"/>
      <c r="Y60" s="160"/>
      <c r="Z60" s="158"/>
      <c r="AA60" s="161"/>
      <c r="AB60" s="379"/>
    </row>
    <row r="61" spans="1:28" ht="114" customHeight="1" x14ac:dyDescent="0.25">
      <c r="A61" s="270"/>
      <c r="B61" s="273"/>
      <c r="C61" s="273"/>
      <c r="D61" s="146">
        <v>50</v>
      </c>
      <c r="E61" s="146" t="s">
        <v>343</v>
      </c>
      <c r="F61" s="146" t="s">
        <v>344</v>
      </c>
      <c r="G61" s="146" t="s">
        <v>345</v>
      </c>
      <c r="H61" s="146" t="s">
        <v>346</v>
      </c>
      <c r="I61" s="147" t="s">
        <v>347</v>
      </c>
      <c r="J61" s="145" t="s">
        <v>406</v>
      </c>
      <c r="K61" s="146" t="s">
        <v>998</v>
      </c>
      <c r="L61" s="221">
        <v>20</v>
      </c>
      <c r="M61" s="147" t="s">
        <v>997</v>
      </c>
      <c r="N61" s="170">
        <v>70</v>
      </c>
      <c r="O61" s="172">
        <v>70</v>
      </c>
      <c r="P61" s="156">
        <f t="shared" ref="P61:P96" si="9">(O61/N61)*1</f>
        <v>1</v>
      </c>
      <c r="Q61" s="194">
        <v>7000000</v>
      </c>
      <c r="R61" s="195">
        <v>5950000</v>
      </c>
      <c r="S61" s="156">
        <f t="shared" ref="S61:S96" si="10">(R61/Q61)*1</f>
        <v>0.85</v>
      </c>
      <c r="T61" s="170">
        <v>70</v>
      </c>
      <c r="U61" s="195">
        <v>5950000</v>
      </c>
      <c r="V61" s="158"/>
      <c r="W61" s="160"/>
      <c r="X61" s="158"/>
      <c r="Y61" s="160"/>
      <c r="Z61" s="158"/>
      <c r="AA61" s="161"/>
      <c r="AB61" s="217" t="s">
        <v>1018</v>
      </c>
    </row>
    <row r="62" spans="1:28" ht="60" customHeight="1" x14ac:dyDescent="0.25">
      <c r="A62" s="270"/>
      <c r="B62" s="273" t="s">
        <v>381</v>
      </c>
      <c r="C62" s="275" t="s">
        <v>348</v>
      </c>
      <c r="D62" s="146">
        <v>51</v>
      </c>
      <c r="E62" s="218" t="s">
        <v>349</v>
      </c>
      <c r="F62" s="146" t="s">
        <v>350</v>
      </c>
      <c r="G62" s="146" t="s">
        <v>351</v>
      </c>
      <c r="H62" s="146" t="s">
        <v>352</v>
      </c>
      <c r="I62" s="147" t="s">
        <v>1022</v>
      </c>
      <c r="J62" s="318" t="s">
        <v>233</v>
      </c>
      <c r="K62" s="312" t="s">
        <v>234</v>
      </c>
      <c r="L62" s="380">
        <v>197</v>
      </c>
      <c r="M62" s="330" t="s">
        <v>217</v>
      </c>
      <c r="N62" s="356">
        <v>1</v>
      </c>
      <c r="O62" s="363">
        <v>0.2</v>
      </c>
      <c r="P62" s="321">
        <f t="shared" si="9"/>
        <v>0.2</v>
      </c>
      <c r="Q62" s="359">
        <v>69300000</v>
      </c>
      <c r="R62" s="361">
        <v>59520000</v>
      </c>
      <c r="S62" s="315">
        <f t="shared" si="10"/>
        <v>0.8588744588744589</v>
      </c>
      <c r="T62" s="356">
        <v>1</v>
      </c>
      <c r="U62" s="361">
        <v>59520000</v>
      </c>
      <c r="V62" s="158"/>
      <c r="W62" s="160"/>
      <c r="X62" s="158"/>
      <c r="Y62" s="160"/>
      <c r="Z62" s="158"/>
      <c r="AA62" s="161"/>
      <c r="AB62" s="377" t="s">
        <v>1064</v>
      </c>
    </row>
    <row r="63" spans="1:28" ht="60" customHeight="1" x14ac:dyDescent="0.25">
      <c r="A63" s="270"/>
      <c r="B63" s="273"/>
      <c r="C63" s="275"/>
      <c r="D63" s="146">
        <v>52</v>
      </c>
      <c r="E63" s="218" t="s">
        <v>354</v>
      </c>
      <c r="F63" s="146" t="s">
        <v>355</v>
      </c>
      <c r="G63" s="146" t="s">
        <v>356</v>
      </c>
      <c r="H63" s="146" t="s">
        <v>357</v>
      </c>
      <c r="I63" s="147" t="s">
        <v>353</v>
      </c>
      <c r="J63" s="319"/>
      <c r="K63" s="313"/>
      <c r="L63" s="381"/>
      <c r="M63" s="331"/>
      <c r="N63" s="357"/>
      <c r="O63" s="364"/>
      <c r="P63" s="322"/>
      <c r="Q63" s="366"/>
      <c r="R63" s="368"/>
      <c r="S63" s="316"/>
      <c r="T63" s="357"/>
      <c r="U63" s="368"/>
      <c r="V63" s="158"/>
      <c r="W63" s="160"/>
      <c r="X63" s="158"/>
      <c r="Y63" s="160"/>
      <c r="Z63" s="158"/>
      <c r="AA63" s="161"/>
      <c r="AB63" s="379"/>
    </row>
    <row r="64" spans="1:28" ht="118.5" customHeight="1" x14ac:dyDescent="0.25">
      <c r="A64" s="270"/>
      <c r="B64" s="273"/>
      <c r="C64" s="275"/>
      <c r="D64" s="146">
        <v>53</v>
      </c>
      <c r="E64" s="218" t="s">
        <v>358</v>
      </c>
      <c r="F64" s="146" t="s">
        <v>359</v>
      </c>
      <c r="G64" s="146" t="s">
        <v>360</v>
      </c>
      <c r="H64" s="146" t="s">
        <v>361</v>
      </c>
      <c r="I64" s="147" t="s">
        <v>362</v>
      </c>
      <c r="J64" s="319"/>
      <c r="K64" s="313"/>
      <c r="L64" s="381"/>
      <c r="M64" s="331"/>
      <c r="N64" s="357"/>
      <c r="O64" s="364"/>
      <c r="P64" s="322"/>
      <c r="Q64" s="366"/>
      <c r="R64" s="368"/>
      <c r="S64" s="316"/>
      <c r="T64" s="357"/>
      <c r="U64" s="368"/>
      <c r="V64" s="158"/>
      <c r="W64" s="160"/>
      <c r="X64" s="158"/>
      <c r="Y64" s="160"/>
      <c r="Z64" s="158"/>
      <c r="AA64" s="161"/>
      <c r="AB64" s="377" t="s">
        <v>1029</v>
      </c>
    </row>
    <row r="65" spans="1:28" ht="60" customHeight="1" x14ac:dyDescent="0.25">
      <c r="A65" s="270"/>
      <c r="B65" s="273"/>
      <c r="C65" s="275"/>
      <c r="D65" s="146">
        <v>54</v>
      </c>
      <c r="E65" s="148" t="s">
        <v>363</v>
      </c>
      <c r="F65" s="146" t="s">
        <v>364</v>
      </c>
      <c r="G65" s="146" t="s">
        <v>365</v>
      </c>
      <c r="H65" s="146" t="s">
        <v>366</v>
      </c>
      <c r="I65" s="93" t="s">
        <v>367</v>
      </c>
      <c r="J65" s="319"/>
      <c r="K65" s="313"/>
      <c r="L65" s="381"/>
      <c r="M65" s="331"/>
      <c r="N65" s="357"/>
      <c r="O65" s="364"/>
      <c r="P65" s="322"/>
      <c r="Q65" s="366"/>
      <c r="R65" s="368"/>
      <c r="S65" s="316"/>
      <c r="T65" s="357"/>
      <c r="U65" s="368"/>
      <c r="V65" s="158"/>
      <c r="W65" s="160"/>
      <c r="X65" s="158"/>
      <c r="Y65" s="160"/>
      <c r="Z65" s="158"/>
      <c r="AA65" s="161"/>
      <c r="AB65" s="379"/>
    </row>
    <row r="66" spans="1:28" ht="60" customHeight="1" x14ac:dyDescent="0.25">
      <c r="A66" s="270"/>
      <c r="B66" s="273" t="s">
        <v>368</v>
      </c>
      <c r="C66" s="273" t="s">
        <v>369</v>
      </c>
      <c r="D66" s="146">
        <v>55</v>
      </c>
      <c r="E66" s="146" t="s">
        <v>370</v>
      </c>
      <c r="F66" s="146" t="s">
        <v>371</v>
      </c>
      <c r="G66" s="146" t="s">
        <v>372</v>
      </c>
      <c r="H66" s="146" t="s">
        <v>373</v>
      </c>
      <c r="I66" s="147" t="s">
        <v>374</v>
      </c>
      <c r="J66" s="319"/>
      <c r="K66" s="313"/>
      <c r="L66" s="381"/>
      <c r="M66" s="331"/>
      <c r="N66" s="357"/>
      <c r="O66" s="364"/>
      <c r="P66" s="322"/>
      <c r="Q66" s="366"/>
      <c r="R66" s="368"/>
      <c r="S66" s="316"/>
      <c r="T66" s="357"/>
      <c r="U66" s="368"/>
      <c r="V66" s="158"/>
      <c r="W66" s="160"/>
      <c r="X66" s="158"/>
      <c r="Y66" s="160"/>
      <c r="Z66" s="158"/>
      <c r="AA66" s="161"/>
      <c r="AB66" s="147" t="s">
        <v>1065</v>
      </c>
    </row>
    <row r="67" spans="1:28" ht="129.75" customHeight="1" x14ac:dyDescent="0.25">
      <c r="A67" s="270"/>
      <c r="B67" s="273"/>
      <c r="C67" s="273"/>
      <c r="D67" s="146">
        <v>56</v>
      </c>
      <c r="E67" s="146" t="s">
        <v>375</v>
      </c>
      <c r="F67" s="146" t="s">
        <v>376</v>
      </c>
      <c r="G67" s="146" t="s">
        <v>377</v>
      </c>
      <c r="H67" s="146" t="s">
        <v>378</v>
      </c>
      <c r="I67" s="147" t="s">
        <v>379</v>
      </c>
      <c r="J67" s="320"/>
      <c r="K67" s="314"/>
      <c r="L67" s="382"/>
      <c r="M67" s="332"/>
      <c r="N67" s="370"/>
      <c r="O67" s="371"/>
      <c r="P67" s="323"/>
      <c r="Q67" s="360"/>
      <c r="R67" s="362"/>
      <c r="S67" s="317"/>
      <c r="T67" s="370"/>
      <c r="U67" s="362"/>
      <c r="V67" s="158"/>
      <c r="W67" s="160"/>
      <c r="X67" s="158"/>
      <c r="Y67" s="160"/>
      <c r="Z67" s="158"/>
      <c r="AA67" s="161"/>
      <c r="AB67" s="163" t="s">
        <v>1066</v>
      </c>
    </row>
    <row r="68" spans="1:28" ht="169.5" customHeight="1" x14ac:dyDescent="0.25">
      <c r="A68" s="298" t="s">
        <v>393</v>
      </c>
      <c r="B68" s="273" t="s">
        <v>394</v>
      </c>
      <c r="C68" s="273" t="s">
        <v>1086</v>
      </c>
      <c r="D68" s="146">
        <v>57</v>
      </c>
      <c r="E68" s="146" t="s">
        <v>396</v>
      </c>
      <c r="F68" s="146" t="s">
        <v>397</v>
      </c>
      <c r="G68" s="146" t="s">
        <v>398</v>
      </c>
      <c r="H68" s="146" t="s">
        <v>399</v>
      </c>
      <c r="I68" s="147" t="s">
        <v>400</v>
      </c>
      <c r="J68" s="145" t="s">
        <v>1000</v>
      </c>
      <c r="K68" s="146" t="s">
        <v>1001</v>
      </c>
      <c r="L68" s="218">
        <v>116</v>
      </c>
      <c r="M68" s="187" t="s">
        <v>999</v>
      </c>
      <c r="N68" s="177">
        <v>10</v>
      </c>
      <c r="O68" s="202">
        <v>0</v>
      </c>
      <c r="P68" s="159">
        <f t="shared" si="9"/>
        <v>0</v>
      </c>
      <c r="Q68" s="199">
        <v>25980000</v>
      </c>
      <c r="R68" s="199">
        <v>8660000</v>
      </c>
      <c r="S68" s="159">
        <f t="shared" si="10"/>
        <v>0.33333333333333331</v>
      </c>
      <c r="T68" s="177">
        <v>10</v>
      </c>
      <c r="U68" s="199">
        <v>8660000</v>
      </c>
      <c r="V68" s="158"/>
      <c r="W68" s="160"/>
      <c r="X68" s="158"/>
      <c r="Y68" s="160"/>
      <c r="Z68" s="158"/>
      <c r="AA68" s="161"/>
      <c r="AB68" s="205" t="s">
        <v>1087</v>
      </c>
    </row>
    <row r="69" spans="1:28" ht="92.25" customHeight="1" x14ac:dyDescent="0.25">
      <c r="A69" s="298"/>
      <c r="B69" s="273"/>
      <c r="C69" s="273"/>
      <c r="D69" s="146">
        <v>58</v>
      </c>
      <c r="E69" s="146" t="s">
        <v>401</v>
      </c>
      <c r="F69" s="146" t="s">
        <v>402</v>
      </c>
      <c r="G69" s="146" t="s">
        <v>403</v>
      </c>
      <c r="H69" s="146" t="s">
        <v>404</v>
      </c>
      <c r="I69" s="147" t="s">
        <v>405</v>
      </c>
      <c r="J69" s="152" t="s">
        <v>406</v>
      </c>
      <c r="K69" s="148" t="s">
        <v>407</v>
      </c>
      <c r="L69" s="221">
        <v>207</v>
      </c>
      <c r="M69" s="66" t="s">
        <v>408</v>
      </c>
      <c r="N69" s="179">
        <v>1</v>
      </c>
      <c r="O69" s="180">
        <v>0.2</v>
      </c>
      <c r="P69" s="156">
        <f t="shared" si="9"/>
        <v>0.2</v>
      </c>
      <c r="Q69" s="111">
        <v>347228160</v>
      </c>
      <c r="R69" s="188">
        <v>81500000</v>
      </c>
      <c r="S69" s="156">
        <f t="shared" si="10"/>
        <v>0.23471598616886372</v>
      </c>
      <c r="T69" s="179">
        <v>1</v>
      </c>
      <c r="U69" s="188">
        <v>81500000</v>
      </c>
      <c r="V69" s="158"/>
      <c r="W69" s="160"/>
      <c r="X69" s="158"/>
      <c r="Y69" s="160"/>
      <c r="Z69" s="158"/>
      <c r="AA69" s="161"/>
      <c r="AB69" s="147" t="s">
        <v>1068</v>
      </c>
    </row>
    <row r="70" spans="1:28" ht="105" customHeight="1" x14ac:dyDescent="0.25">
      <c r="A70" s="298"/>
      <c r="B70" s="273"/>
      <c r="C70" s="273"/>
      <c r="D70" s="146">
        <v>59</v>
      </c>
      <c r="E70" s="146" t="s">
        <v>409</v>
      </c>
      <c r="F70" s="146" t="s">
        <v>410</v>
      </c>
      <c r="G70" s="146" t="s">
        <v>411</v>
      </c>
      <c r="H70" s="146" t="s">
        <v>412</v>
      </c>
      <c r="I70" s="147" t="s">
        <v>413</v>
      </c>
      <c r="J70" s="145" t="s">
        <v>1002</v>
      </c>
      <c r="K70" s="146" t="s">
        <v>990</v>
      </c>
      <c r="L70" s="218">
        <v>22</v>
      </c>
      <c r="M70" s="149" t="s">
        <v>991</v>
      </c>
      <c r="N70" s="170">
        <v>2</v>
      </c>
      <c r="O70" s="178">
        <v>0.5</v>
      </c>
      <c r="P70" s="156">
        <f t="shared" si="9"/>
        <v>0.25</v>
      </c>
      <c r="Q70" s="194">
        <v>28000000</v>
      </c>
      <c r="R70" s="195">
        <v>23020000</v>
      </c>
      <c r="S70" s="156">
        <f t="shared" si="10"/>
        <v>0.82214285714285718</v>
      </c>
      <c r="T70" s="170">
        <v>2</v>
      </c>
      <c r="U70" s="195">
        <v>23020000</v>
      </c>
      <c r="V70" s="158"/>
      <c r="W70" s="160"/>
      <c r="X70" s="158"/>
      <c r="Y70" s="160"/>
      <c r="Z70" s="158"/>
      <c r="AA70" s="161"/>
      <c r="AB70" s="147" t="s">
        <v>1069</v>
      </c>
    </row>
    <row r="71" spans="1:28" ht="60" customHeight="1" x14ac:dyDescent="0.25">
      <c r="A71" s="298"/>
      <c r="B71" s="273"/>
      <c r="C71" s="273"/>
      <c r="D71" s="146">
        <v>60</v>
      </c>
      <c r="E71" s="150" t="s">
        <v>414</v>
      </c>
      <c r="F71" s="150" t="s">
        <v>415</v>
      </c>
      <c r="G71" s="150" t="s">
        <v>416</v>
      </c>
      <c r="H71" s="150" t="s">
        <v>417</v>
      </c>
      <c r="I71" s="154" t="s">
        <v>413</v>
      </c>
      <c r="J71" s="145" t="s">
        <v>1000</v>
      </c>
      <c r="K71" s="146" t="s">
        <v>1001</v>
      </c>
      <c r="L71" s="218">
        <v>116</v>
      </c>
      <c r="M71" s="149" t="s">
        <v>1003</v>
      </c>
      <c r="N71" s="177">
        <v>10</v>
      </c>
      <c r="O71" s="202">
        <v>0</v>
      </c>
      <c r="P71" s="159">
        <f t="shared" si="9"/>
        <v>0</v>
      </c>
      <c r="Q71" s="199">
        <v>25980000</v>
      </c>
      <c r="R71" s="199">
        <v>8660000</v>
      </c>
      <c r="S71" s="159">
        <f t="shared" si="10"/>
        <v>0.33333333333333331</v>
      </c>
      <c r="T71" s="177">
        <v>10</v>
      </c>
      <c r="U71" s="199">
        <v>8660000</v>
      </c>
      <c r="V71" s="158"/>
      <c r="W71" s="160"/>
      <c r="X71" s="158"/>
      <c r="Y71" s="160"/>
      <c r="Z71" s="158"/>
      <c r="AA71" s="161"/>
      <c r="AB71" s="147" t="s">
        <v>1067</v>
      </c>
    </row>
    <row r="72" spans="1:28" ht="84.75" customHeight="1" x14ac:dyDescent="0.25">
      <c r="A72" s="298"/>
      <c r="B72" s="273"/>
      <c r="C72" s="273" t="s">
        <v>418</v>
      </c>
      <c r="D72" s="146">
        <v>61</v>
      </c>
      <c r="E72" s="146" t="s">
        <v>419</v>
      </c>
      <c r="F72" s="146" t="s">
        <v>420</v>
      </c>
      <c r="G72" s="146" t="s">
        <v>421</v>
      </c>
      <c r="H72" s="146" t="s">
        <v>422</v>
      </c>
      <c r="I72" s="147" t="s">
        <v>423</v>
      </c>
      <c r="J72" s="145" t="s">
        <v>254</v>
      </c>
      <c r="K72" s="146" t="s">
        <v>255</v>
      </c>
      <c r="L72" s="218">
        <v>132</v>
      </c>
      <c r="M72" s="149" t="s">
        <v>996</v>
      </c>
      <c r="N72" s="157">
        <v>8</v>
      </c>
      <c r="O72" s="158">
        <v>8</v>
      </c>
      <c r="P72" s="156">
        <f t="shared" si="9"/>
        <v>1</v>
      </c>
      <c r="Q72" s="158">
        <v>37000000</v>
      </c>
      <c r="R72" s="201">
        <v>22240000</v>
      </c>
      <c r="S72" s="156">
        <f t="shared" si="10"/>
        <v>0.60108108108108105</v>
      </c>
      <c r="T72" s="157">
        <v>8</v>
      </c>
      <c r="U72" s="201">
        <v>22240000</v>
      </c>
      <c r="V72" s="158"/>
      <c r="W72" s="160"/>
      <c r="X72" s="158"/>
      <c r="Y72" s="160"/>
      <c r="Z72" s="158"/>
      <c r="AA72" s="161"/>
      <c r="AB72" s="147" t="s">
        <v>1070</v>
      </c>
    </row>
    <row r="73" spans="1:28" ht="60" customHeight="1" x14ac:dyDescent="0.25">
      <c r="A73" s="298"/>
      <c r="B73" s="273"/>
      <c r="C73" s="273"/>
      <c r="D73" s="146">
        <v>62</v>
      </c>
      <c r="E73" s="146" t="s">
        <v>426</v>
      </c>
      <c r="F73" s="146" t="s">
        <v>427</v>
      </c>
      <c r="G73" s="146" t="s">
        <v>428</v>
      </c>
      <c r="H73" s="146" t="s">
        <v>429</v>
      </c>
      <c r="I73" s="147" t="s">
        <v>430</v>
      </c>
      <c r="J73" s="145" t="s">
        <v>233</v>
      </c>
      <c r="K73" s="146" t="s">
        <v>234</v>
      </c>
      <c r="L73" s="218">
        <v>197</v>
      </c>
      <c r="M73" s="149" t="s">
        <v>217</v>
      </c>
      <c r="N73" s="170">
        <v>1</v>
      </c>
      <c r="O73" s="198">
        <v>0.2</v>
      </c>
      <c r="P73" s="159">
        <f t="shared" si="9"/>
        <v>0.2</v>
      </c>
      <c r="Q73" s="158">
        <v>69300000</v>
      </c>
      <c r="R73" s="160">
        <v>59520000</v>
      </c>
      <c r="S73" s="159">
        <f t="shared" si="10"/>
        <v>0.8588744588744589</v>
      </c>
      <c r="T73" s="170">
        <v>1</v>
      </c>
      <c r="U73" s="160">
        <v>59520000</v>
      </c>
      <c r="V73" s="158"/>
      <c r="W73" s="160"/>
      <c r="X73" s="158"/>
      <c r="Y73" s="160"/>
      <c r="Z73" s="158"/>
      <c r="AA73" s="161"/>
      <c r="AB73" s="147" t="s">
        <v>1030</v>
      </c>
    </row>
    <row r="74" spans="1:28" ht="60" customHeight="1" x14ac:dyDescent="0.25">
      <c r="A74" s="298"/>
      <c r="B74" s="273"/>
      <c r="C74" s="273"/>
      <c r="D74" s="146">
        <v>63</v>
      </c>
      <c r="E74" s="146" t="s">
        <v>431</v>
      </c>
      <c r="F74" s="146" t="s">
        <v>432</v>
      </c>
      <c r="G74" s="146" t="s">
        <v>433</v>
      </c>
      <c r="H74" s="146" t="s">
        <v>434</v>
      </c>
      <c r="I74" s="147" t="s">
        <v>435</v>
      </c>
      <c r="J74" s="145" t="s">
        <v>96</v>
      </c>
      <c r="K74" s="146" t="s">
        <v>96</v>
      </c>
      <c r="L74" s="216" t="s">
        <v>96</v>
      </c>
      <c r="M74" s="147" t="s">
        <v>96</v>
      </c>
      <c r="N74" s="157">
        <v>1</v>
      </c>
      <c r="O74" s="158">
        <v>0</v>
      </c>
      <c r="P74" s="156">
        <f t="shared" si="9"/>
        <v>0</v>
      </c>
      <c r="Q74" s="158">
        <v>1</v>
      </c>
      <c r="R74" s="160" t="e">
        <f t="shared" ref="R74:R99" si="11">U74+W74+Y74+AA74</f>
        <v>#VALUE!</v>
      </c>
      <c r="S74" s="156" t="e">
        <f t="shared" si="10"/>
        <v>#VALUE!</v>
      </c>
      <c r="T74" s="157">
        <v>1</v>
      </c>
      <c r="U74" s="160" t="e">
        <f t="shared" ref="U74:U99" si="12">X74+Z74+AB74+AD74</f>
        <v>#VALUE!</v>
      </c>
      <c r="V74" s="158"/>
      <c r="W74" s="160"/>
      <c r="X74" s="158"/>
      <c r="Y74" s="160"/>
      <c r="Z74" s="158"/>
      <c r="AA74" s="161"/>
      <c r="AB74" s="147" t="s">
        <v>1071</v>
      </c>
    </row>
    <row r="75" spans="1:28" ht="133.5" customHeight="1" x14ac:dyDescent="0.25">
      <c r="A75" s="298"/>
      <c r="B75" s="273"/>
      <c r="C75" s="273"/>
      <c r="D75" s="146">
        <v>64</v>
      </c>
      <c r="E75" s="150" t="s">
        <v>436</v>
      </c>
      <c r="F75" s="150" t="s">
        <v>437</v>
      </c>
      <c r="G75" s="150" t="s">
        <v>438</v>
      </c>
      <c r="H75" s="150" t="s">
        <v>439</v>
      </c>
      <c r="I75" s="154" t="s">
        <v>440</v>
      </c>
      <c r="J75" s="152" t="s">
        <v>389</v>
      </c>
      <c r="K75" s="148" t="s">
        <v>390</v>
      </c>
      <c r="L75" s="216" t="s">
        <v>441</v>
      </c>
      <c r="M75" s="167" t="s">
        <v>442</v>
      </c>
      <c r="N75" s="157">
        <v>12</v>
      </c>
      <c r="O75" s="158">
        <v>3</v>
      </c>
      <c r="P75" s="156">
        <f t="shared" si="9"/>
        <v>0.25</v>
      </c>
      <c r="Q75" s="158">
        <v>23800000</v>
      </c>
      <c r="R75" s="160">
        <v>750000</v>
      </c>
      <c r="S75" s="156">
        <f t="shared" si="10"/>
        <v>3.1512605042016806E-2</v>
      </c>
      <c r="T75" s="157">
        <v>12</v>
      </c>
      <c r="U75" s="160">
        <v>750000</v>
      </c>
      <c r="V75" s="158"/>
      <c r="W75" s="160"/>
      <c r="X75" s="158"/>
      <c r="Y75" s="160"/>
      <c r="Z75" s="158"/>
      <c r="AA75" s="161"/>
      <c r="AB75" s="147" t="s">
        <v>1072</v>
      </c>
    </row>
    <row r="76" spans="1:28" ht="106.5" customHeight="1" x14ac:dyDescent="0.25">
      <c r="A76" s="298"/>
      <c r="B76" s="273"/>
      <c r="C76" s="273"/>
      <c r="D76" s="146">
        <v>65</v>
      </c>
      <c r="E76" s="216" t="s">
        <v>443</v>
      </c>
      <c r="F76" s="146" t="s">
        <v>444</v>
      </c>
      <c r="G76" s="146" t="s">
        <v>445</v>
      </c>
      <c r="H76" s="146" t="s">
        <v>446</v>
      </c>
      <c r="I76" s="147" t="s">
        <v>447</v>
      </c>
      <c r="J76" s="153" t="s">
        <v>233</v>
      </c>
      <c r="K76" s="150" t="s">
        <v>234</v>
      </c>
      <c r="L76" s="218">
        <v>197</v>
      </c>
      <c r="M76" s="149" t="s">
        <v>217</v>
      </c>
      <c r="N76" s="170">
        <v>1</v>
      </c>
      <c r="O76" s="198">
        <v>0.2</v>
      </c>
      <c r="P76" s="159">
        <f t="shared" si="9"/>
        <v>0.2</v>
      </c>
      <c r="Q76" s="158">
        <v>69300000</v>
      </c>
      <c r="R76" s="160">
        <v>59520000</v>
      </c>
      <c r="S76" s="159">
        <f t="shared" si="10"/>
        <v>0.8588744588744589</v>
      </c>
      <c r="T76" s="170">
        <v>1</v>
      </c>
      <c r="U76" s="160">
        <v>59520000</v>
      </c>
      <c r="V76" s="158"/>
      <c r="W76" s="160"/>
      <c r="X76" s="158"/>
      <c r="Y76" s="160"/>
      <c r="Z76" s="158"/>
      <c r="AA76" s="161"/>
      <c r="AB76" s="147" t="s">
        <v>1023</v>
      </c>
    </row>
    <row r="77" spans="1:28" ht="116.25" customHeight="1" x14ac:dyDescent="0.25">
      <c r="A77" s="298"/>
      <c r="B77" s="273" t="s">
        <v>448</v>
      </c>
      <c r="C77" s="273" t="s">
        <v>449</v>
      </c>
      <c r="D77" s="146">
        <v>66</v>
      </c>
      <c r="E77" s="146" t="s">
        <v>450</v>
      </c>
      <c r="F77" s="146" t="s">
        <v>451</v>
      </c>
      <c r="G77" s="146" t="s">
        <v>452</v>
      </c>
      <c r="H77" s="146" t="s">
        <v>453</v>
      </c>
      <c r="I77" s="147" t="s">
        <v>454</v>
      </c>
      <c r="J77" s="145" t="s">
        <v>254</v>
      </c>
      <c r="K77" s="146" t="s">
        <v>255</v>
      </c>
      <c r="L77" s="43">
        <v>132</v>
      </c>
      <c r="M77" s="149" t="s">
        <v>996</v>
      </c>
      <c r="N77" s="157">
        <v>8</v>
      </c>
      <c r="O77" s="158">
        <v>8</v>
      </c>
      <c r="P77" s="156">
        <f t="shared" si="9"/>
        <v>1</v>
      </c>
      <c r="Q77" s="158">
        <v>37000000</v>
      </c>
      <c r="R77" s="201">
        <v>22240000</v>
      </c>
      <c r="S77" s="156">
        <f t="shared" si="10"/>
        <v>0.60108108108108105</v>
      </c>
      <c r="T77" s="157">
        <v>8</v>
      </c>
      <c r="U77" s="201">
        <v>22240000</v>
      </c>
      <c r="V77" s="158"/>
      <c r="W77" s="160"/>
      <c r="X77" s="158"/>
      <c r="Y77" s="160"/>
      <c r="Z77" s="158"/>
      <c r="AA77" s="161"/>
      <c r="AB77" s="205" t="s">
        <v>1094</v>
      </c>
    </row>
    <row r="78" spans="1:28" ht="60" customHeight="1" x14ac:dyDescent="0.25">
      <c r="A78" s="298"/>
      <c r="B78" s="273"/>
      <c r="C78" s="273"/>
      <c r="D78" s="146">
        <v>67</v>
      </c>
      <c r="E78" s="146" t="s">
        <v>456</v>
      </c>
      <c r="F78" s="146" t="s">
        <v>457</v>
      </c>
      <c r="G78" s="146" t="s">
        <v>458</v>
      </c>
      <c r="H78" s="146" t="s">
        <v>459</v>
      </c>
      <c r="I78" s="147" t="s">
        <v>460</v>
      </c>
      <c r="J78" s="270" t="s">
        <v>233</v>
      </c>
      <c r="K78" s="273" t="s">
        <v>234</v>
      </c>
      <c r="L78" s="275">
        <v>197</v>
      </c>
      <c r="M78" s="149" t="s">
        <v>217</v>
      </c>
      <c r="N78" s="356">
        <v>1</v>
      </c>
      <c r="O78" s="363">
        <v>0.2</v>
      </c>
      <c r="P78" s="321">
        <f t="shared" si="9"/>
        <v>0.2</v>
      </c>
      <c r="Q78" s="359">
        <v>69300000</v>
      </c>
      <c r="R78" s="361">
        <v>59520000</v>
      </c>
      <c r="S78" s="315">
        <f t="shared" si="10"/>
        <v>0.8588744588744589</v>
      </c>
      <c r="T78" s="356">
        <v>1</v>
      </c>
      <c r="U78" s="361">
        <v>59520000</v>
      </c>
      <c r="V78" s="158"/>
      <c r="W78" s="160"/>
      <c r="X78" s="158"/>
      <c r="Y78" s="160"/>
      <c r="Z78" s="158"/>
      <c r="AA78" s="161"/>
      <c r="AB78" s="377" t="s">
        <v>1073</v>
      </c>
    </row>
    <row r="79" spans="1:28" ht="78.75" customHeight="1" x14ac:dyDescent="0.25">
      <c r="A79" s="298"/>
      <c r="B79" s="273"/>
      <c r="C79" s="273"/>
      <c r="D79" s="146">
        <v>68</v>
      </c>
      <c r="E79" s="146" t="s">
        <v>461</v>
      </c>
      <c r="F79" s="146" t="s">
        <v>462</v>
      </c>
      <c r="G79" s="146" t="s">
        <v>463</v>
      </c>
      <c r="H79" s="146" t="s">
        <v>464</v>
      </c>
      <c r="I79" s="147" t="s">
        <v>465</v>
      </c>
      <c r="J79" s="270"/>
      <c r="K79" s="273"/>
      <c r="L79" s="275"/>
      <c r="M79" s="149" t="s">
        <v>217</v>
      </c>
      <c r="N79" s="357"/>
      <c r="O79" s="364"/>
      <c r="P79" s="322"/>
      <c r="Q79" s="366"/>
      <c r="R79" s="368"/>
      <c r="S79" s="316"/>
      <c r="T79" s="357"/>
      <c r="U79" s="368"/>
      <c r="V79" s="158"/>
      <c r="W79" s="160"/>
      <c r="X79" s="158"/>
      <c r="Y79" s="160"/>
      <c r="Z79" s="158"/>
      <c r="AA79" s="161"/>
      <c r="AB79" s="378"/>
    </row>
    <row r="80" spans="1:28" ht="60" customHeight="1" x14ac:dyDescent="0.25">
      <c r="A80" s="298"/>
      <c r="B80" s="273"/>
      <c r="C80" s="273" t="s">
        <v>466</v>
      </c>
      <c r="D80" s="146">
        <v>69</v>
      </c>
      <c r="E80" s="216" t="s">
        <v>467</v>
      </c>
      <c r="F80" s="146" t="s">
        <v>468</v>
      </c>
      <c r="G80" s="146" t="s">
        <v>469</v>
      </c>
      <c r="H80" s="146" t="s">
        <v>470</v>
      </c>
      <c r="I80" s="147" t="s">
        <v>471</v>
      </c>
      <c r="J80" s="270"/>
      <c r="K80" s="273"/>
      <c r="L80" s="275"/>
      <c r="M80" s="149" t="s">
        <v>217</v>
      </c>
      <c r="N80" s="357"/>
      <c r="O80" s="364"/>
      <c r="P80" s="322"/>
      <c r="Q80" s="366"/>
      <c r="R80" s="368"/>
      <c r="S80" s="316"/>
      <c r="T80" s="357"/>
      <c r="U80" s="368"/>
      <c r="V80" s="158"/>
      <c r="W80" s="160"/>
      <c r="X80" s="158"/>
      <c r="Y80" s="160"/>
      <c r="Z80" s="158"/>
      <c r="AA80" s="161"/>
      <c r="AB80" s="378"/>
    </row>
    <row r="81" spans="1:28" ht="60" customHeight="1" x14ac:dyDescent="0.25">
      <c r="A81" s="298"/>
      <c r="B81" s="273"/>
      <c r="C81" s="273"/>
      <c r="D81" s="146">
        <v>70</v>
      </c>
      <c r="E81" s="146" t="s">
        <v>472</v>
      </c>
      <c r="F81" s="146" t="s">
        <v>473</v>
      </c>
      <c r="G81" s="146" t="s">
        <v>474</v>
      </c>
      <c r="H81" s="146" t="s">
        <v>475</v>
      </c>
      <c r="I81" s="147" t="s">
        <v>476</v>
      </c>
      <c r="J81" s="270"/>
      <c r="K81" s="273"/>
      <c r="L81" s="275"/>
      <c r="M81" s="149" t="s">
        <v>217</v>
      </c>
      <c r="N81" s="370"/>
      <c r="O81" s="371"/>
      <c r="P81" s="323"/>
      <c r="Q81" s="360"/>
      <c r="R81" s="362"/>
      <c r="S81" s="317"/>
      <c r="T81" s="370"/>
      <c r="U81" s="362"/>
      <c r="V81" s="158"/>
      <c r="W81" s="160"/>
      <c r="X81" s="158"/>
      <c r="Y81" s="160"/>
      <c r="Z81" s="158"/>
      <c r="AA81" s="161"/>
      <c r="AB81" s="379"/>
    </row>
    <row r="82" spans="1:28" ht="90" customHeight="1" x14ac:dyDescent="0.25">
      <c r="A82" s="298"/>
      <c r="B82" s="273"/>
      <c r="C82" s="273"/>
      <c r="D82" s="146">
        <v>71</v>
      </c>
      <c r="E82" s="146" t="s">
        <v>477</v>
      </c>
      <c r="F82" s="146" t="s">
        <v>478</v>
      </c>
      <c r="G82" s="146" t="s">
        <v>479</v>
      </c>
      <c r="H82" s="146" t="s">
        <v>480</v>
      </c>
      <c r="I82" s="147" t="s">
        <v>481</v>
      </c>
      <c r="J82" s="145" t="s">
        <v>389</v>
      </c>
      <c r="K82" s="146" t="s">
        <v>603</v>
      </c>
      <c r="L82" s="221">
        <v>226</v>
      </c>
      <c r="M82" s="149" t="s">
        <v>1004</v>
      </c>
      <c r="N82" s="157">
        <v>12</v>
      </c>
      <c r="O82" s="158">
        <v>8</v>
      </c>
      <c r="P82" s="156">
        <f t="shared" si="9"/>
        <v>0.66666666666666663</v>
      </c>
      <c r="Q82" s="158">
        <v>210000000</v>
      </c>
      <c r="R82" s="189">
        <f>10000000+6800000+3580000+10900000+10900000+10150000+5000000+2700000+8145000</f>
        <v>68175000</v>
      </c>
      <c r="S82" s="156">
        <f t="shared" si="10"/>
        <v>0.32464285714285712</v>
      </c>
      <c r="T82" s="157">
        <v>12</v>
      </c>
      <c r="U82" s="189">
        <f>10000000+6800000+3580000+10900000+10900000+10150000+5000000+2700000+8145000</f>
        <v>68175000</v>
      </c>
      <c r="V82" s="158"/>
      <c r="W82" s="160"/>
      <c r="X82" s="158"/>
      <c r="Y82" s="160"/>
      <c r="Z82" s="158"/>
      <c r="AA82" s="161"/>
      <c r="AB82" s="147" t="s">
        <v>1015</v>
      </c>
    </row>
    <row r="83" spans="1:28" ht="60" customHeight="1" x14ac:dyDescent="0.25">
      <c r="A83" s="298"/>
      <c r="B83" s="273"/>
      <c r="C83" s="273"/>
      <c r="D83" s="146">
        <v>72</v>
      </c>
      <c r="E83" s="216" t="s">
        <v>483</v>
      </c>
      <c r="F83" s="146" t="s">
        <v>484</v>
      </c>
      <c r="G83" s="146" t="s">
        <v>485</v>
      </c>
      <c r="H83" s="146" t="s">
        <v>486</v>
      </c>
      <c r="I83" s="147" t="s">
        <v>1019</v>
      </c>
      <c r="J83" s="145" t="s">
        <v>233</v>
      </c>
      <c r="K83" s="146" t="s">
        <v>234</v>
      </c>
      <c r="L83" s="218">
        <v>197</v>
      </c>
      <c r="M83" s="187" t="s">
        <v>217</v>
      </c>
      <c r="N83" s="170">
        <v>1</v>
      </c>
      <c r="O83" s="198">
        <v>0.2</v>
      </c>
      <c r="P83" s="159">
        <f t="shared" si="9"/>
        <v>0.2</v>
      </c>
      <c r="Q83" s="158">
        <v>69300000</v>
      </c>
      <c r="R83" s="160">
        <v>59520000</v>
      </c>
      <c r="S83" s="159">
        <f t="shared" si="10"/>
        <v>0.8588744588744589</v>
      </c>
      <c r="T83" s="170">
        <v>1</v>
      </c>
      <c r="U83" s="160">
        <v>59520000</v>
      </c>
      <c r="V83" s="158"/>
      <c r="W83" s="160"/>
      <c r="X83" s="158"/>
      <c r="Y83" s="160"/>
      <c r="Z83" s="158"/>
      <c r="AA83" s="161"/>
      <c r="AB83" s="147" t="s">
        <v>1031</v>
      </c>
    </row>
    <row r="84" spans="1:28" ht="60" customHeight="1" x14ac:dyDescent="0.25">
      <c r="A84" s="298"/>
      <c r="B84" s="273"/>
      <c r="C84" s="273"/>
      <c r="D84" s="146">
        <v>73</v>
      </c>
      <c r="E84" s="146" t="s">
        <v>488</v>
      </c>
      <c r="F84" s="146" t="s">
        <v>489</v>
      </c>
      <c r="G84" s="146" t="s">
        <v>490</v>
      </c>
      <c r="H84" s="146" t="s">
        <v>491</v>
      </c>
      <c r="I84" s="147" t="s">
        <v>492</v>
      </c>
      <c r="J84" s="145" t="s">
        <v>236</v>
      </c>
      <c r="K84" s="146" t="s">
        <v>493</v>
      </c>
      <c r="L84" s="221">
        <v>84</v>
      </c>
      <c r="M84" s="168" t="s">
        <v>1005</v>
      </c>
      <c r="N84" s="176">
        <v>26</v>
      </c>
      <c r="O84" s="176">
        <v>28</v>
      </c>
      <c r="P84" s="159">
        <f t="shared" si="9"/>
        <v>1.0769230769230769</v>
      </c>
      <c r="Q84" s="158" t="s">
        <v>1079</v>
      </c>
      <c r="R84" s="160" t="s">
        <v>1079</v>
      </c>
      <c r="S84" s="159" t="e">
        <f t="shared" si="10"/>
        <v>#VALUE!</v>
      </c>
      <c r="T84" s="176">
        <v>26</v>
      </c>
      <c r="U84" s="160" t="s">
        <v>1079</v>
      </c>
      <c r="V84" s="158"/>
      <c r="W84" s="160"/>
      <c r="X84" s="158"/>
      <c r="Y84" s="160"/>
      <c r="Z84" s="158"/>
      <c r="AA84" s="161"/>
      <c r="AB84" s="205" t="s">
        <v>1095</v>
      </c>
    </row>
    <row r="85" spans="1:28" ht="60" customHeight="1" x14ac:dyDescent="0.25">
      <c r="A85" s="298" t="s">
        <v>495</v>
      </c>
      <c r="B85" s="275" t="s">
        <v>496</v>
      </c>
      <c r="C85" s="273" t="s">
        <v>497</v>
      </c>
      <c r="D85" s="146">
        <v>74</v>
      </c>
      <c r="E85" s="146" t="s">
        <v>498</v>
      </c>
      <c r="F85" s="146" t="s">
        <v>499</v>
      </c>
      <c r="G85" s="146" t="s">
        <v>500</v>
      </c>
      <c r="H85" s="146" t="s">
        <v>501</v>
      </c>
      <c r="I85" s="147" t="s">
        <v>502</v>
      </c>
      <c r="J85" s="145" t="s">
        <v>382</v>
      </c>
      <c r="K85" s="146" t="s">
        <v>383</v>
      </c>
      <c r="L85" s="221">
        <v>250</v>
      </c>
      <c r="M85" s="168" t="s">
        <v>384</v>
      </c>
      <c r="N85" s="157">
        <v>3</v>
      </c>
      <c r="O85" s="158">
        <v>1</v>
      </c>
      <c r="P85" s="156">
        <f t="shared" si="9"/>
        <v>0.33333333333333331</v>
      </c>
      <c r="Q85" s="158">
        <v>358000000</v>
      </c>
      <c r="R85" s="160">
        <v>84490000</v>
      </c>
      <c r="S85" s="156">
        <f t="shared" si="10"/>
        <v>0.23600558659217877</v>
      </c>
      <c r="T85" s="157">
        <v>3</v>
      </c>
      <c r="U85" s="160">
        <v>84490000</v>
      </c>
      <c r="V85" s="158"/>
      <c r="W85" s="160"/>
      <c r="X85" s="158"/>
      <c r="Y85" s="160"/>
      <c r="Z85" s="158"/>
      <c r="AA85" s="161"/>
      <c r="AB85" s="147" t="s">
        <v>1074</v>
      </c>
    </row>
    <row r="86" spans="1:28" ht="60" customHeight="1" x14ac:dyDescent="0.25">
      <c r="A86" s="298"/>
      <c r="B86" s="275"/>
      <c r="C86" s="273"/>
      <c r="D86" s="146">
        <v>75</v>
      </c>
      <c r="E86" s="146" t="s">
        <v>503</v>
      </c>
      <c r="F86" s="146" t="s">
        <v>504</v>
      </c>
      <c r="G86" s="146" t="s">
        <v>505</v>
      </c>
      <c r="H86" s="146" t="s">
        <v>506</v>
      </c>
      <c r="I86" s="147" t="s">
        <v>507</v>
      </c>
      <c r="J86" s="145" t="s">
        <v>406</v>
      </c>
      <c r="K86" s="146" t="s">
        <v>407</v>
      </c>
      <c r="L86" s="221">
        <v>231</v>
      </c>
      <c r="M86" s="168" t="s">
        <v>391</v>
      </c>
      <c r="N86" s="170">
        <v>1</v>
      </c>
      <c r="O86" s="198">
        <v>0.15</v>
      </c>
      <c r="P86" s="159">
        <f t="shared" si="9"/>
        <v>0.15</v>
      </c>
      <c r="Q86" s="158">
        <v>7250000</v>
      </c>
      <c r="R86" s="160">
        <v>1500000</v>
      </c>
      <c r="S86" s="159">
        <f t="shared" si="10"/>
        <v>0.20689655172413793</v>
      </c>
      <c r="T86" s="170">
        <v>1</v>
      </c>
      <c r="U86" s="160">
        <v>1500000</v>
      </c>
      <c r="V86" s="158"/>
      <c r="W86" s="160"/>
      <c r="X86" s="158"/>
      <c r="Y86" s="160"/>
      <c r="Z86" s="158"/>
      <c r="AA86" s="161"/>
      <c r="AB86" s="147" t="s">
        <v>1025</v>
      </c>
    </row>
    <row r="87" spans="1:28" ht="60" customHeight="1" x14ac:dyDescent="0.25">
      <c r="A87" s="298"/>
      <c r="B87" s="275"/>
      <c r="C87" s="273"/>
      <c r="D87" s="146">
        <v>76</v>
      </c>
      <c r="E87" s="146" t="s">
        <v>508</v>
      </c>
      <c r="F87" s="146" t="s">
        <v>509</v>
      </c>
      <c r="G87" s="146" t="s">
        <v>510</v>
      </c>
      <c r="H87" s="146" t="s">
        <v>511</v>
      </c>
      <c r="I87" s="93" t="s">
        <v>512</v>
      </c>
      <c r="J87" s="145" t="s">
        <v>389</v>
      </c>
      <c r="K87" s="146" t="s">
        <v>390</v>
      </c>
      <c r="L87" s="221">
        <v>232</v>
      </c>
      <c r="M87" s="147" t="s">
        <v>1006</v>
      </c>
      <c r="N87" s="157">
        <v>12</v>
      </c>
      <c r="O87" s="158">
        <v>3</v>
      </c>
      <c r="P87" s="156">
        <f t="shared" si="9"/>
        <v>0.25</v>
      </c>
      <c r="Q87" s="158">
        <v>23800000</v>
      </c>
      <c r="R87" s="160">
        <v>750000</v>
      </c>
      <c r="S87" s="156">
        <f t="shared" si="10"/>
        <v>3.1512605042016806E-2</v>
      </c>
      <c r="T87" s="157">
        <v>12</v>
      </c>
      <c r="U87" s="160">
        <v>750000</v>
      </c>
      <c r="V87" s="158"/>
      <c r="W87" s="160"/>
      <c r="X87" s="158"/>
      <c r="Y87" s="160"/>
      <c r="Z87" s="158"/>
      <c r="AA87" s="161"/>
      <c r="AB87" s="205" t="s">
        <v>1096</v>
      </c>
    </row>
    <row r="88" spans="1:28" ht="60" customHeight="1" x14ac:dyDescent="0.25">
      <c r="A88" s="298"/>
      <c r="B88" s="275"/>
      <c r="C88" s="273"/>
      <c r="D88" s="146">
        <v>77</v>
      </c>
      <c r="E88" s="146" t="s">
        <v>513</v>
      </c>
      <c r="F88" s="146" t="s">
        <v>514</v>
      </c>
      <c r="G88" s="146" t="s">
        <v>515</v>
      </c>
      <c r="H88" s="146" t="s">
        <v>516</v>
      </c>
      <c r="I88" s="147" t="s">
        <v>517</v>
      </c>
      <c r="J88" s="145" t="s">
        <v>215</v>
      </c>
      <c r="K88" s="146" t="s">
        <v>216</v>
      </c>
      <c r="L88" s="221">
        <v>197</v>
      </c>
      <c r="M88" s="147" t="s">
        <v>217</v>
      </c>
      <c r="N88" s="356">
        <v>1</v>
      </c>
      <c r="O88" s="363">
        <v>0.2</v>
      </c>
      <c r="P88" s="321">
        <f t="shared" si="9"/>
        <v>0.2</v>
      </c>
      <c r="Q88" s="359">
        <v>69300000</v>
      </c>
      <c r="R88" s="361">
        <v>59520000</v>
      </c>
      <c r="S88" s="315">
        <f t="shared" si="10"/>
        <v>0.8588744588744589</v>
      </c>
      <c r="T88" s="356">
        <v>1</v>
      </c>
      <c r="U88" s="361">
        <v>59520000</v>
      </c>
      <c r="V88" s="158"/>
      <c r="W88" s="160"/>
      <c r="X88" s="158"/>
      <c r="Y88" s="160"/>
      <c r="Z88" s="158"/>
      <c r="AA88" s="161"/>
      <c r="AB88" s="205" t="s">
        <v>1097</v>
      </c>
    </row>
    <row r="89" spans="1:28" ht="60" customHeight="1" x14ac:dyDescent="0.25">
      <c r="A89" s="298"/>
      <c r="B89" s="275"/>
      <c r="C89" s="273"/>
      <c r="D89" s="146">
        <v>78</v>
      </c>
      <c r="E89" s="146" t="s">
        <v>518</v>
      </c>
      <c r="F89" s="146" t="s">
        <v>519</v>
      </c>
      <c r="G89" s="146" t="s">
        <v>520</v>
      </c>
      <c r="H89" s="146" t="s">
        <v>516</v>
      </c>
      <c r="I89" s="147" t="s">
        <v>521</v>
      </c>
      <c r="J89" s="145" t="s">
        <v>215</v>
      </c>
      <c r="K89" s="146" t="s">
        <v>216</v>
      </c>
      <c r="L89" s="221">
        <v>197</v>
      </c>
      <c r="M89" s="147" t="s">
        <v>217</v>
      </c>
      <c r="N89" s="370"/>
      <c r="O89" s="371"/>
      <c r="P89" s="323"/>
      <c r="Q89" s="360"/>
      <c r="R89" s="362"/>
      <c r="S89" s="317"/>
      <c r="T89" s="370"/>
      <c r="U89" s="362"/>
      <c r="V89" s="158"/>
      <c r="W89" s="160"/>
      <c r="X89" s="158"/>
      <c r="Y89" s="160"/>
      <c r="Z89" s="158"/>
      <c r="AA89" s="161"/>
      <c r="AB89" s="377" t="s">
        <v>1075</v>
      </c>
    </row>
    <row r="90" spans="1:28" ht="60" customHeight="1" x14ac:dyDescent="0.25">
      <c r="A90" s="298"/>
      <c r="B90" s="275"/>
      <c r="C90" s="273" t="s">
        <v>522</v>
      </c>
      <c r="D90" s="146">
        <v>79</v>
      </c>
      <c r="E90" s="146" t="s">
        <v>523</v>
      </c>
      <c r="F90" s="146" t="s">
        <v>524</v>
      </c>
      <c r="G90" s="146" t="s">
        <v>525</v>
      </c>
      <c r="H90" s="146" t="s">
        <v>59</v>
      </c>
      <c r="I90" s="147" t="s">
        <v>521</v>
      </c>
      <c r="J90" s="152" t="s">
        <v>233</v>
      </c>
      <c r="K90" s="148" t="s">
        <v>995</v>
      </c>
      <c r="L90" s="146">
        <v>196</v>
      </c>
      <c r="M90" s="149" t="s">
        <v>994</v>
      </c>
      <c r="N90" s="173">
        <v>1</v>
      </c>
      <c r="O90" s="174">
        <v>0.4</v>
      </c>
      <c r="P90" s="156">
        <f t="shared" si="9"/>
        <v>0.4</v>
      </c>
      <c r="Q90" s="158">
        <v>56400000</v>
      </c>
      <c r="R90" s="160">
        <v>56400000</v>
      </c>
      <c r="S90" s="156">
        <f t="shared" si="10"/>
        <v>1</v>
      </c>
      <c r="T90" s="173">
        <v>1</v>
      </c>
      <c r="U90" s="160">
        <v>56400000</v>
      </c>
      <c r="V90" s="158"/>
      <c r="W90" s="160"/>
      <c r="X90" s="158"/>
      <c r="Y90" s="160"/>
      <c r="Z90" s="158"/>
      <c r="AA90" s="161"/>
      <c r="AB90" s="379"/>
    </row>
    <row r="91" spans="1:28" ht="60" customHeight="1" x14ac:dyDescent="0.25">
      <c r="A91" s="298"/>
      <c r="B91" s="275"/>
      <c r="C91" s="273"/>
      <c r="D91" s="146">
        <v>80</v>
      </c>
      <c r="E91" s="146" t="s">
        <v>527</v>
      </c>
      <c r="F91" s="146" t="s">
        <v>528</v>
      </c>
      <c r="G91" s="146" t="s">
        <v>529</v>
      </c>
      <c r="H91" s="146" t="s">
        <v>530</v>
      </c>
      <c r="I91" s="93" t="s">
        <v>531</v>
      </c>
      <c r="J91" s="145" t="s">
        <v>532</v>
      </c>
      <c r="K91" s="146" t="s">
        <v>533</v>
      </c>
      <c r="L91" s="146" t="s">
        <v>534</v>
      </c>
      <c r="M91" s="147" t="s">
        <v>535</v>
      </c>
      <c r="N91" s="157">
        <v>1</v>
      </c>
      <c r="O91" s="158">
        <v>0.25</v>
      </c>
      <c r="P91" s="156">
        <f t="shared" si="9"/>
        <v>0.25</v>
      </c>
      <c r="Q91" s="158">
        <v>20950000</v>
      </c>
      <c r="R91" s="160">
        <v>5600000</v>
      </c>
      <c r="S91" s="156">
        <f t="shared" si="10"/>
        <v>0.26730310262529833</v>
      </c>
      <c r="T91" s="157">
        <v>1</v>
      </c>
      <c r="U91" s="160">
        <v>5600000</v>
      </c>
      <c r="V91" s="158"/>
      <c r="W91" s="160"/>
      <c r="X91" s="158"/>
      <c r="Y91" s="160"/>
      <c r="Z91" s="158"/>
      <c r="AA91" s="161"/>
      <c r="AB91" s="147" t="s">
        <v>1026</v>
      </c>
    </row>
    <row r="92" spans="1:28" ht="126.75" customHeight="1" x14ac:dyDescent="0.25">
      <c r="A92" s="298"/>
      <c r="B92" s="275"/>
      <c r="C92" s="273"/>
      <c r="D92" s="146">
        <v>81</v>
      </c>
      <c r="E92" s="146" t="s">
        <v>536</v>
      </c>
      <c r="F92" s="146" t="s">
        <v>537</v>
      </c>
      <c r="G92" s="146" t="s">
        <v>538</v>
      </c>
      <c r="H92" s="146" t="s">
        <v>539</v>
      </c>
      <c r="I92" s="147" t="s">
        <v>540</v>
      </c>
      <c r="J92" s="145" t="s">
        <v>265</v>
      </c>
      <c r="K92" s="146" t="s">
        <v>266</v>
      </c>
      <c r="L92" s="150">
        <v>186</v>
      </c>
      <c r="M92" s="147" t="s">
        <v>526</v>
      </c>
      <c r="N92" s="173">
        <v>1</v>
      </c>
      <c r="O92" s="174">
        <v>0.1</v>
      </c>
      <c r="P92" s="156">
        <f t="shared" si="9"/>
        <v>0.1</v>
      </c>
      <c r="Q92" s="182">
        <v>40000000</v>
      </c>
      <c r="R92" s="182">
        <v>7500000</v>
      </c>
      <c r="S92" s="156">
        <f t="shared" si="10"/>
        <v>0.1875</v>
      </c>
      <c r="T92" s="173">
        <v>1</v>
      </c>
      <c r="U92" s="182">
        <v>7500000</v>
      </c>
      <c r="V92" s="158"/>
      <c r="W92" s="160"/>
      <c r="X92" s="158"/>
      <c r="Y92" s="160"/>
      <c r="Z92" s="158"/>
      <c r="AA92" s="161"/>
      <c r="AB92" s="147" t="s">
        <v>1076</v>
      </c>
    </row>
    <row r="93" spans="1:28" ht="60" customHeight="1" x14ac:dyDescent="0.25">
      <c r="A93" s="298"/>
      <c r="B93" s="275"/>
      <c r="C93" s="273"/>
      <c r="D93" s="146">
        <v>82</v>
      </c>
      <c r="E93" s="146" t="s">
        <v>541</v>
      </c>
      <c r="F93" s="146" t="s">
        <v>542</v>
      </c>
      <c r="G93" s="146" t="s">
        <v>543</v>
      </c>
      <c r="H93" s="146" t="s">
        <v>59</v>
      </c>
      <c r="I93" s="393" t="s">
        <v>544</v>
      </c>
      <c r="J93" s="270" t="s">
        <v>215</v>
      </c>
      <c r="K93" s="273" t="s">
        <v>216</v>
      </c>
      <c r="L93" s="288">
        <v>197</v>
      </c>
      <c r="M93" s="274" t="s">
        <v>217</v>
      </c>
      <c r="N93" s="356">
        <v>1</v>
      </c>
      <c r="O93" s="363">
        <v>0.2</v>
      </c>
      <c r="P93" s="321">
        <f t="shared" si="9"/>
        <v>0.2</v>
      </c>
      <c r="Q93" s="359">
        <v>69300000</v>
      </c>
      <c r="R93" s="361">
        <v>59520000</v>
      </c>
      <c r="S93" s="315">
        <f t="shared" si="10"/>
        <v>0.8588744588744589</v>
      </c>
      <c r="T93" s="356">
        <v>1</v>
      </c>
      <c r="U93" s="361">
        <v>59520000</v>
      </c>
      <c r="V93" s="158"/>
      <c r="W93" s="160"/>
      <c r="X93" s="158"/>
      <c r="Y93" s="160"/>
      <c r="Z93" s="158"/>
      <c r="AA93" s="161"/>
      <c r="AB93" s="377" t="s">
        <v>1032</v>
      </c>
    </row>
    <row r="94" spans="1:28" ht="60" customHeight="1" x14ac:dyDescent="0.25">
      <c r="A94" s="298"/>
      <c r="B94" s="275"/>
      <c r="C94" s="273"/>
      <c r="D94" s="146">
        <v>83</v>
      </c>
      <c r="E94" s="146" t="s">
        <v>545</v>
      </c>
      <c r="F94" s="146" t="s">
        <v>546</v>
      </c>
      <c r="G94" s="146" t="s">
        <v>547</v>
      </c>
      <c r="H94" s="146" t="s">
        <v>548</v>
      </c>
      <c r="I94" s="393"/>
      <c r="J94" s="270"/>
      <c r="K94" s="273"/>
      <c r="L94" s="288"/>
      <c r="M94" s="274"/>
      <c r="N94" s="370"/>
      <c r="O94" s="371"/>
      <c r="P94" s="323"/>
      <c r="Q94" s="360"/>
      <c r="R94" s="362"/>
      <c r="S94" s="317"/>
      <c r="T94" s="370"/>
      <c r="U94" s="362"/>
      <c r="V94" s="158"/>
      <c r="W94" s="160"/>
      <c r="X94" s="158"/>
      <c r="Y94" s="160"/>
      <c r="Z94" s="158"/>
      <c r="AA94" s="161"/>
      <c r="AB94" s="379"/>
    </row>
    <row r="95" spans="1:28" ht="60" customHeight="1" x14ac:dyDescent="0.25">
      <c r="A95" s="298"/>
      <c r="B95" s="275"/>
      <c r="C95" s="273"/>
      <c r="D95" s="146">
        <v>84</v>
      </c>
      <c r="E95" s="146" t="s">
        <v>549</v>
      </c>
      <c r="F95" s="146" t="s">
        <v>550</v>
      </c>
      <c r="G95" s="146" t="s">
        <v>551</v>
      </c>
      <c r="H95" s="146" t="s">
        <v>59</v>
      </c>
      <c r="I95" s="168" t="s">
        <v>552</v>
      </c>
      <c r="J95" s="145" t="s">
        <v>233</v>
      </c>
      <c r="K95" s="146" t="s">
        <v>1008</v>
      </c>
      <c r="L95" s="150">
        <v>191</v>
      </c>
      <c r="M95" s="147" t="s">
        <v>1007</v>
      </c>
      <c r="N95" s="173">
        <v>1</v>
      </c>
      <c r="O95" s="174">
        <v>0.3</v>
      </c>
      <c r="P95" s="156">
        <f t="shared" si="9"/>
        <v>0.3</v>
      </c>
      <c r="Q95" s="182">
        <f xml:space="preserve"> 170000000 + 1015000000</f>
        <v>1185000000</v>
      </c>
      <c r="R95" s="190">
        <v>179880000</v>
      </c>
      <c r="S95" s="156">
        <f t="shared" si="10"/>
        <v>0.15179746835443039</v>
      </c>
      <c r="T95" s="173">
        <v>1</v>
      </c>
      <c r="U95" s="190">
        <v>179880000</v>
      </c>
      <c r="V95" s="158"/>
      <c r="W95" s="160"/>
      <c r="X95" s="158"/>
      <c r="Y95" s="160"/>
      <c r="Z95" s="158"/>
      <c r="AA95" s="161"/>
      <c r="AB95" s="147" t="s">
        <v>1016</v>
      </c>
    </row>
    <row r="96" spans="1:28" ht="60" customHeight="1" x14ac:dyDescent="0.25">
      <c r="A96" s="298"/>
      <c r="B96" s="275"/>
      <c r="C96" s="273"/>
      <c r="D96" s="146">
        <v>85</v>
      </c>
      <c r="E96" s="146" t="s">
        <v>553</v>
      </c>
      <c r="F96" s="146" t="s">
        <v>554</v>
      </c>
      <c r="G96" s="146" t="s">
        <v>555</v>
      </c>
      <c r="H96" s="146" t="s">
        <v>556</v>
      </c>
      <c r="I96" s="168" t="s">
        <v>557</v>
      </c>
      <c r="J96" s="270" t="s">
        <v>215</v>
      </c>
      <c r="K96" s="273" t="s">
        <v>216</v>
      </c>
      <c r="L96" s="288">
        <v>197</v>
      </c>
      <c r="M96" s="274" t="s">
        <v>217</v>
      </c>
      <c r="N96" s="356">
        <v>1</v>
      </c>
      <c r="O96" s="363">
        <v>0.2</v>
      </c>
      <c r="P96" s="321">
        <f t="shared" si="9"/>
        <v>0.2</v>
      </c>
      <c r="Q96" s="359">
        <v>69300000</v>
      </c>
      <c r="R96" s="361">
        <v>59520000</v>
      </c>
      <c r="S96" s="315">
        <f t="shared" si="10"/>
        <v>0.8588744588744589</v>
      </c>
      <c r="T96" s="356">
        <v>1</v>
      </c>
      <c r="U96" s="361">
        <v>59520000</v>
      </c>
      <c r="V96" s="158"/>
      <c r="W96" s="160"/>
      <c r="X96" s="158"/>
      <c r="Y96" s="160"/>
      <c r="Z96" s="158"/>
      <c r="AA96" s="161"/>
      <c r="AB96" s="147" t="s">
        <v>1033</v>
      </c>
    </row>
    <row r="97" spans="1:28" ht="60" customHeight="1" x14ac:dyDescent="0.25">
      <c r="A97" s="298"/>
      <c r="B97" s="275" t="s">
        <v>558</v>
      </c>
      <c r="C97" s="273" t="s">
        <v>559</v>
      </c>
      <c r="D97" s="146">
        <v>86</v>
      </c>
      <c r="E97" s="146" t="s">
        <v>560</v>
      </c>
      <c r="F97" s="146" t="s">
        <v>561</v>
      </c>
      <c r="G97" s="146" t="s">
        <v>562</v>
      </c>
      <c r="H97" s="146" t="s">
        <v>563</v>
      </c>
      <c r="I97" s="169" t="s">
        <v>564</v>
      </c>
      <c r="J97" s="270"/>
      <c r="K97" s="273"/>
      <c r="L97" s="288"/>
      <c r="M97" s="274"/>
      <c r="N97" s="357"/>
      <c r="O97" s="364"/>
      <c r="P97" s="322"/>
      <c r="Q97" s="366"/>
      <c r="R97" s="368"/>
      <c r="S97" s="316"/>
      <c r="T97" s="357"/>
      <c r="U97" s="368"/>
      <c r="V97" s="158"/>
      <c r="W97" s="160"/>
      <c r="X97" s="158"/>
      <c r="Y97" s="160"/>
      <c r="Z97" s="158"/>
      <c r="AA97" s="161"/>
      <c r="AB97" s="205" t="s">
        <v>1098</v>
      </c>
    </row>
    <row r="98" spans="1:28" ht="60" customHeight="1" x14ac:dyDescent="0.25">
      <c r="A98" s="298"/>
      <c r="B98" s="275"/>
      <c r="C98" s="273"/>
      <c r="D98" s="146">
        <v>87</v>
      </c>
      <c r="E98" s="146" t="s">
        <v>565</v>
      </c>
      <c r="F98" s="146" t="s">
        <v>566</v>
      </c>
      <c r="G98" s="146" t="s">
        <v>567</v>
      </c>
      <c r="H98" s="146" t="s">
        <v>568</v>
      </c>
      <c r="I98" s="168" t="s">
        <v>569</v>
      </c>
      <c r="J98" s="270"/>
      <c r="K98" s="273"/>
      <c r="L98" s="288"/>
      <c r="M98" s="274"/>
      <c r="N98" s="370"/>
      <c r="O98" s="371"/>
      <c r="P98" s="323"/>
      <c r="Q98" s="360"/>
      <c r="R98" s="362"/>
      <c r="S98" s="317"/>
      <c r="T98" s="370"/>
      <c r="U98" s="362"/>
      <c r="V98" s="158"/>
      <c r="W98" s="160"/>
      <c r="X98" s="158"/>
      <c r="Y98" s="160"/>
      <c r="Z98" s="158"/>
      <c r="AA98" s="161"/>
      <c r="AB98" s="205" t="s">
        <v>1099</v>
      </c>
    </row>
    <row r="99" spans="1:28" ht="60" customHeight="1" x14ac:dyDescent="0.25">
      <c r="A99" s="298"/>
      <c r="B99" s="275"/>
      <c r="C99" s="273"/>
      <c r="D99" s="146">
        <v>88</v>
      </c>
      <c r="E99" s="146" t="s">
        <v>570</v>
      </c>
      <c r="F99" s="146" t="s">
        <v>571</v>
      </c>
      <c r="G99" s="146" t="s">
        <v>572</v>
      </c>
      <c r="H99" s="146" t="s">
        <v>59</v>
      </c>
      <c r="I99" s="168" t="s">
        <v>573</v>
      </c>
      <c r="J99" s="299" t="s">
        <v>574</v>
      </c>
      <c r="K99" s="288"/>
      <c r="L99" s="288"/>
      <c r="M99" s="300"/>
      <c r="N99" s="157"/>
      <c r="O99" s="158">
        <f t="shared" ref="O99" si="13">T99+V99+X99+Z99</f>
        <v>0</v>
      </c>
      <c r="P99" s="159"/>
      <c r="Q99" s="158"/>
      <c r="R99" s="160" t="e">
        <f t="shared" si="11"/>
        <v>#VALUE!</v>
      </c>
      <c r="S99" s="159"/>
      <c r="T99" s="157"/>
      <c r="U99" s="160" t="e">
        <f t="shared" si="12"/>
        <v>#VALUE!</v>
      </c>
      <c r="V99" s="158"/>
      <c r="W99" s="160"/>
      <c r="X99" s="158"/>
      <c r="Y99" s="160"/>
      <c r="Z99" s="158"/>
      <c r="AA99" s="161"/>
      <c r="AB99" s="147" t="s">
        <v>1034</v>
      </c>
    </row>
    <row r="100" spans="1:28" ht="60" customHeight="1" x14ac:dyDescent="0.25">
      <c r="A100" s="298"/>
      <c r="B100" s="275" t="s">
        <v>558</v>
      </c>
      <c r="C100" s="273" t="s">
        <v>559</v>
      </c>
      <c r="D100" s="146">
        <v>89</v>
      </c>
      <c r="E100" s="146" t="s">
        <v>575</v>
      </c>
      <c r="F100" s="146" t="s">
        <v>576</v>
      </c>
      <c r="G100" s="146" t="s">
        <v>577</v>
      </c>
      <c r="H100" s="146" t="s">
        <v>59</v>
      </c>
      <c r="I100" s="147" t="s">
        <v>578</v>
      </c>
      <c r="J100" s="270" t="s">
        <v>215</v>
      </c>
      <c r="K100" s="273" t="s">
        <v>216</v>
      </c>
      <c r="L100" s="288">
        <v>197</v>
      </c>
      <c r="M100" s="274" t="s">
        <v>217</v>
      </c>
      <c r="N100" s="356">
        <v>1</v>
      </c>
      <c r="O100" s="363">
        <v>0.2</v>
      </c>
      <c r="P100" s="321">
        <f t="shared" ref="P100" si="14">(O100/N100)*1</f>
        <v>0.2</v>
      </c>
      <c r="Q100" s="359">
        <v>69300000</v>
      </c>
      <c r="R100" s="361">
        <v>59520000</v>
      </c>
      <c r="S100" s="315">
        <f t="shared" ref="S100" si="15">(R100/Q100)*1</f>
        <v>0.8588744588744589</v>
      </c>
      <c r="T100" s="356">
        <v>1</v>
      </c>
      <c r="U100" s="361">
        <v>59520000</v>
      </c>
      <c r="V100" s="158"/>
      <c r="W100" s="160"/>
      <c r="X100" s="158"/>
      <c r="Y100" s="160"/>
      <c r="Z100" s="158"/>
      <c r="AA100" s="161"/>
      <c r="AB100" s="377" t="s">
        <v>1024</v>
      </c>
    </row>
    <row r="101" spans="1:28" ht="60" customHeight="1" x14ac:dyDescent="0.25">
      <c r="A101" s="298"/>
      <c r="B101" s="275"/>
      <c r="C101" s="273"/>
      <c r="D101" s="146">
        <v>90</v>
      </c>
      <c r="E101" s="146" t="s">
        <v>579</v>
      </c>
      <c r="F101" s="146" t="s">
        <v>580</v>
      </c>
      <c r="G101" s="146" t="s">
        <v>581</v>
      </c>
      <c r="H101" s="146" t="s">
        <v>563</v>
      </c>
      <c r="I101" s="147" t="s">
        <v>582</v>
      </c>
      <c r="J101" s="270"/>
      <c r="K101" s="273"/>
      <c r="L101" s="288"/>
      <c r="M101" s="274"/>
      <c r="N101" s="370"/>
      <c r="O101" s="371"/>
      <c r="P101" s="323"/>
      <c r="Q101" s="360"/>
      <c r="R101" s="362"/>
      <c r="S101" s="317"/>
      <c r="T101" s="370"/>
      <c r="U101" s="362"/>
      <c r="V101" s="158"/>
      <c r="W101" s="160"/>
      <c r="X101" s="158"/>
      <c r="Y101" s="160"/>
      <c r="Z101" s="158"/>
      <c r="AA101" s="161"/>
      <c r="AB101" s="378"/>
    </row>
    <row r="102" spans="1:28" ht="60" customHeight="1" x14ac:dyDescent="0.25">
      <c r="A102" s="298"/>
      <c r="B102" s="275"/>
      <c r="C102" s="273"/>
      <c r="D102" s="146">
        <v>91</v>
      </c>
      <c r="E102" s="146" t="s">
        <v>583</v>
      </c>
      <c r="F102" s="146" t="s">
        <v>584</v>
      </c>
      <c r="G102" s="146" t="s">
        <v>585</v>
      </c>
      <c r="H102" s="146" t="s">
        <v>586</v>
      </c>
      <c r="I102" s="147" t="s">
        <v>587</v>
      </c>
      <c r="J102" s="145" t="s">
        <v>588</v>
      </c>
      <c r="K102" s="146" t="s">
        <v>589</v>
      </c>
      <c r="L102" s="146" t="s">
        <v>590</v>
      </c>
      <c r="M102" s="147" t="s">
        <v>591</v>
      </c>
      <c r="N102" s="170">
        <v>1</v>
      </c>
      <c r="O102" s="198">
        <v>0.2</v>
      </c>
      <c r="P102" s="159">
        <f t="shared" ref="P102:P106" si="16">(O102/N102)*1</f>
        <v>0.2</v>
      </c>
      <c r="Q102" s="158">
        <v>69300000</v>
      </c>
      <c r="R102" s="160">
        <v>59520000</v>
      </c>
      <c r="S102" s="159">
        <f t="shared" ref="S102:S106" si="17">(R102/Q102)*1</f>
        <v>0.8588744588744589</v>
      </c>
      <c r="T102" s="170">
        <v>1</v>
      </c>
      <c r="U102" s="160">
        <v>59520000</v>
      </c>
      <c r="V102" s="158"/>
      <c r="W102" s="160"/>
      <c r="X102" s="158"/>
      <c r="Y102" s="160"/>
      <c r="Z102" s="158"/>
      <c r="AA102" s="161"/>
      <c r="AB102" s="379"/>
    </row>
    <row r="103" spans="1:28" ht="60" customHeight="1" x14ac:dyDescent="0.25">
      <c r="A103" s="298"/>
      <c r="B103" s="275"/>
      <c r="C103" s="273"/>
      <c r="D103" s="146">
        <v>92</v>
      </c>
      <c r="E103" s="146" t="s">
        <v>592</v>
      </c>
      <c r="F103" s="146" t="s">
        <v>593</v>
      </c>
      <c r="G103" s="146" t="s">
        <v>594</v>
      </c>
      <c r="H103" s="146" t="s">
        <v>595</v>
      </c>
      <c r="I103" s="147" t="s">
        <v>596</v>
      </c>
      <c r="J103" s="145" t="s">
        <v>389</v>
      </c>
      <c r="K103" s="146" t="s">
        <v>390</v>
      </c>
      <c r="L103" s="150">
        <v>231</v>
      </c>
      <c r="M103" s="147" t="s">
        <v>1009</v>
      </c>
      <c r="N103" s="170">
        <v>1</v>
      </c>
      <c r="O103" s="198">
        <v>0.15</v>
      </c>
      <c r="P103" s="159">
        <f t="shared" si="16"/>
        <v>0.15</v>
      </c>
      <c r="Q103" s="158">
        <v>7250000</v>
      </c>
      <c r="R103" s="160">
        <v>1500000</v>
      </c>
      <c r="S103" s="159">
        <f t="shared" si="17"/>
        <v>0.20689655172413793</v>
      </c>
      <c r="T103" s="170">
        <v>1</v>
      </c>
      <c r="U103" s="160">
        <v>1500000</v>
      </c>
      <c r="V103" s="158"/>
      <c r="W103" s="160"/>
      <c r="X103" s="158"/>
      <c r="Y103" s="160"/>
      <c r="Z103" s="158"/>
      <c r="AA103" s="161"/>
      <c r="AB103" s="147" t="s">
        <v>1025</v>
      </c>
    </row>
    <row r="104" spans="1:28" ht="60" customHeight="1" x14ac:dyDescent="0.25">
      <c r="A104" s="298"/>
      <c r="B104" s="275"/>
      <c r="C104" s="273"/>
      <c r="D104" s="146">
        <v>93</v>
      </c>
      <c r="E104" s="146" t="s">
        <v>598</v>
      </c>
      <c r="F104" s="146" t="s">
        <v>599</v>
      </c>
      <c r="G104" s="146" t="s">
        <v>600</v>
      </c>
      <c r="H104" s="146" t="s">
        <v>601</v>
      </c>
      <c r="I104" s="147" t="s">
        <v>602</v>
      </c>
      <c r="J104" s="145" t="s">
        <v>389</v>
      </c>
      <c r="K104" s="146" t="s">
        <v>603</v>
      </c>
      <c r="L104" s="146">
        <v>226</v>
      </c>
      <c r="M104" s="147" t="s">
        <v>1010</v>
      </c>
      <c r="N104" s="157">
        <v>12</v>
      </c>
      <c r="O104" s="158">
        <v>8</v>
      </c>
      <c r="P104" s="156">
        <f t="shared" si="16"/>
        <v>0.66666666666666663</v>
      </c>
      <c r="Q104" s="158">
        <v>210000000</v>
      </c>
      <c r="R104" s="189">
        <f>10000000+6800000+3580000+10900000+10900000+10150000+5000000+2700000+8145000</f>
        <v>68175000</v>
      </c>
      <c r="S104" s="156">
        <f t="shared" si="17"/>
        <v>0.32464285714285712</v>
      </c>
      <c r="T104" s="157">
        <v>12</v>
      </c>
      <c r="U104" s="189">
        <f>10000000+6800000+3580000+10900000+10900000+10150000+5000000+2700000+8145000</f>
        <v>68175000</v>
      </c>
      <c r="V104" s="158"/>
      <c r="W104" s="160"/>
      <c r="X104" s="158"/>
      <c r="Y104" s="160"/>
      <c r="Z104" s="158"/>
      <c r="AA104" s="161"/>
      <c r="AB104" s="147" t="s">
        <v>1017</v>
      </c>
    </row>
    <row r="105" spans="1:28" ht="258.75" customHeight="1" x14ac:dyDescent="0.25">
      <c r="A105" s="298"/>
      <c r="B105" s="275"/>
      <c r="C105" s="273"/>
      <c r="D105" s="146">
        <v>94</v>
      </c>
      <c r="E105" s="146" t="s">
        <v>605</v>
      </c>
      <c r="F105" s="146" t="s">
        <v>606</v>
      </c>
      <c r="G105" s="146" t="s">
        <v>607</v>
      </c>
      <c r="H105" s="146" t="s">
        <v>608</v>
      </c>
      <c r="I105" s="147" t="s">
        <v>609</v>
      </c>
      <c r="J105" s="145" t="s">
        <v>254</v>
      </c>
      <c r="K105" s="150" t="s">
        <v>262</v>
      </c>
      <c r="L105" s="146">
        <v>137</v>
      </c>
      <c r="M105" s="147" t="s">
        <v>263</v>
      </c>
      <c r="N105" s="157">
        <v>12</v>
      </c>
      <c r="O105" s="158">
        <v>2</v>
      </c>
      <c r="P105" s="156">
        <f t="shared" si="16"/>
        <v>0.16666666666666666</v>
      </c>
      <c r="Q105" s="158">
        <v>53000000</v>
      </c>
      <c r="R105" s="201">
        <v>26400000</v>
      </c>
      <c r="S105" s="156">
        <f t="shared" si="17"/>
        <v>0.49811320754716981</v>
      </c>
      <c r="T105" s="157">
        <v>12</v>
      </c>
      <c r="U105" s="201">
        <v>26400000</v>
      </c>
      <c r="V105" s="158"/>
      <c r="W105" s="160"/>
      <c r="X105" s="158"/>
      <c r="Y105" s="160"/>
      <c r="Z105" s="158"/>
      <c r="AA105" s="161"/>
      <c r="AB105" s="147" t="s">
        <v>1077</v>
      </c>
    </row>
    <row r="106" spans="1:28" ht="60" customHeight="1" x14ac:dyDescent="0.25">
      <c r="A106" s="298"/>
      <c r="B106" s="275"/>
      <c r="C106" s="273"/>
      <c r="D106" s="146">
        <v>95</v>
      </c>
      <c r="E106" s="216" t="s">
        <v>610</v>
      </c>
      <c r="F106" s="146" t="s">
        <v>611</v>
      </c>
      <c r="G106" s="146" t="s">
        <v>612</v>
      </c>
      <c r="H106" s="146" t="s">
        <v>87</v>
      </c>
      <c r="I106" s="147" t="s">
        <v>613</v>
      </c>
      <c r="J106" s="270" t="s">
        <v>215</v>
      </c>
      <c r="K106" s="273" t="s">
        <v>216</v>
      </c>
      <c r="L106" s="288">
        <v>197</v>
      </c>
      <c r="M106" s="274" t="s">
        <v>217</v>
      </c>
      <c r="N106" s="356">
        <v>1</v>
      </c>
      <c r="O106" s="363">
        <v>0.2</v>
      </c>
      <c r="P106" s="321">
        <f t="shared" si="16"/>
        <v>0.2</v>
      </c>
      <c r="Q106" s="359">
        <v>69300000</v>
      </c>
      <c r="R106" s="361">
        <v>59520000</v>
      </c>
      <c r="S106" s="315">
        <f t="shared" si="17"/>
        <v>0.8588744588744589</v>
      </c>
      <c r="T106" s="356">
        <v>1</v>
      </c>
      <c r="U106" s="361">
        <v>59520000</v>
      </c>
      <c r="V106" s="158"/>
      <c r="W106" s="160"/>
      <c r="X106" s="158"/>
      <c r="Y106" s="160"/>
      <c r="Z106" s="158"/>
      <c r="AA106" s="161"/>
      <c r="AB106" s="377" t="s">
        <v>1078</v>
      </c>
    </row>
    <row r="107" spans="1:28" ht="60" customHeight="1" x14ac:dyDescent="0.25">
      <c r="A107" s="298"/>
      <c r="B107" s="275"/>
      <c r="C107" s="273"/>
      <c r="D107" s="146">
        <v>96</v>
      </c>
      <c r="E107" s="216" t="s">
        <v>614</v>
      </c>
      <c r="F107" s="146" t="s">
        <v>615</v>
      </c>
      <c r="G107" s="146" t="s">
        <v>616</v>
      </c>
      <c r="H107" s="146" t="s">
        <v>59</v>
      </c>
      <c r="I107" s="147" t="s">
        <v>617</v>
      </c>
      <c r="J107" s="270"/>
      <c r="K107" s="273"/>
      <c r="L107" s="288"/>
      <c r="M107" s="274"/>
      <c r="N107" s="370"/>
      <c r="O107" s="371"/>
      <c r="P107" s="323"/>
      <c r="Q107" s="360"/>
      <c r="R107" s="362"/>
      <c r="S107" s="317"/>
      <c r="T107" s="370"/>
      <c r="U107" s="362"/>
      <c r="V107" s="158"/>
      <c r="W107" s="160"/>
      <c r="X107" s="158"/>
      <c r="Y107" s="160"/>
      <c r="Z107" s="158"/>
      <c r="AA107" s="161"/>
      <c r="AB107" s="378"/>
    </row>
    <row r="108" spans="1:28" ht="86.25" customHeight="1" x14ac:dyDescent="0.25">
      <c r="A108" s="298"/>
      <c r="B108" s="275"/>
      <c r="C108" s="146" t="s">
        <v>618</v>
      </c>
      <c r="D108" s="146">
        <v>97</v>
      </c>
      <c r="E108" s="146" t="s">
        <v>619</v>
      </c>
      <c r="F108" s="146" t="s">
        <v>620</v>
      </c>
      <c r="G108" s="146" t="s">
        <v>621</v>
      </c>
      <c r="H108" s="146" t="s">
        <v>59</v>
      </c>
      <c r="I108" s="147" t="s">
        <v>622</v>
      </c>
      <c r="J108" s="145" t="s">
        <v>389</v>
      </c>
      <c r="K108" s="146" t="s">
        <v>603</v>
      </c>
      <c r="L108" s="150">
        <v>226</v>
      </c>
      <c r="M108" s="147" t="s">
        <v>1011</v>
      </c>
      <c r="N108" s="157">
        <v>12</v>
      </c>
      <c r="O108" s="158">
        <v>8</v>
      </c>
      <c r="P108" s="156">
        <f t="shared" ref="P108:P109" si="18">(O108/N108)*1</f>
        <v>0.66666666666666663</v>
      </c>
      <c r="Q108" s="158">
        <v>210000000</v>
      </c>
      <c r="R108" s="189">
        <f>10000000+6800000+3580000+10900000+10900000+10150000+5000000+2700000+8145000</f>
        <v>68175000</v>
      </c>
      <c r="S108" s="156">
        <f t="shared" ref="S108:S109" si="19">(R108/Q108)*1</f>
        <v>0.32464285714285712</v>
      </c>
      <c r="T108" s="157">
        <v>12</v>
      </c>
      <c r="U108" s="189">
        <f>10000000+6800000+3580000+10900000+10900000+10150000+5000000+2700000+8145000</f>
        <v>68175000</v>
      </c>
      <c r="V108" s="158"/>
      <c r="W108" s="160"/>
      <c r="X108" s="158"/>
      <c r="Y108" s="160"/>
      <c r="Z108" s="158"/>
      <c r="AA108" s="161"/>
      <c r="AB108" s="379"/>
    </row>
    <row r="109" spans="1:28" ht="60" customHeight="1" x14ac:dyDescent="0.25">
      <c r="A109" s="298" t="s">
        <v>624</v>
      </c>
      <c r="B109" s="273" t="s">
        <v>625</v>
      </c>
      <c r="C109" s="273" t="s">
        <v>626</v>
      </c>
      <c r="D109" s="146">
        <v>98</v>
      </c>
      <c r="E109" s="146" t="s">
        <v>627</v>
      </c>
      <c r="F109" s="146" t="s">
        <v>628</v>
      </c>
      <c r="G109" s="146" t="s">
        <v>629</v>
      </c>
      <c r="H109" s="146" t="s">
        <v>630</v>
      </c>
      <c r="I109" s="147" t="s">
        <v>631</v>
      </c>
      <c r="J109" s="270" t="s">
        <v>233</v>
      </c>
      <c r="K109" s="273" t="s">
        <v>234</v>
      </c>
      <c r="L109" s="275">
        <v>197</v>
      </c>
      <c r="M109" s="276" t="s">
        <v>217</v>
      </c>
      <c r="N109" s="356">
        <v>1</v>
      </c>
      <c r="O109" s="363">
        <v>0.2</v>
      </c>
      <c r="P109" s="321">
        <f t="shared" si="18"/>
        <v>0.2</v>
      </c>
      <c r="Q109" s="359">
        <v>69300000</v>
      </c>
      <c r="R109" s="361">
        <v>59520000</v>
      </c>
      <c r="S109" s="315">
        <f t="shared" si="19"/>
        <v>0.8588744588744589</v>
      </c>
      <c r="T109" s="356">
        <v>1</v>
      </c>
      <c r="U109" s="361">
        <v>59520000</v>
      </c>
      <c r="V109" s="158"/>
      <c r="W109" s="160"/>
      <c r="X109" s="158"/>
      <c r="Y109" s="160"/>
      <c r="Z109" s="158" t="s">
        <v>1035</v>
      </c>
      <c r="AA109" s="161"/>
      <c r="AB109" s="377" t="s">
        <v>1036</v>
      </c>
    </row>
    <row r="110" spans="1:28" ht="60" customHeight="1" x14ac:dyDescent="0.25">
      <c r="A110" s="298"/>
      <c r="B110" s="273"/>
      <c r="C110" s="273"/>
      <c r="D110" s="146">
        <v>99</v>
      </c>
      <c r="E110" s="146" t="s">
        <v>632</v>
      </c>
      <c r="F110" s="146" t="s">
        <v>633</v>
      </c>
      <c r="G110" s="146" t="s">
        <v>634</v>
      </c>
      <c r="H110" s="146" t="s">
        <v>635</v>
      </c>
      <c r="I110" s="147" t="s">
        <v>631</v>
      </c>
      <c r="J110" s="270"/>
      <c r="K110" s="273"/>
      <c r="L110" s="275"/>
      <c r="M110" s="276"/>
      <c r="N110" s="357"/>
      <c r="O110" s="364"/>
      <c r="P110" s="322"/>
      <c r="Q110" s="366"/>
      <c r="R110" s="368"/>
      <c r="S110" s="316"/>
      <c r="T110" s="357"/>
      <c r="U110" s="368"/>
      <c r="V110" s="158"/>
      <c r="W110" s="160"/>
      <c r="X110" s="158"/>
      <c r="Y110" s="160"/>
      <c r="Z110" s="158"/>
      <c r="AA110" s="161"/>
      <c r="AB110" s="378"/>
    </row>
    <row r="111" spans="1:28" ht="60" customHeight="1" x14ac:dyDescent="0.25">
      <c r="A111" s="298"/>
      <c r="B111" s="273"/>
      <c r="C111" s="275" t="s">
        <v>636</v>
      </c>
      <c r="D111" s="148">
        <v>100</v>
      </c>
      <c r="E111" s="146" t="s">
        <v>637</v>
      </c>
      <c r="F111" s="146" t="s">
        <v>638</v>
      </c>
      <c r="G111" s="146" t="s">
        <v>639</v>
      </c>
      <c r="H111" s="146" t="s">
        <v>640</v>
      </c>
      <c r="I111" s="147" t="s">
        <v>641</v>
      </c>
      <c r="J111" s="270"/>
      <c r="K111" s="273"/>
      <c r="L111" s="275"/>
      <c r="M111" s="276"/>
      <c r="N111" s="357"/>
      <c r="O111" s="364"/>
      <c r="P111" s="322"/>
      <c r="Q111" s="366"/>
      <c r="R111" s="368"/>
      <c r="S111" s="316"/>
      <c r="T111" s="357"/>
      <c r="U111" s="368"/>
      <c r="V111" s="158"/>
      <c r="W111" s="160"/>
      <c r="X111" s="158"/>
      <c r="Y111" s="160"/>
      <c r="Z111" s="158"/>
      <c r="AA111" s="161"/>
      <c r="AB111" s="378"/>
    </row>
    <row r="112" spans="1:28" ht="60" customHeight="1" x14ac:dyDescent="0.25">
      <c r="A112" s="298"/>
      <c r="B112" s="273"/>
      <c r="C112" s="275"/>
      <c r="D112" s="146">
        <v>101</v>
      </c>
      <c r="E112" s="148" t="s">
        <v>642</v>
      </c>
      <c r="F112" s="146" t="s">
        <v>643</v>
      </c>
      <c r="G112" s="146" t="s">
        <v>644</v>
      </c>
      <c r="H112" s="146" t="s">
        <v>645</v>
      </c>
      <c r="I112" s="147" t="s">
        <v>641</v>
      </c>
      <c r="J112" s="270"/>
      <c r="K112" s="273"/>
      <c r="L112" s="275"/>
      <c r="M112" s="276"/>
      <c r="N112" s="357"/>
      <c r="O112" s="364"/>
      <c r="P112" s="322"/>
      <c r="Q112" s="366"/>
      <c r="R112" s="368"/>
      <c r="S112" s="316"/>
      <c r="T112" s="357"/>
      <c r="U112" s="368"/>
      <c r="V112" s="158"/>
      <c r="W112" s="160"/>
      <c r="X112" s="158"/>
      <c r="Y112" s="160"/>
      <c r="Z112" s="158"/>
      <c r="AA112" s="161"/>
      <c r="AB112" s="378"/>
    </row>
    <row r="113" spans="1:28" ht="60" customHeight="1" x14ac:dyDescent="0.25">
      <c r="A113" s="298"/>
      <c r="B113" s="273"/>
      <c r="C113" s="275"/>
      <c r="D113" s="146">
        <v>102</v>
      </c>
      <c r="E113" s="146" t="s">
        <v>646</v>
      </c>
      <c r="F113" s="146" t="s">
        <v>647</v>
      </c>
      <c r="G113" s="146" t="s">
        <v>648</v>
      </c>
      <c r="H113" s="146" t="s">
        <v>649</v>
      </c>
      <c r="I113" s="147" t="s">
        <v>650</v>
      </c>
      <c r="J113" s="270"/>
      <c r="K113" s="273"/>
      <c r="L113" s="275"/>
      <c r="M113" s="276"/>
      <c r="N113" s="357"/>
      <c r="O113" s="364"/>
      <c r="P113" s="322"/>
      <c r="Q113" s="366"/>
      <c r="R113" s="368"/>
      <c r="S113" s="316"/>
      <c r="T113" s="357"/>
      <c r="U113" s="368"/>
      <c r="V113" s="158"/>
      <c r="W113" s="160"/>
      <c r="X113" s="158"/>
      <c r="Y113" s="160"/>
      <c r="Z113" s="158"/>
      <c r="AA113" s="161"/>
      <c r="AB113" s="378"/>
    </row>
    <row r="114" spans="1:28" ht="60" customHeight="1" x14ac:dyDescent="0.25">
      <c r="A114" s="298"/>
      <c r="B114" s="273"/>
      <c r="C114" s="275"/>
      <c r="D114" s="146">
        <v>103</v>
      </c>
      <c r="E114" s="146" t="s">
        <v>651</v>
      </c>
      <c r="F114" s="146" t="s">
        <v>652</v>
      </c>
      <c r="G114" s="146" t="s">
        <v>653</v>
      </c>
      <c r="H114" s="146" t="s">
        <v>654</v>
      </c>
      <c r="I114" s="147" t="s">
        <v>655</v>
      </c>
      <c r="J114" s="270"/>
      <c r="K114" s="273"/>
      <c r="L114" s="275"/>
      <c r="M114" s="276"/>
      <c r="N114" s="357"/>
      <c r="O114" s="364"/>
      <c r="P114" s="322"/>
      <c r="Q114" s="366"/>
      <c r="R114" s="368"/>
      <c r="S114" s="316"/>
      <c r="T114" s="357"/>
      <c r="U114" s="368"/>
      <c r="V114" s="158"/>
      <c r="W114" s="160"/>
      <c r="X114" s="158"/>
      <c r="Y114" s="160"/>
      <c r="Z114" s="158"/>
      <c r="AA114" s="161"/>
      <c r="AB114" s="379"/>
    </row>
    <row r="115" spans="1:28" ht="60" customHeight="1" x14ac:dyDescent="0.25">
      <c r="A115" s="298"/>
      <c r="B115" s="273"/>
      <c r="C115" s="275"/>
      <c r="D115" s="148">
        <v>104</v>
      </c>
      <c r="E115" s="146" t="s">
        <v>656</v>
      </c>
      <c r="F115" s="146" t="s">
        <v>657</v>
      </c>
      <c r="G115" s="146" t="s">
        <v>658</v>
      </c>
      <c r="H115" s="146" t="s">
        <v>659</v>
      </c>
      <c r="I115" s="147" t="s">
        <v>660</v>
      </c>
      <c r="J115" s="270"/>
      <c r="K115" s="273"/>
      <c r="L115" s="275"/>
      <c r="M115" s="276"/>
      <c r="N115" s="357"/>
      <c r="O115" s="364"/>
      <c r="P115" s="322"/>
      <c r="Q115" s="366"/>
      <c r="R115" s="368"/>
      <c r="S115" s="316"/>
      <c r="T115" s="357"/>
      <c r="U115" s="368"/>
      <c r="V115" s="158"/>
      <c r="W115" s="160"/>
      <c r="X115" s="158"/>
      <c r="Y115" s="160"/>
      <c r="Z115" s="158"/>
      <c r="AA115" s="161"/>
      <c r="AB115" s="147" t="s">
        <v>1037</v>
      </c>
    </row>
    <row r="116" spans="1:28" ht="60" customHeight="1" x14ac:dyDescent="0.25">
      <c r="A116" s="298"/>
      <c r="B116" s="273"/>
      <c r="C116" s="275"/>
      <c r="D116" s="146">
        <v>105</v>
      </c>
      <c r="E116" s="146" t="s">
        <v>661</v>
      </c>
      <c r="F116" s="146" t="s">
        <v>662</v>
      </c>
      <c r="G116" s="146" t="s">
        <v>663</v>
      </c>
      <c r="H116" s="146" t="s">
        <v>664</v>
      </c>
      <c r="I116" s="147" t="s">
        <v>665</v>
      </c>
      <c r="J116" s="270"/>
      <c r="K116" s="273"/>
      <c r="L116" s="275"/>
      <c r="M116" s="276"/>
      <c r="N116" s="357"/>
      <c r="O116" s="364"/>
      <c r="P116" s="322"/>
      <c r="Q116" s="366"/>
      <c r="R116" s="368"/>
      <c r="S116" s="316"/>
      <c r="T116" s="357"/>
      <c r="U116" s="368"/>
      <c r="V116" s="158"/>
      <c r="W116" s="160"/>
      <c r="X116" s="158"/>
      <c r="Y116" s="160"/>
      <c r="Z116" s="158"/>
      <c r="AA116" s="161"/>
      <c r="AB116" s="163" t="s">
        <v>1038</v>
      </c>
    </row>
    <row r="117" spans="1:28" ht="60" customHeight="1" x14ac:dyDescent="0.25">
      <c r="A117" s="298"/>
      <c r="B117" s="273"/>
      <c r="C117" s="275"/>
      <c r="D117" s="146">
        <v>106</v>
      </c>
      <c r="E117" s="216" t="s">
        <v>666</v>
      </c>
      <c r="F117" s="146" t="s">
        <v>667</v>
      </c>
      <c r="G117" s="146" t="s">
        <v>668</v>
      </c>
      <c r="H117" s="146" t="s">
        <v>669</v>
      </c>
      <c r="I117" s="147" t="s">
        <v>1020</v>
      </c>
      <c r="J117" s="270"/>
      <c r="K117" s="273"/>
      <c r="L117" s="275"/>
      <c r="M117" s="276"/>
      <c r="N117" s="357"/>
      <c r="O117" s="364"/>
      <c r="P117" s="322"/>
      <c r="Q117" s="366"/>
      <c r="R117" s="368"/>
      <c r="S117" s="316"/>
      <c r="T117" s="357"/>
      <c r="U117" s="368"/>
      <c r="V117" s="158"/>
      <c r="W117" s="160"/>
      <c r="X117" s="158"/>
      <c r="Y117" s="160"/>
      <c r="Z117" s="158"/>
      <c r="AA117" s="161"/>
      <c r="AB117" s="163" t="s">
        <v>1039</v>
      </c>
    </row>
    <row r="118" spans="1:28" ht="60" customHeight="1" x14ac:dyDescent="0.25">
      <c r="A118" s="298"/>
      <c r="B118" s="273"/>
      <c r="C118" s="275"/>
      <c r="D118" s="146">
        <v>107</v>
      </c>
      <c r="E118" s="146" t="s">
        <v>671</v>
      </c>
      <c r="F118" s="146" t="s">
        <v>672</v>
      </c>
      <c r="G118" s="146" t="s">
        <v>673</v>
      </c>
      <c r="H118" s="146" t="s">
        <v>59</v>
      </c>
      <c r="I118" s="147" t="s">
        <v>674</v>
      </c>
      <c r="J118" s="270"/>
      <c r="K118" s="273"/>
      <c r="L118" s="275"/>
      <c r="M118" s="276"/>
      <c r="N118" s="357"/>
      <c r="O118" s="364"/>
      <c r="P118" s="322"/>
      <c r="Q118" s="366"/>
      <c r="R118" s="368"/>
      <c r="S118" s="316"/>
      <c r="T118" s="357"/>
      <c r="U118" s="368"/>
      <c r="V118" s="158"/>
      <c r="W118" s="160"/>
      <c r="X118" s="158"/>
      <c r="Y118" s="160"/>
      <c r="Z118" s="158"/>
      <c r="AA118" s="161"/>
      <c r="AB118" s="163" t="s">
        <v>1040</v>
      </c>
    </row>
    <row r="119" spans="1:28" ht="60" customHeight="1" x14ac:dyDescent="0.25">
      <c r="A119" s="298"/>
      <c r="B119" s="275" t="s">
        <v>675</v>
      </c>
      <c r="C119" s="273" t="s">
        <v>676</v>
      </c>
      <c r="D119" s="148">
        <v>108</v>
      </c>
      <c r="E119" s="216" t="s">
        <v>677</v>
      </c>
      <c r="F119" s="146" t="s">
        <v>678</v>
      </c>
      <c r="G119" s="146" t="s">
        <v>679</v>
      </c>
      <c r="H119" s="146" t="s">
        <v>680</v>
      </c>
      <c r="I119" s="147" t="s">
        <v>1021</v>
      </c>
      <c r="J119" s="270"/>
      <c r="K119" s="273"/>
      <c r="L119" s="275"/>
      <c r="M119" s="276"/>
      <c r="N119" s="357"/>
      <c r="O119" s="364"/>
      <c r="P119" s="322"/>
      <c r="Q119" s="366"/>
      <c r="R119" s="368"/>
      <c r="S119" s="316"/>
      <c r="T119" s="357"/>
      <c r="U119" s="368"/>
      <c r="V119" s="158"/>
      <c r="W119" s="160"/>
      <c r="X119" s="158"/>
      <c r="Y119" s="160"/>
      <c r="Z119" s="158"/>
      <c r="AA119" s="161"/>
      <c r="AB119" s="163" t="s">
        <v>1041</v>
      </c>
    </row>
    <row r="120" spans="1:28" ht="60" customHeight="1" thickBot="1" x14ac:dyDescent="0.3">
      <c r="A120" s="394"/>
      <c r="B120" s="301"/>
      <c r="C120" s="311"/>
      <c r="D120" s="155">
        <v>109</v>
      </c>
      <c r="E120" s="229" t="s">
        <v>681</v>
      </c>
      <c r="F120" s="155" t="s">
        <v>682</v>
      </c>
      <c r="G120" s="155" t="s">
        <v>683</v>
      </c>
      <c r="H120" s="155" t="s">
        <v>684</v>
      </c>
      <c r="I120" s="203" t="s">
        <v>685</v>
      </c>
      <c r="J120" s="310"/>
      <c r="K120" s="311"/>
      <c r="L120" s="301"/>
      <c r="M120" s="302"/>
      <c r="N120" s="358"/>
      <c r="O120" s="365"/>
      <c r="P120" s="355"/>
      <c r="Q120" s="367"/>
      <c r="R120" s="369"/>
      <c r="S120" s="372"/>
      <c r="T120" s="358"/>
      <c r="U120" s="369"/>
      <c r="V120" s="106"/>
      <c r="W120" s="107"/>
      <c r="X120" s="106"/>
      <c r="Y120" s="107"/>
      <c r="Z120" s="106"/>
      <c r="AA120" s="109"/>
      <c r="AB120" s="163" t="s">
        <v>1042</v>
      </c>
    </row>
  </sheetData>
  <mergeCells count="272">
    <mergeCell ref="T2:U2"/>
    <mergeCell ref="AB27:AB28"/>
    <mergeCell ref="AB36:AB38"/>
    <mergeCell ref="AB40:AB41"/>
    <mergeCell ref="AB18:AB20"/>
    <mergeCell ref="AB109:AB114"/>
    <mergeCell ref="AB2:AB3"/>
    <mergeCell ref="V36:V41"/>
    <mergeCell ref="W36:W41"/>
    <mergeCell ref="X36:X41"/>
    <mergeCell ref="Y36:Y41"/>
    <mergeCell ref="Z36:Z41"/>
    <mergeCell ref="AA36:AA41"/>
    <mergeCell ref="V32:V35"/>
    <mergeCell ref="W32:W35"/>
    <mergeCell ref="X32:X35"/>
    <mergeCell ref="Y32:Y35"/>
    <mergeCell ref="Z32:Z35"/>
    <mergeCell ref="AA32:AA35"/>
    <mergeCell ref="V2:W2"/>
    <mergeCell ref="X2:Y2"/>
    <mergeCell ref="Z2:AA2"/>
    <mergeCell ref="N2:O2"/>
    <mergeCell ref="Q2:R2"/>
    <mergeCell ref="P2:P3"/>
    <mergeCell ref="S2:S3"/>
    <mergeCell ref="N18:N20"/>
    <mergeCell ref="O18:O20"/>
    <mergeCell ref="Q18:Q20"/>
    <mergeCell ref="R18:R20"/>
    <mergeCell ref="S18:S20"/>
    <mergeCell ref="P18:P20"/>
    <mergeCell ref="A1:I1"/>
    <mergeCell ref="A2:A3"/>
    <mergeCell ref="B2:B3"/>
    <mergeCell ref="C2:C3"/>
    <mergeCell ref="D2:D3"/>
    <mergeCell ref="E2:E3"/>
    <mergeCell ref="F2:F3"/>
    <mergeCell ref="G2:G3"/>
    <mergeCell ref="H2:H3"/>
    <mergeCell ref="I2:I3"/>
    <mergeCell ref="J2:M2"/>
    <mergeCell ref="A4:A51"/>
    <mergeCell ref="B4:B23"/>
    <mergeCell ref="C4:C10"/>
    <mergeCell ref="C11:C13"/>
    <mergeCell ref="C14:C17"/>
    <mergeCell ref="C18:C23"/>
    <mergeCell ref="J18:J20"/>
    <mergeCell ref="K18:K20"/>
    <mergeCell ref="L18:L20"/>
    <mergeCell ref="M18:M20"/>
    <mergeCell ref="B24:B30"/>
    <mergeCell ref="C24:C26"/>
    <mergeCell ref="C27:C28"/>
    <mergeCell ref="C29:C30"/>
    <mergeCell ref="B31:B51"/>
    <mergeCell ref="C31:C35"/>
    <mergeCell ref="D32:D35"/>
    <mergeCell ref="E32:E35"/>
    <mergeCell ref="F32:F35"/>
    <mergeCell ref="G32:G35"/>
    <mergeCell ref="H32:H35"/>
    <mergeCell ref="I32:I35"/>
    <mergeCell ref="A68:A84"/>
    <mergeCell ref="B68:B76"/>
    <mergeCell ref="C68:C71"/>
    <mergeCell ref="C72:C76"/>
    <mergeCell ref="B77:B84"/>
    <mergeCell ref="C77:C79"/>
    <mergeCell ref="J78:J81"/>
    <mergeCell ref="A52:A67"/>
    <mergeCell ref="B52:B55"/>
    <mergeCell ref="C52:C55"/>
    <mergeCell ref="J53:J55"/>
    <mergeCell ref="B62:B65"/>
    <mergeCell ref="C62:C65"/>
    <mergeCell ref="B66:B67"/>
    <mergeCell ref="C66:C67"/>
    <mergeCell ref="J57:J60"/>
    <mergeCell ref="J62:J67"/>
    <mergeCell ref="A109:A120"/>
    <mergeCell ref="B109:B118"/>
    <mergeCell ref="C109:C110"/>
    <mergeCell ref="B97:B99"/>
    <mergeCell ref="C97:C99"/>
    <mergeCell ref="B100:B108"/>
    <mergeCell ref="C100:C107"/>
    <mergeCell ref="A85:A108"/>
    <mergeCell ref="B85:B96"/>
    <mergeCell ref="C85:C89"/>
    <mergeCell ref="K106:K107"/>
    <mergeCell ref="L106:L107"/>
    <mergeCell ref="M106:M107"/>
    <mergeCell ref="L93:L94"/>
    <mergeCell ref="M93:M94"/>
    <mergeCell ref="K78:K81"/>
    <mergeCell ref="L78:L81"/>
    <mergeCell ref="C80:C84"/>
    <mergeCell ref="C90:C96"/>
    <mergeCell ref="I93:I94"/>
    <mergeCell ref="J93:J94"/>
    <mergeCell ref="K93:K94"/>
    <mergeCell ref="J99:M99"/>
    <mergeCell ref="J100:J101"/>
    <mergeCell ref="K100:K101"/>
    <mergeCell ref="L100:L101"/>
    <mergeCell ref="M100:M101"/>
    <mergeCell ref="J96:J98"/>
    <mergeCell ref="K96:K98"/>
    <mergeCell ref="L96:L98"/>
    <mergeCell ref="M96:M98"/>
    <mergeCell ref="J106:J107"/>
    <mergeCell ref="M53:M55"/>
    <mergeCell ref="C57:C59"/>
    <mergeCell ref="M57:M60"/>
    <mergeCell ref="C60:C61"/>
    <mergeCell ref="K53:K55"/>
    <mergeCell ref="L53:L55"/>
    <mergeCell ref="K57:K60"/>
    <mergeCell ref="M36:M37"/>
    <mergeCell ref="C43:C47"/>
    <mergeCell ref="C48:C51"/>
    <mergeCell ref="J48:J49"/>
    <mergeCell ref="K36:K37"/>
    <mergeCell ref="L36:L37"/>
    <mergeCell ref="C36:C42"/>
    <mergeCell ref="L57:L60"/>
    <mergeCell ref="N36:N37"/>
    <mergeCell ref="O36:O37"/>
    <mergeCell ref="C111:C118"/>
    <mergeCell ref="B119:B120"/>
    <mergeCell ref="C119:C120"/>
    <mergeCell ref="B56:B61"/>
    <mergeCell ref="K48:K49"/>
    <mergeCell ref="L48:L49"/>
    <mergeCell ref="M48:M49"/>
    <mergeCell ref="J50:J51"/>
    <mergeCell ref="K50:K51"/>
    <mergeCell ref="L50:L51"/>
    <mergeCell ref="M50:M51"/>
    <mergeCell ref="D36:D41"/>
    <mergeCell ref="E36:E41"/>
    <mergeCell ref="F36:F41"/>
    <mergeCell ref="G36:G41"/>
    <mergeCell ref="H36:H41"/>
    <mergeCell ref="I36:I37"/>
    <mergeCell ref="J36:J37"/>
    <mergeCell ref="N100:N101"/>
    <mergeCell ref="O100:O101"/>
    <mergeCell ref="J109:J120"/>
    <mergeCell ref="K109:K120"/>
    <mergeCell ref="AB53:AB55"/>
    <mergeCell ref="N53:N55"/>
    <mergeCell ref="O53:O55"/>
    <mergeCell ref="T53:T55"/>
    <mergeCell ref="AB45:AB46"/>
    <mergeCell ref="Q48:Q49"/>
    <mergeCell ref="R48:R49"/>
    <mergeCell ref="AB48:AB49"/>
    <mergeCell ref="Q50:Q51"/>
    <mergeCell ref="R50:R51"/>
    <mergeCell ref="AB50:AB51"/>
    <mergeCell ref="N48:N49"/>
    <mergeCell ref="O48:O49"/>
    <mergeCell ref="N50:N51"/>
    <mergeCell ref="O50:O51"/>
    <mergeCell ref="T48:T49"/>
    <mergeCell ref="T50:T51"/>
    <mergeCell ref="AB78:AB81"/>
    <mergeCell ref="AB89:AB90"/>
    <mergeCell ref="Q78:Q81"/>
    <mergeCell ref="R78:R81"/>
    <mergeCell ref="AB57:AB60"/>
    <mergeCell ref="AB62:AB63"/>
    <mergeCell ref="AB64:AB65"/>
    <mergeCell ref="K62:K67"/>
    <mergeCell ref="L62:L67"/>
    <mergeCell ref="M62:M67"/>
    <mergeCell ref="Q62:Q67"/>
    <mergeCell ref="R62:R67"/>
    <mergeCell ref="S62:S67"/>
    <mergeCell ref="T57:T60"/>
    <mergeCell ref="T62:T67"/>
    <mergeCell ref="R57:R60"/>
    <mergeCell ref="S57:S60"/>
    <mergeCell ref="N57:N60"/>
    <mergeCell ref="O57:O60"/>
    <mergeCell ref="N62:N67"/>
    <mergeCell ref="O62:O67"/>
    <mergeCell ref="N78:N81"/>
    <mergeCell ref="T88:T89"/>
    <mergeCell ref="O78:O81"/>
    <mergeCell ref="AB100:AB102"/>
    <mergeCell ref="P93:P94"/>
    <mergeCell ref="P96:P98"/>
    <mergeCell ref="T93:T94"/>
    <mergeCell ref="T96:T98"/>
    <mergeCell ref="T100:T101"/>
    <mergeCell ref="AB93:AB94"/>
    <mergeCell ref="AB106:AB108"/>
    <mergeCell ref="N106:N107"/>
    <mergeCell ref="O106:O107"/>
    <mergeCell ref="R96:R98"/>
    <mergeCell ref="S96:S98"/>
    <mergeCell ref="N93:N94"/>
    <mergeCell ref="O93:O94"/>
    <mergeCell ref="T106:T107"/>
    <mergeCell ref="P36:P37"/>
    <mergeCell ref="P48:P49"/>
    <mergeCell ref="P50:P51"/>
    <mergeCell ref="P53:P55"/>
    <mergeCell ref="P57:P60"/>
    <mergeCell ref="P62:P67"/>
    <mergeCell ref="P78:P81"/>
    <mergeCell ref="P88:P89"/>
    <mergeCell ref="Q96:Q98"/>
    <mergeCell ref="Q36:Q37"/>
    <mergeCell ref="S36:S37"/>
    <mergeCell ref="S48:S49"/>
    <mergeCell ref="S50:S51"/>
    <mergeCell ref="Q53:Q55"/>
    <mergeCell ref="R53:R55"/>
    <mergeCell ref="S53:S55"/>
    <mergeCell ref="Q57:Q60"/>
    <mergeCell ref="Q100:Q101"/>
    <mergeCell ref="R100:R101"/>
    <mergeCell ref="R36:R37"/>
    <mergeCell ref="L109:L120"/>
    <mergeCell ref="M109:M120"/>
    <mergeCell ref="S109:S120"/>
    <mergeCell ref="U18:U20"/>
    <mergeCell ref="U36:U37"/>
    <mergeCell ref="U48:U49"/>
    <mergeCell ref="U50:U51"/>
    <mergeCell ref="U53:U55"/>
    <mergeCell ref="U57:U60"/>
    <mergeCell ref="U62:U67"/>
    <mergeCell ref="U78:U81"/>
    <mergeCell ref="U88:U89"/>
    <mergeCell ref="U93:U94"/>
    <mergeCell ref="U96:U98"/>
    <mergeCell ref="U100:U101"/>
    <mergeCell ref="U106:U107"/>
    <mergeCell ref="U109:U120"/>
    <mergeCell ref="T18:T20"/>
    <mergeCell ref="T36:T37"/>
    <mergeCell ref="S78:S81"/>
    <mergeCell ref="T78:T81"/>
    <mergeCell ref="Q106:Q107"/>
    <mergeCell ref="N88:N89"/>
    <mergeCell ref="O88:O89"/>
    <mergeCell ref="N109:N120"/>
    <mergeCell ref="T109:T120"/>
    <mergeCell ref="S100:S101"/>
    <mergeCell ref="Q88:Q89"/>
    <mergeCell ref="R88:R89"/>
    <mergeCell ref="S88:S89"/>
    <mergeCell ref="S93:S94"/>
    <mergeCell ref="O109:O120"/>
    <mergeCell ref="P100:P101"/>
    <mergeCell ref="P106:P107"/>
    <mergeCell ref="P109:P120"/>
    <mergeCell ref="Q109:Q120"/>
    <mergeCell ref="R109:R120"/>
    <mergeCell ref="S106:S107"/>
    <mergeCell ref="R106:R107"/>
    <mergeCell ref="Q93:Q94"/>
    <mergeCell ref="R93:R94"/>
    <mergeCell ref="N96:N98"/>
    <mergeCell ref="O96:O98"/>
  </mergeCells>
  <conditionalFormatting sqref="L44">
    <cfRule type="duplicateValues" dxfId="533" priority="514"/>
  </conditionalFormatting>
  <conditionalFormatting sqref="L39">
    <cfRule type="duplicateValues" dxfId="532" priority="513"/>
  </conditionalFormatting>
  <conditionalFormatting sqref="L18">
    <cfRule type="duplicateValues" dxfId="531" priority="512"/>
  </conditionalFormatting>
  <conditionalFormatting sqref="L42">
    <cfRule type="duplicateValues" dxfId="530" priority="511"/>
  </conditionalFormatting>
  <conditionalFormatting sqref="L50">
    <cfRule type="duplicateValues" dxfId="529" priority="510"/>
  </conditionalFormatting>
  <conditionalFormatting sqref="P42:P120 P36 P4 P7:P32">
    <cfRule type="cellIs" dxfId="528" priority="503" operator="lessThan">
      <formula>0.4</formula>
    </cfRule>
    <cfRule type="cellIs" dxfId="527" priority="504" operator="between">
      <formula>0.4</formula>
      <formula>0.5999</formula>
    </cfRule>
    <cfRule type="cellIs" dxfId="526" priority="505" operator="between">
      <formula>0.6</formula>
      <formula>0.6999</formula>
    </cfRule>
    <cfRule type="cellIs" dxfId="525" priority="506" operator="between">
      <formula>0.7</formula>
      <formula>0.7999</formula>
    </cfRule>
    <cfRule type="cellIs" dxfId="524" priority="507" operator="greaterThan">
      <formula>0.7999</formula>
    </cfRule>
  </conditionalFormatting>
  <conditionalFormatting sqref="P4:P10 P99 P12:P18 P21:P29 P56 P34 P52 P43:P44 P46:P48 P36 P38:P41">
    <cfRule type="cellIs" dxfId="523" priority="498" operator="lessThan">
      <formula>0.4</formula>
    </cfRule>
    <cfRule type="cellIs" dxfId="522" priority="499" operator="between">
      <formula>0.4</formula>
      <formula>0.5999</formula>
    </cfRule>
    <cfRule type="cellIs" dxfId="521" priority="500" operator="between">
      <formula>0.6</formula>
      <formula>0.6999</formula>
    </cfRule>
    <cfRule type="cellIs" dxfId="520" priority="501" operator="between">
      <formula>0.7</formula>
      <formula>0.7999</formula>
    </cfRule>
    <cfRule type="cellIs" dxfId="519" priority="502" operator="greaterThan">
      <formula>0.7999</formula>
    </cfRule>
  </conditionalFormatting>
  <conditionalFormatting sqref="P61 P72 P91:P92 P68:P69 P82 P87 P95 P74:P75">
    <cfRule type="cellIs" dxfId="518" priority="493" operator="lessThan">
      <formula>0.4</formula>
    </cfRule>
    <cfRule type="cellIs" dxfId="517" priority="494" operator="between">
      <formula>0.4</formula>
      <formula>0.5999</formula>
    </cfRule>
    <cfRule type="cellIs" dxfId="516" priority="495" operator="between">
      <formula>0.6</formula>
      <formula>0.6999</formula>
    </cfRule>
    <cfRule type="cellIs" dxfId="515" priority="496" operator="between">
      <formula>0.7</formula>
      <formula>0.7999</formula>
    </cfRule>
    <cfRule type="cellIs" dxfId="514" priority="497" operator="greaterThan">
      <formula>0.7999</formula>
    </cfRule>
  </conditionalFormatting>
  <conditionalFormatting sqref="P11">
    <cfRule type="cellIs" dxfId="513" priority="488" operator="lessThan">
      <formula>0.4</formula>
    </cfRule>
    <cfRule type="cellIs" dxfId="512" priority="489" operator="between">
      <formula>0.4</formula>
      <formula>0.5999</formula>
    </cfRule>
    <cfRule type="cellIs" dxfId="511" priority="490" operator="between">
      <formula>0.6</formula>
      <formula>0.6999</formula>
    </cfRule>
    <cfRule type="cellIs" dxfId="510" priority="491" operator="between">
      <formula>0.7</formula>
      <formula>0.7999</formula>
    </cfRule>
    <cfRule type="cellIs" dxfId="509" priority="492" operator="greaterThan">
      <formula>0.7999</formula>
    </cfRule>
  </conditionalFormatting>
  <conditionalFormatting sqref="P71">
    <cfRule type="cellIs" dxfId="508" priority="483" operator="lessThan">
      <formula>0.4</formula>
    </cfRule>
    <cfRule type="cellIs" dxfId="507" priority="484" operator="between">
      <formula>0.4</formula>
      <formula>0.5999</formula>
    </cfRule>
    <cfRule type="cellIs" dxfId="506" priority="485" operator="between">
      <formula>0.6</formula>
      <formula>0.6999</formula>
    </cfRule>
    <cfRule type="cellIs" dxfId="505" priority="486" operator="between">
      <formula>0.7</formula>
      <formula>0.7999</formula>
    </cfRule>
    <cfRule type="cellIs" dxfId="504" priority="487" operator="greaterThan">
      <formula>0.7999</formula>
    </cfRule>
  </conditionalFormatting>
  <conditionalFormatting sqref="P90">
    <cfRule type="cellIs" dxfId="503" priority="478" operator="lessThan">
      <formula>0.4</formula>
    </cfRule>
    <cfRule type="cellIs" dxfId="502" priority="479" operator="between">
      <formula>0.4</formula>
      <formula>0.5999</formula>
    </cfRule>
    <cfRule type="cellIs" dxfId="501" priority="480" operator="between">
      <formula>0.6</formula>
      <formula>0.6999</formula>
    </cfRule>
    <cfRule type="cellIs" dxfId="500" priority="481" operator="between">
      <formula>0.7</formula>
      <formula>0.7999</formula>
    </cfRule>
    <cfRule type="cellIs" dxfId="499" priority="482" operator="greaterThan">
      <formula>0.7999</formula>
    </cfRule>
  </conditionalFormatting>
  <conditionalFormatting sqref="P30:P32">
    <cfRule type="cellIs" dxfId="498" priority="473" operator="lessThan">
      <formula>0.4</formula>
    </cfRule>
    <cfRule type="cellIs" dxfId="497" priority="474" operator="between">
      <formula>0.4</formula>
      <formula>0.5999</formula>
    </cfRule>
    <cfRule type="cellIs" dxfId="496" priority="475" operator="between">
      <formula>0.6</formula>
      <formula>0.6999</formula>
    </cfRule>
    <cfRule type="cellIs" dxfId="495" priority="476" operator="between">
      <formula>0.7</formula>
      <formula>0.7999</formula>
    </cfRule>
    <cfRule type="cellIs" dxfId="494" priority="477" operator="greaterThan">
      <formula>0.7999</formula>
    </cfRule>
  </conditionalFormatting>
  <conditionalFormatting sqref="P53">
    <cfRule type="cellIs" dxfId="493" priority="468" operator="lessThan">
      <formula>0.4</formula>
    </cfRule>
    <cfRule type="cellIs" dxfId="492" priority="469" operator="between">
      <formula>0.4</formula>
      <formula>0.5999</formula>
    </cfRule>
    <cfRule type="cellIs" dxfId="491" priority="470" operator="between">
      <formula>0.6</formula>
      <formula>0.6999</formula>
    </cfRule>
    <cfRule type="cellIs" dxfId="490" priority="471" operator="between">
      <formula>0.7</formula>
      <formula>0.7999</formula>
    </cfRule>
    <cfRule type="cellIs" dxfId="489" priority="472" operator="greaterThan">
      <formula>0.7999</formula>
    </cfRule>
  </conditionalFormatting>
  <conditionalFormatting sqref="P57">
    <cfRule type="cellIs" dxfId="488" priority="463" operator="lessThan">
      <formula>0.4</formula>
    </cfRule>
    <cfRule type="cellIs" dxfId="487" priority="464" operator="between">
      <formula>0.4</formula>
      <formula>0.5999</formula>
    </cfRule>
    <cfRule type="cellIs" dxfId="486" priority="465" operator="between">
      <formula>0.6</formula>
      <formula>0.6999</formula>
    </cfRule>
    <cfRule type="cellIs" dxfId="485" priority="466" operator="between">
      <formula>0.7</formula>
      <formula>0.7999</formula>
    </cfRule>
    <cfRule type="cellIs" dxfId="484" priority="467" operator="greaterThan">
      <formula>0.7999</formula>
    </cfRule>
  </conditionalFormatting>
  <conditionalFormatting sqref="P62">
    <cfRule type="cellIs" dxfId="483" priority="458" operator="lessThan">
      <formula>0.4</formula>
    </cfRule>
    <cfRule type="cellIs" dxfId="482" priority="459" operator="between">
      <formula>0.4</formula>
      <formula>0.5999</formula>
    </cfRule>
    <cfRule type="cellIs" dxfId="481" priority="460" operator="between">
      <formula>0.6</formula>
      <formula>0.6999</formula>
    </cfRule>
    <cfRule type="cellIs" dxfId="480" priority="461" operator="between">
      <formula>0.7</formula>
      <formula>0.7999</formula>
    </cfRule>
    <cfRule type="cellIs" dxfId="479" priority="462" operator="greaterThan">
      <formula>0.7999</formula>
    </cfRule>
  </conditionalFormatting>
  <conditionalFormatting sqref="P109">
    <cfRule type="cellIs" dxfId="478" priority="453" operator="lessThan">
      <formula>0.4</formula>
    </cfRule>
    <cfRule type="cellIs" dxfId="477" priority="454" operator="between">
      <formula>0.4</formula>
      <formula>0.5999</formula>
    </cfRule>
    <cfRule type="cellIs" dxfId="476" priority="455" operator="between">
      <formula>0.6</formula>
      <formula>0.6999</formula>
    </cfRule>
    <cfRule type="cellIs" dxfId="475" priority="456" operator="between">
      <formula>0.7</formula>
      <formula>0.7999</formula>
    </cfRule>
    <cfRule type="cellIs" dxfId="474" priority="457" operator="greaterThan">
      <formula>0.7999</formula>
    </cfRule>
  </conditionalFormatting>
  <conditionalFormatting sqref="P78">
    <cfRule type="cellIs" dxfId="473" priority="448" operator="lessThan">
      <formula>0.4</formula>
    </cfRule>
    <cfRule type="cellIs" dxfId="472" priority="449" operator="between">
      <formula>0.4</formula>
      <formula>0.5999</formula>
    </cfRule>
    <cfRule type="cellIs" dxfId="471" priority="450" operator="between">
      <formula>0.6</formula>
      <formula>0.6999</formula>
    </cfRule>
    <cfRule type="cellIs" dxfId="470" priority="451" operator="between">
      <formula>0.7</formula>
      <formula>0.7999</formula>
    </cfRule>
    <cfRule type="cellIs" dxfId="469" priority="452" operator="greaterThan">
      <formula>0.7999</formula>
    </cfRule>
  </conditionalFormatting>
  <conditionalFormatting sqref="P83:P84 P86">
    <cfRule type="cellIs" dxfId="468" priority="443" operator="lessThan">
      <formula>0.4</formula>
    </cfRule>
    <cfRule type="cellIs" dxfId="467" priority="444" operator="between">
      <formula>0.4</formula>
      <formula>0.5999</formula>
    </cfRule>
    <cfRule type="cellIs" dxfId="466" priority="445" operator="between">
      <formula>0.6</formula>
      <formula>0.6999</formula>
    </cfRule>
    <cfRule type="cellIs" dxfId="465" priority="446" operator="between">
      <formula>0.7</formula>
      <formula>0.7999</formula>
    </cfRule>
    <cfRule type="cellIs" dxfId="464" priority="447" operator="greaterThan">
      <formula>0.7999</formula>
    </cfRule>
  </conditionalFormatting>
  <conditionalFormatting sqref="P88">
    <cfRule type="cellIs" dxfId="463" priority="438" operator="lessThan">
      <formula>0.4</formula>
    </cfRule>
    <cfRule type="cellIs" dxfId="462" priority="439" operator="between">
      <formula>0.4</formula>
      <formula>0.5999</formula>
    </cfRule>
    <cfRule type="cellIs" dxfId="461" priority="440" operator="between">
      <formula>0.6</formula>
      <formula>0.6999</formula>
    </cfRule>
    <cfRule type="cellIs" dxfId="460" priority="441" operator="between">
      <formula>0.7</formula>
      <formula>0.7999</formula>
    </cfRule>
    <cfRule type="cellIs" dxfId="459" priority="442" operator="greaterThan">
      <formula>0.7999</formula>
    </cfRule>
  </conditionalFormatting>
  <conditionalFormatting sqref="P106">
    <cfRule type="cellIs" dxfId="458" priority="433" operator="lessThan">
      <formula>0.4</formula>
    </cfRule>
    <cfRule type="cellIs" dxfId="457" priority="434" operator="between">
      <formula>0.4</formula>
      <formula>0.5999</formula>
    </cfRule>
    <cfRule type="cellIs" dxfId="456" priority="435" operator="between">
      <formula>0.6</formula>
      <formula>0.6999</formula>
    </cfRule>
    <cfRule type="cellIs" dxfId="455" priority="436" operator="between">
      <formula>0.7</formula>
      <formula>0.7999</formula>
    </cfRule>
    <cfRule type="cellIs" dxfId="454" priority="437" operator="greaterThan">
      <formula>0.7999</formula>
    </cfRule>
  </conditionalFormatting>
  <conditionalFormatting sqref="P102">
    <cfRule type="cellIs" dxfId="453" priority="428" operator="lessThan">
      <formula>0.4</formula>
    </cfRule>
    <cfRule type="cellIs" dxfId="452" priority="429" operator="between">
      <formula>0.4</formula>
      <formula>0.5999</formula>
    </cfRule>
    <cfRule type="cellIs" dxfId="451" priority="430" operator="between">
      <formula>0.6</formula>
      <formula>0.6999</formula>
    </cfRule>
    <cfRule type="cellIs" dxfId="450" priority="431" operator="between">
      <formula>0.7</formula>
      <formula>0.7999</formula>
    </cfRule>
    <cfRule type="cellIs" dxfId="449" priority="432" operator="greaterThan">
      <formula>0.7999</formula>
    </cfRule>
  </conditionalFormatting>
  <conditionalFormatting sqref="P100">
    <cfRule type="cellIs" dxfId="448" priority="423" operator="lessThan">
      <formula>0.4</formula>
    </cfRule>
    <cfRule type="cellIs" dxfId="447" priority="424" operator="between">
      <formula>0.4</formula>
      <formula>0.5999</formula>
    </cfRule>
    <cfRule type="cellIs" dxfId="446" priority="425" operator="between">
      <formula>0.6</formula>
      <formula>0.6999</formula>
    </cfRule>
    <cfRule type="cellIs" dxfId="445" priority="426" operator="between">
      <formula>0.7</formula>
      <formula>0.7999</formula>
    </cfRule>
    <cfRule type="cellIs" dxfId="444" priority="427" operator="greaterThan">
      <formula>0.7999</formula>
    </cfRule>
  </conditionalFormatting>
  <conditionalFormatting sqref="P96">
    <cfRule type="cellIs" dxfId="443" priority="418" operator="lessThan">
      <formula>0.4</formula>
    </cfRule>
    <cfRule type="cellIs" dxfId="442" priority="419" operator="between">
      <formula>0.4</formula>
      <formula>0.5999</formula>
    </cfRule>
    <cfRule type="cellIs" dxfId="441" priority="420" operator="between">
      <formula>0.6</formula>
      <formula>0.6999</formula>
    </cfRule>
    <cfRule type="cellIs" dxfId="440" priority="421" operator="between">
      <formula>0.7</formula>
      <formula>0.7999</formula>
    </cfRule>
    <cfRule type="cellIs" dxfId="439" priority="422" operator="greaterThan">
      <formula>0.7999</formula>
    </cfRule>
  </conditionalFormatting>
  <conditionalFormatting sqref="P93">
    <cfRule type="cellIs" dxfId="438" priority="413" operator="lessThan">
      <formula>0.4</formula>
    </cfRule>
    <cfRule type="cellIs" dxfId="437" priority="414" operator="between">
      <formula>0.4</formula>
      <formula>0.5999</formula>
    </cfRule>
    <cfRule type="cellIs" dxfId="436" priority="415" operator="between">
      <formula>0.6</formula>
      <formula>0.6999</formula>
    </cfRule>
    <cfRule type="cellIs" dxfId="435" priority="416" operator="between">
      <formula>0.7</formula>
      <formula>0.7999</formula>
    </cfRule>
    <cfRule type="cellIs" dxfId="434" priority="417" operator="greaterThan">
      <formula>0.7999</formula>
    </cfRule>
  </conditionalFormatting>
  <conditionalFormatting sqref="P76">
    <cfRule type="cellIs" dxfId="433" priority="408" operator="lessThan">
      <formula>0.4</formula>
    </cfRule>
    <cfRule type="cellIs" dxfId="432" priority="409" operator="between">
      <formula>0.4</formula>
      <formula>0.5999</formula>
    </cfRule>
    <cfRule type="cellIs" dxfId="431" priority="410" operator="between">
      <formula>0.6</formula>
      <formula>0.6999</formula>
    </cfRule>
    <cfRule type="cellIs" dxfId="430" priority="411" operator="between">
      <formula>0.7</formula>
      <formula>0.7999</formula>
    </cfRule>
    <cfRule type="cellIs" dxfId="429" priority="412" operator="greaterThan">
      <formula>0.7999</formula>
    </cfRule>
  </conditionalFormatting>
  <conditionalFormatting sqref="P73">
    <cfRule type="cellIs" dxfId="428" priority="403" operator="lessThan">
      <formula>0.4</formula>
    </cfRule>
    <cfRule type="cellIs" dxfId="427" priority="404" operator="between">
      <formula>0.4</formula>
      <formula>0.5999</formula>
    </cfRule>
    <cfRule type="cellIs" dxfId="426" priority="405" operator="between">
      <formula>0.6</formula>
      <formula>0.6999</formula>
    </cfRule>
    <cfRule type="cellIs" dxfId="425" priority="406" operator="between">
      <formula>0.7</formula>
      <formula>0.7999</formula>
    </cfRule>
    <cfRule type="cellIs" dxfId="424" priority="407" operator="greaterThan">
      <formula>0.7999</formula>
    </cfRule>
  </conditionalFormatting>
  <conditionalFormatting sqref="P104">
    <cfRule type="cellIs" dxfId="423" priority="398" operator="lessThan">
      <formula>0.4</formula>
    </cfRule>
    <cfRule type="cellIs" dxfId="422" priority="399" operator="between">
      <formula>0.4</formula>
      <formula>0.5999</formula>
    </cfRule>
    <cfRule type="cellIs" dxfId="421" priority="400" operator="between">
      <formula>0.6</formula>
      <formula>0.6999</formula>
    </cfRule>
    <cfRule type="cellIs" dxfId="420" priority="401" operator="between">
      <formula>0.7</formula>
      <formula>0.7999</formula>
    </cfRule>
    <cfRule type="cellIs" dxfId="419" priority="402" operator="greaterThan">
      <formula>0.7999</formula>
    </cfRule>
  </conditionalFormatting>
  <conditionalFormatting sqref="P108">
    <cfRule type="cellIs" dxfId="418" priority="393" operator="lessThan">
      <formula>0.4</formula>
    </cfRule>
    <cfRule type="cellIs" dxfId="417" priority="394" operator="between">
      <formula>0.4</formula>
      <formula>0.5999</formula>
    </cfRule>
    <cfRule type="cellIs" dxfId="416" priority="395" operator="between">
      <formula>0.6</formula>
      <formula>0.6999</formula>
    </cfRule>
    <cfRule type="cellIs" dxfId="415" priority="396" operator="between">
      <formula>0.7</formula>
      <formula>0.7999</formula>
    </cfRule>
    <cfRule type="cellIs" dxfId="414" priority="397" operator="greaterThan">
      <formula>0.7999</formula>
    </cfRule>
  </conditionalFormatting>
  <conditionalFormatting sqref="P103">
    <cfRule type="cellIs" dxfId="413" priority="388" operator="lessThan">
      <formula>0.4</formula>
    </cfRule>
    <cfRule type="cellIs" dxfId="412" priority="389" operator="between">
      <formula>0.4</formula>
      <formula>0.5999</formula>
    </cfRule>
    <cfRule type="cellIs" dxfId="411" priority="390" operator="between">
      <formula>0.6</formula>
      <formula>0.6999</formula>
    </cfRule>
    <cfRule type="cellIs" dxfId="410" priority="391" operator="between">
      <formula>0.7</formula>
      <formula>0.7999</formula>
    </cfRule>
    <cfRule type="cellIs" dxfId="409" priority="392" operator="greaterThan">
      <formula>0.7999</formula>
    </cfRule>
  </conditionalFormatting>
  <conditionalFormatting sqref="P85">
    <cfRule type="cellIs" dxfId="408" priority="383" operator="lessThan">
      <formula>0.4</formula>
    </cfRule>
    <cfRule type="cellIs" dxfId="407" priority="384" operator="between">
      <formula>0.4</formula>
      <formula>0.5999</formula>
    </cfRule>
    <cfRule type="cellIs" dxfId="406" priority="385" operator="between">
      <formula>0.6</formula>
      <formula>0.6999</formula>
    </cfRule>
    <cfRule type="cellIs" dxfId="405" priority="386" operator="between">
      <formula>0.7</formula>
      <formula>0.7999</formula>
    </cfRule>
    <cfRule type="cellIs" dxfId="404" priority="387" operator="greaterThan">
      <formula>0.7999</formula>
    </cfRule>
  </conditionalFormatting>
  <conditionalFormatting sqref="P77">
    <cfRule type="cellIs" dxfId="403" priority="378" operator="lessThan">
      <formula>0.4</formula>
    </cfRule>
    <cfRule type="cellIs" dxfId="402" priority="379" operator="between">
      <formula>0.4</formula>
      <formula>0.5999</formula>
    </cfRule>
    <cfRule type="cellIs" dxfId="401" priority="380" operator="between">
      <formula>0.6</formula>
      <formula>0.6999</formula>
    </cfRule>
    <cfRule type="cellIs" dxfId="400" priority="381" operator="between">
      <formula>0.7</formula>
      <formula>0.7999</formula>
    </cfRule>
    <cfRule type="cellIs" dxfId="399" priority="382" operator="greaterThan">
      <formula>0.7999</formula>
    </cfRule>
  </conditionalFormatting>
  <conditionalFormatting sqref="P42">
    <cfRule type="cellIs" dxfId="398" priority="373" operator="lessThan">
      <formula>0.4</formula>
    </cfRule>
    <cfRule type="cellIs" dxfId="397" priority="374" operator="between">
      <formula>0.4</formula>
      <formula>0.5999</formula>
    </cfRule>
    <cfRule type="cellIs" dxfId="396" priority="375" operator="between">
      <formula>0.6</formula>
      <formula>0.6999</formula>
    </cfRule>
    <cfRule type="cellIs" dxfId="395" priority="376" operator="between">
      <formula>0.7</formula>
      <formula>0.7999</formula>
    </cfRule>
    <cfRule type="cellIs" dxfId="394" priority="377" operator="greaterThan">
      <formula>0.7999</formula>
    </cfRule>
  </conditionalFormatting>
  <conditionalFormatting sqref="P33">
    <cfRule type="cellIs" dxfId="393" priority="368" operator="lessThan">
      <formula>0.4</formula>
    </cfRule>
    <cfRule type="cellIs" dxfId="392" priority="369" operator="between">
      <formula>0.4</formula>
      <formula>0.5999</formula>
    </cfRule>
    <cfRule type="cellIs" dxfId="391" priority="370" operator="between">
      <formula>0.6</formula>
      <formula>0.6999</formula>
    </cfRule>
    <cfRule type="cellIs" dxfId="390" priority="371" operator="between">
      <formula>0.7</formula>
      <formula>0.7999</formula>
    </cfRule>
    <cfRule type="cellIs" dxfId="389" priority="372" operator="greaterThan">
      <formula>0.7999</formula>
    </cfRule>
  </conditionalFormatting>
  <conditionalFormatting sqref="P45">
    <cfRule type="cellIs" dxfId="388" priority="363" operator="lessThan">
      <formula>0.4</formula>
    </cfRule>
    <cfRule type="cellIs" dxfId="387" priority="364" operator="between">
      <formula>0.4</formula>
      <formula>0.5999</formula>
    </cfRule>
    <cfRule type="cellIs" dxfId="386" priority="365" operator="between">
      <formula>0.6</formula>
      <formula>0.6999</formula>
    </cfRule>
    <cfRule type="cellIs" dxfId="385" priority="366" operator="between">
      <formula>0.7</formula>
      <formula>0.7999</formula>
    </cfRule>
    <cfRule type="cellIs" dxfId="384" priority="367" operator="greaterThan">
      <formula>0.7999</formula>
    </cfRule>
  </conditionalFormatting>
  <conditionalFormatting sqref="P105">
    <cfRule type="cellIs" dxfId="383" priority="358" operator="lessThan">
      <formula>0.4</formula>
    </cfRule>
    <cfRule type="cellIs" dxfId="382" priority="359" operator="between">
      <formula>0.4</formula>
      <formula>0.5999</formula>
    </cfRule>
    <cfRule type="cellIs" dxfId="381" priority="360" operator="between">
      <formula>0.6</formula>
      <formula>0.6999</formula>
    </cfRule>
    <cfRule type="cellIs" dxfId="380" priority="361" operator="between">
      <formula>0.7</formula>
      <formula>0.7999</formula>
    </cfRule>
    <cfRule type="cellIs" dxfId="379" priority="362" operator="greaterThan">
      <formula>0.7999</formula>
    </cfRule>
  </conditionalFormatting>
  <conditionalFormatting sqref="P35">
    <cfRule type="cellIs" dxfId="378" priority="353" operator="lessThan">
      <formula>0.4</formula>
    </cfRule>
    <cfRule type="cellIs" dxfId="377" priority="354" operator="between">
      <formula>0.4</formula>
      <formula>0.5999</formula>
    </cfRule>
    <cfRule type="cellIs" dxfId="376" priority="355" operator="between">
      <formula>0.6</formula>
      <formula>0.6999</formula>
    </cfRule>
    <cfRule type="cellIs" dxfId="375" priority="356" operator="between">
      <formula>0.7</formula>
      <formula>0.7999</formula>
    </cfRule>
    <cfRule type="cellIs" dxfId="374" priority="357" operator="greaterThan">
      <formula>0.7999</formula>
    </cfRule>
  </conditionalFormatting>
  <conditionalFormatting sqref="P50">
    <cfRule type="cellIs" dxfId="373" priority="348" operator="lessThan">
      <formula>0.4</formula>
    </cfRule>
    <cfRule type="cellIs" dxfId="372" priority="349" operator="between">
      <formula>0.4</formula>
      <formula>0.5999</formula>
    </cfRule>
    <cfRule type="cellIs" dxfId="371" priority="350" operator="between">
      <formula>0.6</formula>
      <formula>0.6999</formula>
    </cfRule>
    <cfRule type="cellIs" dxfId="370" priority="351" operator="between">
      <formula>0.7</formula>
      <formula>0.7999</formula>
    </cfRule>
    <cfRule type="cellIs" dxfId="369" priority="352" operator="greaterThan">
      <formula>0.7999</formula>
    </cfRule>
  </conditionalFormatting>
  <conditionalFormatting sqref="P70">
    <cfRule type="cellIs" dxfId="368" priority="343" operator="lessThan">
      <formula>0.4</formula>
    </cfRule>
    <cfRule type="cellIs" dxfId="367" priority="344" operator="between">
      <formula>0.4</formula>
      <formula>0.5999</formula>
    </cfRule>
    <cfRule type="cellIs" dxfId="366" priority="345" operator="between">
      <formula>0.6</formula>
      <formula>0.6999</formula>
    </cfRule>
    <cfRule type="cellIs" dxfId="365" priority="346" operator="between">
      <formula>0.7</formula>
      <formula>0.7999</formula>
    </cfRule>
    <cfRule type="cellIs" dxfId="364" priority="347" operator="greaterThan">
      <formula>0.7999</formula>
    </cfRule>
  </conditionalFormatting>
  <conditionalFormatting sqref="L44">
    <cfRule type="duplicateValues" dxfId="363" priority="342"/>
  </conditionalFormatting>
  <conditionalFormatting sqref="L39">
    <cfRule type="duplicateValues" dxfId="362" priority="341"/>
  </conditionalFormatting>
  <conditionalFormatting sqref="L18">
    <cfRule type="duplicateValues" dxfId="361" priority="340"/>
  </conditionalFormatting>
  <conditionalFormatting sqref="L42">
    <cfRule type="duplicateValues" dxfId="360" priority="339"/>
  </conditionalFormatting>
  <conditionalFormatting sqref="L50">
    <cfRule type="duplicateValues" dxfId="359" priority="338"/>
  </conditionalFormatting>
  <conditionalFormatting sqref="K75">
    <cfRule type="duplicateValues" dxfId="358" priority="337"/>
  </conditionalFormatting>
  <conditionalFormatting sqref="L109">
    <cfRule type="duplicateValues" dxfId="357" priority="336"/>
  </conditionalFormatting>
  <conditionalFormatting sqref="P4:P10 P99 P12:P18 P21:P29 P56 P34 P52 P43:P44 P46:P48 P36 P38:P41">
    <cfRule type="cellIs" dxfId="356" priority="331" operator="lessThan">
      <formula>0.4</formula>
    </cfRule>
    <cfRule type="cellIs" dxfId="355" priority="332" operator="between">
      <formula>0.4</formula>
      <formula>0.5999</formula>
    </cfRule>
    <cfRule type="cellIs" dxfId="354" priority="333" operator="between">
      <formula>0.6</formula>
      <formula>0.6999</formula>
    </cfRule>
    <cfRule type="cellIs" dxfId="353" priority="334" operator="between">
      <formula>0.7</formula>
      <formula>0.7999</formula>
    </cfRule>
    <cfRule type="cellIs" dxfId="352" priority="335" operator="greaterThan">
      <formula>0.7999</formula>
    </cfRule>
  </conditionalFormatting>
  <conditionalFormatting sqref="S4:S5 S99 S12:S18 S21:S29 S34 S52 S43:S44 S46:S48 S36 S38:S41 S7 S9:S10">
    <cfRule type="cellIs" dxfId="351" priority="326" operator="lessThan">
      <formula>0.4</formula>
    </cfRule>
    <cfRule type="cellIs" dxfId="350" priority="327" operator="between">
      <formula>0.4</formula>
      <formula>0.5999</formula>
    </cfRule>
    <cfRule type="cellIs" dxfId="349" priority="328" operator="between">
      <formula>0.6</formula>
      <formula>0.6999</formula>
    </cfRule>
    <cfRule type="cellIs" dxfId="348" priority="329" operator="between">
      <formula>0.7</formula>
      <formula>0.7999</formula>
    </cfRule>
    <cfRule type="cellIs" dxfId="347" priority="330" operator="greaterThan">
      <formula>0.7999</formula>
    </cfRule>
  </conditionalFormatting>
  <conditionalFormatting sqref="P61 P72 P91:P92 P68:P69 P82 P87 P95 P74:P75">
    <cfRule type="cellIs" dxfId="346" priority="321" operator="lessThan">
      <formula>0.4</formula>
    </cfRule>
    <cfRule type="cellIs" dxfId="345" priority="322" operator="between">
      <formula>0.4</formula>
      <formula>0.5999</formula>
    </cfRule>
    <cfRule type="cellIs" dxfId="344" priority="323" operator="between">
      <formula>0.6</formula>
      <formula>0.6999</formula>
    </cfRule>
    <cfRule type="cellIs" dxfId="343" priority="324" operator="between">
      <formula>0.7</formula>
      <formula>0.7999</formula>
    </cfRule>
    <cfRule type="cellIs" dxfId="342" priority="325" operator="greaterThan">
      <formula>0.7999</formula>
    </cfRule>
  </conditionalFormatting>
  <conditionalFormatting sqref="S61 S72 S91:S92 S68:S69 S82 S87 S95 S74:S75">
    <cfRule type="cellIs" dxfId="341" priority="316" operator="lessThan">
      <formula>0.4</formula>
    </cfRule>
    <cfRule type="cellIs" dxfId="340" priority="317" operator="between">
      <formula>0.4</formula>
      <formula>0.5999</formula>
    </cfRule>
    <cfRule type="cellIs" dxfId="339" priority="318" operator="between">
      <formula>0.6</formula>
      <formula>0.6999</formula>
    </cfRule>
    <cfRule type="cellIs" dxfId="338" priority="319" operator="between">
      <formula>0.7</formula>
      <formula>0.7999</formula>
    </cfRule>
    <cfRule type="cellIs" dxfId="337" priority="320" operator="greaterThan">
      <formula>0.7999</formula>
    </cfRule>
  </conditionalFormatting>
  <conditionalFormatting sqref="P11">
    <cfRule type="cellIs" dxfId="336" priority="311" operator="lessThan">
      <formula>0.4</formula>
    </cfRule>
    <cfRule type="cellIs" dxfId="335" priority="312" operator="between">
      <formula>0.4</formula>
      <formula>0.5999</formula>
    </cfRule>
    <cfRule type="cellIs" dxfId="334" priority="313" operator="between">
      <formula>0.6</formula>
      <formula>0.6999</formula>
    </cfRule>
    <cfRule type="cellIs" dxfId="333" priority="314" operator="between">
      <formula>0.7</formula>
      <formula>0.7999</formula>
    </cfRule>
    <cfRule type="cellIs" dxfId="332" priority="315" operator="greaterThan">
      <formula>0.7999</formula>
    </cfRule>
  </conditionalFormatting>
  <conditionalFormatting sqref="S11">
    <cfRule type="cellIs" dxfId="331" priority="306" operator="lessThan">
      <formula>0.4</formula>
    </cfRule>
    <cfRule type="cellIs" dxfId="330" priority="307" operator="between">
      <formula>0.4</formula>
      <formula>0.5999</formula>
    </cfRule>
    <cfRule type="cellIs" dxfId="329" priority="308" operator="between">
      <formula>0.6</formula>
      <formula>0.6999</formula>
    </cfRule>
    <cfRule type="cellIs" dxfId="328" priority="309" operator="between">
      <formula>0.7</formula>
      <formula>0.7999</formula>
    </cfRule>
    <cfRule type="cellIs" dxfId="327" priority="310" operator="greaterThan">
      <formula>0.7999</formula>
    </cfRule>
  </conditionalFormatting>
  <conditionalFormatting sqref="P71">
    <cfRule type="cellIs" dxfId="326" priority="301" operator="lessThan">
      <formula>0.4</formula>
    </cfRule>
    <cfRule type="cellIs" dxfId="325" priority="302" operator="between">
      <formula>0.4</formula>
      <formula>0.5999</formula>
    </cfRule>
    <cfRule type="cellIs" dxfId="324" priority="303" operator="between">
      <formula>0.6</formula>
      <formula>0.6999</formula>
    </cfRule>
    <cfRule type="cellIs" dxfId="323" priority="304" operator="between">
      <formula>0.7</formula>
      <formula>0.7999</formula>
    </cfRule>
    <cfRule type="cellIs" dxfId="322" priority="305" operator="greaterThan">
      <formula>0.7999</formula>
    </cfRule>
  </conditionalFormatting>
  <conditionalFormatting sqref="S71">
    <cfRule type="cellIs" dxfId="321" priority="296" operator="lessThan">
      <formula>0.4</formula>
    </cfRule>
    <cfRule type="cellIs" dxfId="320" priority="297" operator="between">
      <formula>0.4</formula>
      <formula>0.5999</formula>
    </cfRule>
    <cfRule type="cellIs" dxfId="319" priority="298" operator="between">
      <formula>0.6</formula>
      <formula>0.6999</formula>
    </cfRule>
    <cfRule type="cellIs" dxfId="318" priority="299" operator="between">
      <formula>0.7</formula>
      <formula>0.7999</formula>
    </cfRule>
    <cfRule type="cellIs" dxfId="317" priority="300" operator="greaterThan">
      <formula>0.7999</formula>
    </cfRule>
  </conditionalFormatting>
  <conditionalFormatting sqref="P90">
    <cfRule type="cellIs" dxfId="316" priority="291" operator="lessThan">
      <formula>0.4</formula>
    </cfRule>
    <cfRule type="cellIs" dxfId="315" priority="292" operator="between">
      <formula>0.4</formula>
      <formula>0.5999</formula>
    </cfRule>
    <cfRule type="cellIs" dxfId="314" priority="293" operator="between">
      <formula>0.6</formula>
      <formula>0.6999</formula>
    </cfRule>
    <cfRule type="cellIs" dxfId="313" priority="294" operator="between">
      <formula>0.7</formula>
      <formula>0.7999</formula>
    </cfRule>
    <cfRule type="cellIs" dxfId="312" priority="295" operator="greaterThan">
      <formula>0.7999</formula>
    </cfRule>
  </conditionalFormatting>
  <conditionalFormatting sqref="S90">
    <cfRule type="cellIs" dxfId="311" priority="286" operator="lessThan">
      <formula>0.4</formula>
    </cfRule>
    <cfRule type="cellIs" dxfId="310" priority="287" operator="between">
      <formula>0.4</formula>
      <formula>0.5999</formula>
    </cfRule>
    <cfRule type="cellIs" dxfId="309" priority="288" operator="between">
      <formula>0.6</formula>
      <formula>0.6999</formula>
    </cfRule>
    <cfRule type="cellIs" dxfId="308" priority="289" operator="between">
      <formula>0.7</formula>
      <formula>0.7999</formula>
    </cfRule>
    <cfRule type="cellIs" dxfId="307" priority="290" operator="greaterThan">
      <formula>0.7999</formula>
    </cfRule>
  </conditionalFormatting>
  <conditionalFormatting sqref="P30:P32">
    <cfRule type="cellIs" dxfId="306" priority="281" operator="lessThan">
      <formula>0.4</formula>
    </cfRule>
    <cfRule type="cellIs" dxfId="305" priority="282" operator="between">
      <formula>0.4</formula>
      <formula>0.5999</formula>
    </cfRule>
    <cfRule type="cellIs" dxfId="304" priority="283" operator="between">
      <formula>0.6</formula>
      <formula>0.6999</formula>
    </cfRule>
    <cfRule type="cellIs" dxfId="303" priority="284" operator="between">
      <formula>0.7</formula>
      <formula>0.7999</formula>
    </cfRule>
    <cfRule type="cellIs" dxfId="302" priority="285" operator="greaterThan">
      <formula>0.7999</formula>
    </cfRule>
  </conditionalFormatting>
  <conditionalFormatting sqref="S30:S32">
    <cfRule type="cellIs" dxfId="301" priority="276" operator="lessThan">
      <formula>0.4</formula>
    </cfRule>
    <cfRule type="cellIs" dxfId="300" priority="277" operator="between">
      <formula>0.4</formula>
      <formula>0.5999</formula>
    </cfRule>
    <cfRule type="cellIs" dxfId="299" priority="278" operator="between">
      <formula>0.6</formula>
      <formula>0.6999</formula>
    </cfRule>
    <cfRule type="cellIs" dxfId="298" priority="279" operator="between">
      <formula>0.7</formula>
      <formula>0.7999</formula>
    </cfRule>
    <cfRule type="cellIs" dxfId="297" priority="280" operator="greaterThan">
      <formula>0.7999</formula>
    </cfRule>
  </conditionalFormatting>
  <conditionalFormatting sqref="P53">
    <cfRule type="cellIs" dxfId="296" priority="271" operator="lessThan">
      <formula>0.4</formula>
    </cfRule>
    <cfRule type="cellIs" dxfId="295" priority="272" operator="between">
      <formula>0.4</formula>
      <formula>0.5999</formula>
    </cfRule>
    <cfRule type="cellIs" dxfId="294" priority="273" operator="between">
      <formula>0.6</formula>
      <formula>0.6999</formula>
    </cfRule>
    <cfRule type="cellIs" dxfId="293" priority="274" operator="between">
      <formula>0.7</formula>
      <formula>0.7999</formula>
    </cfRule>
    <cfRule type="cellIs" dxfId="292" priority="275" operator="greaterThan">
      <formula>0.7999</formula>
    </cfRule>
  </conditionalFormatting>
  <conditionalFormatting sqref="S53">
    <cfRule type="cellIs" dxfId="291" priority="266" operator="lessThan">
      <formula>0.4</formula>
    </cfRule>
    <cfRule type="cellIs" dxfId="290" priority="267" operator="between">
      <formula>0.4</formula>
      <formula>0.5999</formula>
    </cfRule>
    <cfRule type="cellIs" dxfId="289" priority="268" operator="between">
      <formula>0.6</formula>
      <formula>0.6999</formula>
    </cfRule>
    <cfRule type="cellIs" dxfId="288" priority="269" operator="between">
      <formula>0.7</formula>
      <formula>0.7999</formula>
    </cfRule>
    <cfRule type="cellIs" dxfId="287" priority="270" operator="greaterThan">
      <formula>0.7999</formula>
    </cfRule>
  </conditionalFormatting>
  <conditionalFormatting sqref="P57">
    <cfRule type="cellIs" dxfId="286" priority="261" operator="lessThan">
      <formula>0.4</formula>
    </cfRule>
    <cfRule type="cellIs" dxfId="285" priority="262" operator="between">
      <formula>0.4</formula>
      <formula>0.5999</formula>
    </cfRule>
    <cfRule type="cellIs" dxfId="284" priority="263" operator="between">
      <formula>0.6</formula>
      <formula>0.6999</formula>
    </cfRule>
    <cfRule type="cellIs" dxfId="283" priority="264" operator="between">
      <formula>0.7</formula>
      <formula>0.7999</formula>
    </cfRule>
    <cfRule type="cellIs" dxfId="282" priority="265" operator="greaterThan">
      <formula>0.7999</formula>
    </cfRule>
  </conditionalFormatting>
  <conditionalFormatting sqref="S57">
    <cfRule type="cellIs" dxfId="281" priority="256" operator="lessThan">
      <formula>0.4</formula>
    </cfRule>
    <cfRule type="cellIs" dxfId="280" priority="257" operator="between">
      <formula>0.4</formula>
      <formula>0.5999</formula>
    </cfRule>
    <cfRule type="cellIs" dxfId="279" priority="258" operator="between">
      <formula>0.6</formula>
      <formula>0.6999</formula>
    </cfRule>
    <cfRule type="cellIs" dxfId="278" priority="259" operator="between">
      <formula>0.7</formula>
      <formula>0.7999</formula>
    </cfRule>
    <cfRule type="cellIs" dxfId="277" priority="260" operator="greaterThan">
      <formula>0.7999</formula>
    </cfRule>
  </conditionalFormatting>
  <conditionalFormatting sqref="P62">
    <cfRule type="cellIs" dxfId="276" priority="251" operator="lessThan">
      <formula>0.4</formula>
    </cfRule>
    <cfRule type="cellIs" dxfId="275" priority="252" operator="between">
      <formula>0.4</formula>
      <formula>0.5999</formula>
    </cfRule>
    <cfRule type="cellIs" dxfId="274" priority="253" operator="between">
      <formula>0.6</formula>
      <formula>0.6999</formula>
    </cfRule>
    <cfRule type="cellIs" dxfId="273" priority="254" operator="between">
      <formula>0.7</formula>
      <formula>0.7999</formula>
    </cfRule>
    <cfRule type="cellIs" dxfId="272" priority="255" operator="greaterThan">
      <formula>0.7999</formula>
    </cfRule>
  </conditionalFormatting>
  <conditionalFormatting sqref="S62">
    <cfRule type="cellIs" dxfId="271" priority="246" operator="lessThan">
      <formula>0.4</formula>
    </cfRule>
    <cfRule type="cellIs" dxfId="270" priority="247" operator="between">
      <formula>0.4</formula>
      <formula>0.5999</formula>
    </cfRule>
    <cfRule type="cellIs" dxfId="269" priority="248" operator="between">
      <formula>0.6</formula>
      <formula>0.6999</formula>
    </cfRule>
    <cfRule type="cellIs" dxfId="268" priority="249" operator="between">
      <formula>0.7</formula>
      <formula>0.7999</formula>
    </cfRule>
    <cfRule type="cellIs" dxfId="267" priority="250" operator="greaterThan">
      <formula>0.7999</formula>
    </cfRule>
  </conditionalFormatting>
  <conditionalFormatting sqref="P109">
    <cfRule type="cellIs" dxfId="266" priority="241" operator="lessThan">
      <formula>0.4</formula>
    </cfRule>
    <cfRule type="cellIs" dxfId="265" priority="242" operator="between">
      <formula>0.4</formula>
      <formula>0.5999</formula>
    </cfRule>
    <cfRule type="cellIs" dxfId="264" priority="243" operator="between">
      <formula>0.6</formula>
      <formula>0.6999</formula>
    </cfRule>
    <cfRule type="cellIs" dxfId="263" priority="244" operator="between">
      <formula>0.7</formula>
      <formula>0.7999</formula>
    </cfRule>
    <cfRule type="cellIs" dxfId="262" priority="245" operator="greaterThan">
      <formula>0.7999</formula>
    </cfRule>
  </conditionalFormatting>
  <conditionalFormatting sqref="S109">
    <cfRule type="cellIs" dxfId="261" priority="236" operator="lessThan">
      <formula>0.4</formula>
    </cfRule>
    <cfRule type="cellIs" dxfId="260" priority="237" operator="between">
      <formula>0.4</formula>
      <formula>0.5999</formula>
    </cfRule>
    <cfRule type="cellIs" dxfId="259" priority="238" operator="between">
      <formula>0.6</formula>
      <formula>0.6999</formula>
    </cfRule>
    <cfRule type="cellIs" dxfId="258" priority="239" operator="between">
      <formula>0.7</formula>
      <formula>0.7999</formula>
    </cfRule>
    <cfRule type="cellIs" dxfId="257" priority="240" operator="greaterThan">
      <formula>0.7999</formula>
    </cfRule>
  </conditionalFormatting>
  <conditionalFormatting sqref="P78">
    <cfRule type="cellIs" dxfId="256" priority="231" operator="lessThan">
      <formula>0.4</formula>
    </cfRule>
    <cfRule type="cellIs" dxfId="255" priority="232" operator="between">
      <formula>0.4</formula>
      <formula>0.5999</formula>
    </cfRule>
    <cfRule type="cellIs" dxfId="254" priority="233" operator="between">
      <formula>0.6</formula>
      <formula>0.6999</formula>
    </cfRule>
    <cfRule type="cellIs" dxfId="253" priority="234" operator="between">
      <formula>0.7</formula>
      <formula>0.7999</formula>
    </cfRule>
    <cfRule type="cellIs" dxfId="252" priority="235" operator="greaterThan">
      <formula>0.7999</formula>
    </cfRule>
  </conditionalFormatting>
  <conditionalFormatting sqref="S78">
    <cfRule type="cellIs" dxfId="251" priority="226" operator="lessThan">
      <formula>0.4</formula>
    </cfRule>
    <cfRule type="cellIs" dxfId="250" priority="227" operator="between">
      <formula>0.4</formula>
      <formula>0.5999</formula>
    </cfRule>
    <cfRule type="cellIs" dxfId="249" priority="228" operator="between">
      <formula>0.6</formula>
      <formula>0.6999</formula>
    </cfRule>
    <cfRule type="cellIs" dxfId="248" priority="229" operator="between">
      <formula>0.7</formula>
      <formula>0.7999</formula>
    </cfRule>
    <cfRule type="cellIs" dxfId="247" priority="230" operator="greaterThan">
      <formula>0.7999</formula>
    </cfRule>
  </conditionalFormatting>
  <conditionalFormatting sqref="P83:P84 P86">
    <cfRule type="cellIs" dxfId="246" priority="221" operator="lessThan">
      <formula>0.4</formula>
    </cfRule>
    <cfRule type="cellIs" dxfId="245" priority="222" operator="between">
      <formula>0.4</formula>
      <formula>0.5999</formula>
    </cfRule>
    <cfRule type="cellIs" dxfId="244" priority="223" operator="between">
      <formula>0.6</formula>
      <formula>0.6999</formula>
    </cfRule>
    <cfRule type="cellIs" dxfId="243" priority="224" operator="between">
      <formula>0.7</formula>
      <formula>0.7999</formula>
    </cfRule>
    <cfRule type="cellIs" dxfId="242" priority="225" operator="greaterThan">
      <formula>0.7999</formula>
    </cfRule>
  </conditionalFormatting>
  <conditionalFormatting sqref="S83:S84 S86">
    <cfRule type="cellIs" dxfId="241" priority="216" operator="lessThan">
      <formula>0.4</formula>
    </cfRule>
    <cfRule type="cellIs" dxfId="240" priority="217" operator="between">
      <formula>0.4</formula>
      <formula>0.5999</formula>
    </cfRule>
    <cfRule type="cellIs" dxfId="239" priority="218" operator="between">
      <formula>0.6</formula>
      <formula>0.6999</formula>
    </cfRule>
    <cfRule type="cellIs" dxfId="238" priority="219" operator="between">
      <formula>0.7</formula>
      <formula>0.7999</formula>
    </cfRule>
    <cfRule type="cellIs" dxfId="237" priority="220" operator="greaterThan">
      <formula>0.7999</formula>
    </cfRule>
  </conditionalFormatting>
  <conditionalFormatting sqref="P88">
    <cfRule type="cellIs" dxfId="236" priority="211" operator="lessThan">
      <formula>0.4</formula>
    </cfRule>
    <cfRule type="cellIs" dxfId="235" priority="212" operator="between">
      <formula>0.4</formula>
      <formula>0.5999</formula>
    </cfRule>
    <cfRule type="cellIs" dxfId="234" priority="213" operator="between">
      <formula>0.6</formula>
      <formula>0.6999</formula>
    </cfRule>
    <cfRule type="cellIs" dxfId="233" priority="214" operator="between">
      <formula>0.7</formula>
      <formula>0.7999</formula>
    </cfRule>
    <cfRule type="cellIs" dxfId="232" priority="215" operator="greaterThan">
      <formula>0.7999</formula>
    </cfRule>
  </conditionalFormatting>
  <conditionalFormatting sqref="S88">
    <cfRule type="cellIs" dxfId="231" priority="206" operator="lessThan">
      <formula>0.4</formula>
    </cfRule>
    <cfRule type="cellIs" dxfId="230" priority="207" operator="between">
      <formula>0.4</formula>
      <formula>0.5999</formula>
    </cfRule>
    <cfRule type="cellIs" dxfId="229" priority="208" operator="between">
      <formula>0.6</formula>
      <formula>0.6999</formula>
    </cfRule>
    <cfRule type="cellIs" dxfId="228" priority="209" operator="between">
      <formula>0.7</formula>
      <formula>0.7999</formula>
    </cfRule>
    <cfRule type="cellIs" dxfId="227" priority="210" operator="greaterThan">
      <formula>0.7999</formula>
    </cfRule>
  </conditionalFormatting>
  <conditionalFormatting sqref="P106">
    <cfRule type="cellIs" dxfId="226" priority="201" operator="lessThan">
      <formula>0.4</formula>
    </cfRule>
    <cfRule type="cellIs" dxfId="225" priority="202" operator="between">
      <formula>0.4</formula>
      <formula>0.5999</formula>
    </cfRule>
    <cfRule type="cellIs" dxfId="224" priority="203" operator="between">
      <formula>0.6</formula>
      <formula>0.6999</formula>
    </cfRule>
    <cfRule type="cellIs" dxfId="223" priority="204" operator="between">
      <formula>0.7</formula>
      <formula>0.7999</formula>
    </cfRule>
    <cfRule type="cellIs" dxfId="222" priority="205" operator="greaterThan">
      <formula>0.7999</formula>
    </cfRule>
  </conditionalFormatting>
  <conditionalFormatting sqref="S106">
    <cfRule type="cellIs" dxfId="221" priority="196" operator="lessThan">
      <formula>0.4</formula>
    </cfRule>
    <cfRule type="cellIs" dxfId="220" priority="197" operator="between">
      <formula>0.4</formula>
      <formula>0.5999</formula>
    </cfRule>
    <cfRule type="cellIs" dxfId="219" priority="198" operator="between">
      <formula>0.6</formula>
      <formula>0.6999</formula>
    </cfRule>
    <cfRule type="cellIs" dxfId="218" priority="199" operator="between">
      <formula>0.7</formula>
      <formula>0.7999</formula>
    </cfRule>
    <cfRule type="cellIs" dxfId="217" priority="200" operator="greaterThan">
      <formula>0.7999</formula>
    </cfRule>
  </conditionalFormatting>
  <conditionalFormatting sqref="P102">
    <cfRule type="cellIs" dxfId="216" priority="191" operator="lessThan">
      <formula>0.4</formula>
    </cfRule>
    <cfRule type="cellIs" dxfId="215" priority="192" operator="between">
      <formula>0.4</formula>
      <formula>0.5999</formula>
    </cfRule>
    <cfRule type="cellIs" dxfId="214" priority="193" operator="between">
      <formula>0.6</formula>
      <formula>0.6999</formula>
    </cfRule>
    <cfRule type="cellIs" dxfId="213" priority="194" operator="between">
      <formula>0.7</formula>
      <formula>0.7999</formula>
    </cfRule>
    <cfRule type="cellIs" dxfId="212" priority="195" operator="greaterThan">
      <formula>0.7999</formula>
    </cfRule>
  </conditionalFormatting>
  <conditionalFormatting sqref="S102">
    <cfRule type="cellIs" dxfId="211" priority="186" operator="lessThan">
      <formula>0.4</formula>
    </cfRule>
    <cfRule type="cellIs" dxfId="210" priority="187" operator="between">
      <formula>0.4</formula>
      <formula>0.5999</formula>
    </cfRule>
    <cfRule type="cellIs" dxfId="209" priority="188" operator="between">
      <formula>0.6</formula>
      <formula>0.6999</formula>
    </cfRule>
    <cfRule type="cellIs" dxfId="208" priority="189" operator="between">
      <formula>0.7</formula>
      <formula>0.7999</formula>
    </cfRule>
    <cfRule type="cellIs" dxfId="207" priority="190" operator="greaterThan">
      <formula>0.7999</formula>
    </cfRule>
  </conditionalFormatting>
  <conditionalFormatting sqref="P100">
    <cfRule type="cellIs" dxfId="206" priority="181" operator="lessThan">
      <formula>0.4</formula>
    </cfRule>
    <cfRule type="cellIs" dxfId="205" priority="182" operator="between">
      <formula>0.4</formula>
      <formula>0.5999</formula>
    </cfRule>
    <cfRule type="cellIs" dxfId="204" priority="183" operator="between">
      <formula>0.6</formula>
      <formula>0.6999</formula>
    </cfRule>
    <cfRule type="cellIs" dxfId="203" priority="184" operator="between">
      <formula>0.7</formula>
      <formula>0.7999</formula>
    </cfRule>
    <cfRule type="cellIs" dxfId="202" priority="185" operator="greaterThan">
      <formula>0.7999</formula>
    </cfRule>
  </conditionalFormatting>
  <conditionalFormatting sqref="S100">
    <cfRule type="cellIs" dxfId="201" priority="176" operator="lessThan">
      <formula>0.4</formula>
    </cfRule>
    <cfRule type="cellIs" dxfId="200" priority="177" operator="between">
      <formula>0.4</formula>
      <formula>0.5999</formula>
    </cfRule>
    <cfRule type="cellIs" dxfId="199" priority="178" operator="between">
      <formula>0.6</formula>
      <formula>0.6999</formula>
    </cfRule>
    <cfRule type="cellIs" dxfId="198" priority="179" operator="between">
      <formula>0.7</formula>
      <formula>0.7999</formula>
    </cfRule>
    <cfRule type="cellIs" dxfId="197" priority="180" operator="greaterThan">
      <formula>0.7999</formula>
    </cfRule>
  </conditionalFormatting>
  <conditionalFormatting sqref="P96">
    <cfRule type="cellIs" dxfId="196" priority="171" operator="lessThan">
      <formula>0.4</formula>
    </cfRule>
    <cfRule type="cellIs" dxfId="195" priority="172" operator="between">
      <formula>0.4</formula>
      <formula>0.5999</formula>
    </cfRule>
    <cfRule type="cellIs" dxfId="194" priority="173" operator="between">
      <formula>0.6</formula>
      <formula>0.6999</formula>
    </cfRule>
    <cfRule type="cellIs" dxfId="193" priority="174" operator="between">
      <formula>0.7</formula>
      <formula>0.7999</formula>
    </cfRule>
    <cfRule type="cellIs" dxfId="192" priority="175" operator="greaterThan">
      <formula>0.7999</formula>
    </cfRule>
  </conditionalFormatting>
  <conditionalFormatting sqref="S96">
    <cfRule type="cellIs" dxfId="191" priority="166" operator="lessThan">
      <formula>0.4</formula>
    </cfRule>
    <cfRule type="cellIs" dxfId="190" priority="167" operator="between">
      <formula>0.4</formula>
      <formula>0.5999</formula>
    </cfRule>
    <cfRule type="cellIs" dxfId="189" priority="168" operator="between">
      <formula>0.6</formula>
      <formula>0.6999</formula>
    </cfRule>
    <cfRule type="cellIs" dxfId="188" priority="169" operator="between">
      <formula>0.7</formula>
      <formula>0.7999</formula>
    </cfRule>
    <cfRule type="cellIs" dxfId="187" priority="170" operator="greaterThan">
      <formula>0.7999</formula>
    </cfRule>
  </conditionalFormatting>
  <conditionalFormatting sqref="P93">
    <cfRule type="cellIs" dxfId="186" priority="161" operator="lessThan">
      <formula>0.4</formula>
    </cfRule>
    <cfRule type="cellIs" dxfId="185" priority="162" operator="between">
      <formula>0.4</formula>
      <formula>0.5999</formula>
    </cfRule>
    <cfRule type="cellIs" dxfId="184" priority="163" operator="between">
      <formula>0.6</formula>
      <formula>0.6999</formula>
    </cfRule>
    <cfRule type="cellIs" dxfId="183" priority="164" operator="between">
      <formula>0.7</formula>
      <formula>0.7999</formula>
    </cfRule>
    <cfRule type="cellIs" dxfId="182" priority="165" operator="greaterThan">
      <formula>0.7999</formula>
    </cfRule>
  </conditionalFormatting>
  <conditionalFormatting sqref="S93">
    <cfRule type="cellIs" dxfId="181" priority="156" operator="lessThan">
      <formula>0.4</formula>
    </cfRule>
    <cfRule type="cellIs" dxfId="180" priority="157" operator="between">
      <formula>0.4</formula>
      <formula>0.5999</formula>
    </cfRule>
    <cfRule type="cellIs" dxfId="179" priority="158" operator="between">
      <formula>0.6</formula>
      <formula>0.6999</formula>
    </cfRule>
    <cfRule type="cellIs" dxfId="178" priority="159" operator="between">
      <formula>0.7</formula>
      <formula>0.7999</formula>
    </cfRule>
    <cfRule type="cellIs" dxfId="177" priority="160" operator="greaterThan">
      <formula>0.7999</formula>
    </cfRule>
  </conditionalFormatting>
  <conditionalFormatting sqref="P76">
    <cfRule type="cellIs" dxfId="176" priority="151" operator="lessThan">
      <formula>0.4</formula>
    </cfRule>
    <cfRule type="cellIs" dxfId="175" priority="152" operator="between">
      <formula>0.4</formula>
      <formula>0.5999</formula>
    </cfRule>
    <cfRule type="cellIs" dxfId="174" priority="153" operator="between">
      <formula>0.6</formula>
      <formula>0.6999</formula>
    </cfRule>
    <cfRule type="cellIs" dxfId="173" priority="154" operator="between">
      <formula>0.7</formula>
      <formula>0.7999</formula>
    </cfRule>
    <cfRule type="cellIs" dxfId="172" priority="155" operator="greaterThan">
      <formula>0.7999</formula>
    </cfRule>
  </conditionalFormatting>
  <conditionalFormatting sqref="S76">
    <cfRule type="cellIs" dxfId="171" priority="146" operator="lessThan">
      <formula>0.4</formula>
    </cfRule>
    <cfRule type="cellIs" dxfId="170" priority="147" operator="between">
      <formula>0.4</formula>
      <formula>0.5999</formula>
    </cfRule>
    <cfRule type="cellIs" dxfId="169" priority="148" operator="between">
      <formula>0.6</formula>
      <formula>0.6999</formula>
    </cfRule>
    <cfRule type="cellIs" dxfId="168" priority="149" operator="between">
      <formula>0.7</formula>
      <formula>0.7999</formula>
    </cfRule>
    <cfRule type="cellIs" dxfId="167" priority="150" operator="greaterThan">
      <formula>0.7999</formula>
    </cfRule>
  </conditionalFormatting>
  <conditionalFormatting sqref="P73">
    <cfRule type="cellIs" dxfId="166" priority="141" operator="lessThan">
      <formula>0.4</formula>
    </cfRule>
    <cfRule type="cellIs" dxfId="165" priority="142" operator="between">
      <formula>0.4</formula>
      <formula>0.5999</formula>
    </cfRule>
    <cfRule type="cellIs" dxfId="164" priority="143" operator="between">
      <formula>0.6</formula>
      <formula>0.6999</formula>
    </cfRule>
    <cfRule type="cellIs" dxfId="163" priority="144" operator="between">
      <formula>0.7</formula>
      <formula>0.7999</formula>
    </cfRule>
    <cfRule type="cellIs" dxfId="162" priority="145" operator="greaterThan">
      <formula>0.7999</formula>
    </cfRule>
  </conditionalFormatting>
  <conditionalFormatting sqref="S73">
    <cfRule type="cellIs" dxfId="161" priority="136" operator="lessThan">
      <formula>0.4</formula>
    </cfRule>
    <cfRule type="cellIs" dxfId="160" priority="137" operator="between">
      <formula>0.4</formula>
      <formula>0.5999</formula>
    </cfRule>
    <cfRule type="cellIs" dxfId="159" priority="138" operator="between">
      <formula>0.6</formula>
      <formula>0.6999</formula>
    </cfRule>
    <cfRule type="cellIs" dxfId="158" priority="139" operator="between">
      <formula>0.7</formula>
      <formula>0.7999</formula>
    </cfRule>
    <cfRule type="cellIs" dxfId="157" priority="140" operator="greaterThan">
      <formula>0.7999</formula>
    </cfRule>
  </conditionalFormatting>
  <conditionalFormatting sqref="S56">
    <cfRule type="cellIs" dxfId="156" priority="131" operator="lessThan">
      <formula>0.4</formula>
    </cfRule>
    <cfRule type="cellIs" dxfId="155" priority="132" operator="between">
      <formula>0.4</formula>
      <formula>0.5999</formula>
    </cfRule>
    <cfRule type="cellIs" dxfId="154" priority="133" operator="between">
      <formula>0.6</formula>
      <formula>0.6999</formula>
    </cfRule>
    <cfRule type="cellIs" dxfId="153" priority="134" operator="between">
      <formula>0.7</formula>
      <formula>0.7999</formula>
    </cfRule>
    <cfRule type="cellIs" dxfId="152" priority="135" operator="greaterThan">
      <formula>0.7999</formula>
    </cfRule>
  </conditionalFormatting>
  <conditionalFormatting sqref="P104">
    <cfRule type="cellIs" dxfId="151" priority="126" operator="lessThan">
      <formula>0.4</formula>
    </cfRule>
    <cfRule type="cellIs" dxfId="150" priority="127" operator="between">
      <formula>0.4</formula>
      <formula>0.5999</formula>
    </cfRule>
    <cfRule type="cellIs" dxfId="149" priority="128" operator="between">
      <formula>0.6</formula>
      <formula>0.6999</formula>
    </cfRule>
    <cfRule type="cellIs" dxfId="148" priority="129" operator="between">
      <formula>0.7</formula>
      <formula>0.7999</formula>
    </cfRule>
    <cfRule type="cellIs" dxfId="147" priority="130" operator="greaterThan">
      <formula>0.7999</formula>
    </cfRule>
  </conditionalFormatting>
  <conditionalFormatting sqref="S104">
    <cfRule type="cellIs" dxfId="146" priority="121" operator="lessThan">
      <formula>0.4</formula>
    </cfRule>
    <cfRule type="cellIs" dxfId="145" priority="122" operator="between">
      <formula>0.4</formula>
      <formula>0.5999</formula>
    </cfRule>
    <cfRule type="cellIs" dxfId="144" priority="123" operator="between">
      <formula>0.6</formula>
      <formula>0.6999</formula>
    </cfRule>
    <cfRule type="cellIs" dxfId="143" priority="124" operator="between">
      <formula>0.7</formula>
      <formula>0.7999</formula>
    </cfRule>
    <cfRule type="cellIs" dxfId="142" priority="125" operator="greaterThan">
      <formula>0.7999</formula>
    </cfRule>
  </conditionalFormatting>
  <conditionalFormatting sqref="P108">
    <cfRule type="cellIs" dxfId="141" priority="116" operator="lessThan">
      <formula>0.4</formula>
    </cfRule>
    <cfRule type="cellIs" dxfId="140" priority="117" operator="between">
      <formula>0.4</formula>
      <formula>0.5999</formula>
    </cfRule>
    <cfRule type="cellIs" dxfId="139" priority="118" operator="between">
      <formula>0.6</formula>
      <formula>0.6999</formula>
    </cfRule>
    <cfRule type="cellIs" dxfId="138" priority="119" operator="between">
      <formula>0.7</formula>
      <formula>0.7999</formula>
    </cfRule>
    <cfRule type="cellIs" dxfId="137" priority="120" operator="greaterThan">
      <formula>0.7999</formula>
    </cfRule>
  </conditionalFormatting>
  <conditionalFormatting sqref="S108">
    <cfRule type="cellIs" dxfId="136" priority="111" operator="lessThan">
      <formula>0.4</formula>
    </cfRule>
    <cfRule type="cellIs" dxfId="135" priority="112" operator="between">
      <formula>0.4</formula>
      <formula>0.5999</formula>
    </cfRule>
    <cfRule type="cellIs" dxfId="134" priority="113" operator="between">
      <formula>0.6</formula>
      <formula>0.6999</formula>
    </cfRule>
    <cfRule type="cellIs" dxfId="133" priority="114" operator="between">
      <formula>0.7</formula>
      <formula>0.7999</formula>
    </cfRule>
    <cfRule type="cellIs" dxfId="132" priority="115" operator="greaterThan">
      <formula>0.7999</formula>
    </cfRule>
  </conditionalFormatting>
  <conditionalFormatting sqref="P103">
    <cfRule type="cellIs" dxfId="131" priority="106" operator="lessThan">
      <formula>0.4</formula>
    </cfRule>
    <cfRule type="cellIs" dxfId="130" priority="107" operator="between">
      <formula>0.4</formula>
      <formula>0.5999</formula>
    </cfRule>
    <cfRule type="cellIs" dxfId="129" priority="108" operator="between">
      <formula>0.6</formula>
      <formula>0.6999</formula>
    </cfRule>
    <cfRule type="cellIs" dxfId="128" priority="109" operator="between">
      <formula>0.7</formula>
      <formula>0.7999</formula>
    </cfRule>
    <cfRule type="cellIs" dxfId="127" priority="110" operator="greaterThan">
      <formula>0.7999</formula>
    </cfRule>
  </conditionalFormatting>
  <conditionalFormatting sqref="S103">
    <cfRule type="cellIs" dxfId="126" priority="101" operator="lessThan">
      <formula>0.4</formula>
    </cfRule>
    <cfRule type="cellIs" dxfId="125" priority="102" operator="between">
      <formula>0.4</formula>
      <formula>0.5999</formula>
    </cfRule>
    <cfRule type="cellIs" dxfId="124" priority="103" operator="between">
      <formula>0.6</formula>
      <formula>0.6999</formula>
    </cfRule>
    <cfRule type="cellIs" dxfId="123" priority="104" operator="between">
      <formula>0.7</formula>
      <formula>0.7999</formula>
    </cfRule>
    <cfRule type="cellIs" dxfId="122" priority="105" operator="greaterThan">
      <formula>0.7999</formula>
    </cfRule>
  </conditionalFormatting>
  <conditionalFormatting sqref="P85">
    <cfRule type="cellIs" dxfId="121" priority="96" operator="lessThan">
      <formula>0.4</formula>
    </cfRule>
    <cfRule type="cellIs" dxfId="120" priority="97" operator="between">
      <formula>0.4</formula>
      <formula>0.5999</formula>
    </cfRule>
    <cfRule type="cellIs" dxfId="119" priority="98" operator="between">
      <formula>0.6</formula>
      <formula>0.6999</formula>
    </cfRule>
    <cfRule type="cellIs" dxfId="118" priority="99" operator="between">
      <formula>0.7</formula>
      <formula>0.7999</formula>
    </cfRule>
    <cfRule type="cellIs" dxfId="117" priority="100" operator="greaterThan">
      <formula>0.7999</formula>
    </cfRule>
  </conditionalFormatting>
  <conditionalFormatting sqref="S85">
    <cfRule type="cellIs" dxfId="116" priority="91" operator="lessThan">
      <formula>0.4</formula>
    </cfRule>
    <cfRule type="cellIs" dxfId="115" priority="92" operator="between">
      <formula>0.4</formula>
      <formula>0.5999</formula>
    </cfRule>
    <cfRule type="cellIs" dxfId="114" priority="93" operator="between">
      <formula>0.6</formula>
      <formula>0.6999</formula>
    </cfRule>
    <cfRule type="cellIs" dxfId="113" priority="94" operator="between">
      <formula>0.7</formula>
      <formula>0.7999</formula>
    </cfRule>
    <cfRule type="cellIs" dxfId="112" priority="95" operator="greaterThan">
      <formula>0.7999</formula>
    </cfRule>
  </conditionalFormatting>
  <conditionalFormatting sqref="P77">
    <cfRule type="cellIs" dxfId="111" priority="86" operator="lessThan">
      <formula>0.4</formula>
    </cfRule>
    <cfRule type="cellIs" dxfId="110" priority="87" operator="between">
      <formula>0.4</formula>
      <formula>0.5999</formula>
    </cfRule>
    <cfRule type="cellIs" dxfId="109" priority="88" operator="between">
      <formula>0.6</formula>
      <formula>0.6999</formula>
    </cfRule>
    <cfRule type="cellIs" dxfId="108" priority="89" operator="between">
      <formula>0.7</formula>
      <formula>0.7999</formula>
    </cfRule>
    <cfRule type="cellIs" dxfId="107" priority="90" operator="greaterThan">
      <formula>0.7999</formula>
    </cfRule>
  </conditionalFormatting>
  <conditionalFormatting sqref="S77">
    <cfRule type="cellIs" dxfId="106" priority="81" operator="lessThan">
      <formula>0.4</formula>
    </cfRule>
    <cfRule type="cellIs" dxfId="105" priority="82" operator="between">
      <formula>0.4</formula>
      <formula>0.5999</formula>
    </cfRule>
    <cfRule type="cellIs" dxfId="104" priority="83" operator="between">
      <formula>0.6</formula>
      <formula>0.6999</formula>
    </cfRule>
    <cfRule type="cellIs" dxfId="103" priority="84" operator="between">
      <formula>0.7</formula>
      <formula>0.7999</formula>
    </cfRule>
    <cfRule type="cellIs" dxfId="102" priority="85" operator="greaterThan">
      <formula>0.7999</formula>
    </cfRule>
  </conditionalFormatting>
  <conditionalFormatting sqref="P42">
    <cfRule type="cellIs" dxfId="101" priority="76" operator="lessThan">
      <formula>0.4</formula>
    </cfRule>
    <cfRule type="cellIs" dxfId="100" priority="77" operator="between">
      <formula>0.4</formula>
      <formula>0.5999</formula>
    </cfRule>
    <cfRule type="cellIs" dxfId="99" priority="78" operator="between">
      <formula>0.6</formula>
      <formula>0.6999</formula>
    </cfRule>
    <cfRule type="cellIs" dxfId="98" priority="79" operator="between">
      <formula>0.7</formula>
      <formula>0.7999</formula>
    </cfRule>
    <cfRule type="cellIs" dxfId="97" priority="80" operator="greaterThan">
      <formula>0.7999</formula>
    </cfRule>
  </conditionalFormatting>
  <conditionalFormatting sqref="S42">
    <cfRule type="cellIs" dxfId="96" priority="71" operator="lessThan">
      <formula>0.4</formula>
    </cfRule>
    <cfRule type="cellIs" dxfId="95" priority="72" operator="between">
      <formula>0.4</formula>
      <formula>0.5999</formula>
    </cfRule>
    <cfRule type="cellIs" dxfId="94" priority="73" operator="between">
      <formula>0.6</formula>
      <formula>0.6999</formula>
    </cfRule>
    <cfRule type="cellIs" dxfId="93" priority="74" operator="between">
      <formula>0.7</formula>
      <formula>0.7999</formula>
    </cfRule>
    <cfRule type="cellIs" dxfId="92" priority="75" operator="greaterThan">
      <formula>0.7999</formula>
    </cfRule>
  </conditionalFormatting>
  <conditionalFormatting sqref="P33">
    <cfRule type="cellIs" dxfId="91" priority="66" operator="lessThan">
      <formula>0.4</formula>
    </cfRule>
    <cfRule type="cellIs" dxfId="90" priority="67" operator="between">
      <formula>0.4</formula>
      <formula>0.5999</formula>
    </cfRule>
    <cfRule type="cellIs" dxfId="89" priority="68" operator="between">
      <formula>0.6</formula>
      <formula>0.6999</formula>
    </cfRule>
    <cfRule type="cellIs" dxfId="88" priority="69" operator="between">
      <formula>0.7</formula>
      <formula>0.7999</formula>
    </cfRule>
    <cfRule type="cellIs" dxfId="87" priority="70" operator="greaterThan">
      <formula>0.7999</formula>
    </cfRule>
  </conditionalFormatting>
  <conditionalFormatting sqref="S33">
    <cfRule type="cellIs" dxfId="86" priority="61" operator="lessThan">
      <formula>0.4</formula>
    </cfRule>
    <cfRule type="cellIs" dxfId="85" priority="62" operator="between">
      <formula>0.4</formula>
      <formula>0.5999</formula>
    </cfRule>
    <cfRule type="cellIs" dxfId="84" priority="63" operator="between">
      <formula>0.6</formula>
      <formula>0.6999</formula>
    </cfRule>
    <cfRule type="cellIs" dxfId="83" priority="64" operator="between">
      <formula>0.7</formula>
      <formula>0.7999</formula>
    </cfRule>
    <cfRule type="cellIs" dxfId="82" priority="65" operator="greaterThan">
      <formula>0.7999</formula>
    </cfRule>
  </conditionalFormatting>
  <conditionalFormatting sqref="P45">
    <cfRule type="cellIs" dxfId="81" priority="56" operator="lessThan">
      <formula>0.4</formula>
    </cfRule>
    <cfRule type="cellIs" dxfId="80" priority="57" operator="between">
      <formula>0.4</formula>
      <formula>0.5999</formula>
    </cfRule>
    <cfRule type="cellIs" dxfId="79" priority="58" operator="between">
      <formula>0.6</formula>
      <formula>0.6999</formula>
    </cfRule>
    <cfRule type="cellIs" dxfId="78" priority="59" operator="between">
      <formula>0.7</formula>
      <formula>0.7999</formula>
    </cfRule>
    <cfRule type="cellIs" dxfId="77" priority="60" operator="greaterThan">
      <formula>0.7999</formula>
    </cfRule>
  </conditionalFormatting>
  <conditionalFormatting sqref="S45">
    <cfRule type="cellIs" dxfId="76" priority="51" operator="lessThan">
      <formula>0.4</formula>
    </cfRule>
    <cfRule type="cellIs" dxfId="75" priority="52" operator="between">
      <formula>0.4</formula>
      <formula>0.5999</formula>
    </cfRule>
    <cfRule type="cellIs" dxfId="74" priority="53" operator="between">
      <formula>0.6</formula>
      <formula>0.6999</formula>
    </cfRule>
    <cfRule type="cellIs" dxfId="73" priority="54" operator="between">
      <formula>0.7</formula>
      <formula>0.7999</formula>
    </cfRule>
    <cfRule type="cellIs" dxfId="72" priority="55" operator="greaterThan">
      <formula>0.7999</formula>
    </cfRule>
  </conditionalFormatting>
  <conditionalFormatting sqref="P105">
    <cfRule type="cellIs" dxfId="71" priority="46" operator="lessThan">
      <formula>0.4</formula>
    </cfRule>
    <cfRule type="cellIs" dxfId="70" priority="47" operator="between">
      <formula>0.4</formula>
      <formula>0.5999</formula>
    </cfRule>
    <cfRule type="cellIs" dxfId="69" priority="48" operator="between">
      <formula>0.6</formula>
      <formula>0.6999</formula>
    </cfRule>
    <cfRule type="cellIs" dxfId="68" priority="49" operator="between">
      <formula>0.7</formula>
      <formula>0.7999</formula>
    </cfRule>
    <cfRule type="cellIs" dxfId="67" priority="50" operator="greaterThan">
      <formula>0.7999</formula>
    </cfRule>
  </conditionalFormatting>
  <conditionalFormatting sqref="S105">
    <cfRule type="cellIs" dxfId="66" priority="41" operator="lessThan">
      <formula>0.4</formula>
    </cfRule>
    <cfRule type="cellIs" dxfId="65" priority="42" operator="between">
      <formula>0.4</formula>
      <formula>0.5999</formula>
    </cfRule>
    <cfRule type="cellIs" dxfId="64" priority="43" operator="between">
      <formula>0.6</formula>
      <formula>0.6999</formula>
    </cfRule>
    <cfRule type="cellIs" dxfId="63" priority="44" operator="between">
      <formula>0.7</formula>
      <formula>0.7999</formula>
    </cfRule>
    <cfRule type="cellIs" dxfId="62" priority="45" operator="greaterThan">
      <formula>0.7999</formula>
    </cfRule>
  </conditionalFormatting>
  <conditionalFormatting sqref="P35">
    <cfRule type="cellIs" dxfId="61" priority="36" operator="lessThan">
      <formula>0.4</formula>
    </cfRule>
    <cfRule type="cellIs" dxfId="60" priority="37" operator="between">
      <formula>0.4</formula>
      <formula>0.5999</formula>
    </cfRule>
    <cfRule type="cellIs" dxfId="59" priority="38" operator="between">
      <formula>0.6</formula>
      <formula>0.6999</formula>
    </cfRule>
    <cfRule type="cellIs" dxfId="58" priority="39" operator="between">
      <formula>0.7</formula>
      <formula>0.7999</formula>
    </cfRule>
    <cfRule type="cellIs" dxfId="57" priority="40" operator="greaterThan">
      <formula>0.7999</formula>
    </cfRule>
  </conditionalFormatting>
  <conditionalFormatting sqref="S35">
    <cfRule type="cellIs" dxfId="56" priority="31" operator="lessThan">
      <formula>0.4</formula>
    </cfRule>
    <cfRule type="cellIs" dxfId="55" priority="32" operator="between">
      <formula>0.4</formula>
      <formula>0.5999</formula>
    </cfRule>
    <cfRule type="cellIs" dxfId="54" priority="33" operator="between">
      <formula>0.6</formula>
      <formula>0.6999</formula>
    </cfRule>
    <cfRule type="cellIs" dxfId="53" priority="34" operator="between">
      <formula>0.7</formula>
      <formula>0.7999</formula>
    </cfRule>
    <cfRule type="cellIs" dxfId="52" priority="35" operator="greaterThan">
      <formula>0.7999</formula>
    </cfRule>
  </conditionalFormatting>
  <conditionalFormatting sqref="P50">
    <cfRule type="cellIs" dxfId="51" priority="26" operator="lessThan">
      <formula>0.4</formula>
    </cfRule>
    <cfRule type="cellIs" dxfId="50" priority="27" operator="between">
      <formula>0.4</formula>
      <formula>0.5999</formula>
    </cfRule>
    <cfRule type="cellIs" dxfId="49" priority="28" operator="between">
      <formula>0.6</formula>
      <formula>0.6999</formula>
    </cfRule>
    <cfRule type="cellIs" dxfId="48" priority="29" operator="between">
      <formula>0.7</formula>
      <formula>0.7999</formula>
    </cfRule>
    <cfRule type="cellIs" dxfId="47" priority="30" operator="greaterThan">
      <formula>0.7999</formula>
    </cfRule>
  </conditionalFormatting>
  <conditionalFormatting sqref="S50">
    <cfRule type="cellIs" dxfId="46" priority="21" operator="lessThan">
      <formula>0.4</formula>
    </cfRule>
    <cfRule type="cellIs" dxfId="45" priority="22" operator="between">
      <formula>0.4</formula>
      <formula>0.5999</formula>
    </cfRule>
    <cfRule type="cellIs" dxfId="44" priority="23" operator="between">
      <formula>0.6</formula>
      <formula>0.6999</formula>
    </cfRule>
    <cfRule type="cellIs" dxfId="43" priority="24" operator="between">
      <formula>0.7</formula>
      <formula>0.7999</formula>
    </cfRule>
    <cfRule type="cellIs" dxfId="42" priority="25" operator="greaterThan">
      <formula>0.7999</formula>
    </cfRule>
  </conditionalFormatting>
  <conditionalFormatting sqref="S6">
    <cfRule type="cellIs" dxfId="41" priority="16" operator="lessThan">
      <formula>0.4</formula>
    </cfRule>
    <cfRule type="cellIs" dxfId="40" priority="17" operator="between">
      <formula>0.4</formula>
      <formula>0.5999</formula>
    </cfRule>
    <cfRule type="cellIs" dxfId="39" priority="18" operator="between">
      <formula>0.6</formula>
      <formula>0.6999</formula>
    </cfRule>
    <cfRule type="cellIs" dxfId="38" priority="19" operator="between">
      <formula>0.7</formula>
      <formula>0.7999</formula>
    </cfRule>
    <cfRule type="cellIs" dxfId="37" priority="20" operator="greaterThan">
      <formula>0.7999</formula>
    </cfRule>
  </conditionalFormatting>
  <conditionalFormatting sqref="S8">
    <cfRule type="cellIs" dxfId="36" priority="11" operator="lessThan">
      <formula>0.4</formula>
    </cfRule>
    <cfRule type="cellIs" dxfId="35" priority="12" operator="between">
      <formula>0.4</formula>
      <formula>0.5999</formula>
    </cfRule>
    <cfRule type="cellIs" dxfId="34" priority="13" operator="between">
      <formula>0.6</formula>
      <formula>0.6999</formula>
    </cfRule>
    <cfRule type="cellIs" dxfId="33" priority="14" operator="between">
      <formula>0.7</formula>
      <formula>0.7999</formula>
    </cfRule>
    <cfRule type="cellIs" dxfId="32" priority="15" operator="greaterThan">
      <formula>0.7999</formula>
    </cfRule>
  </conditionalFormatting>
  <conditionalFormatting sqref="P70">
    <cfRule type="cellIs" dxfId="31" priority="6" operator="lessThan">
      <formula>0.4</formula>
    </cfRule>
    <cfRule type="cellIs" dxfId="30" priority="7" operator="between">
      <formula>0.4</formula>
      <formula>0.5999</formula>
    </cfRule>
    <cfRule type="cellIs" dxfId="29" priority="8" operator="between">
      <formula>0.6</formula>
      <formula>0.6999</formula>
    </cfRule>
    <cfRule type="cellIs" dxfId="28" priority="9" operator="between">
      <formula>0.7</formula>
      <formula>0.7999</formula>
    </cfRule>
    <cfRule type="cellIs" dxfId="27" priority="10" operator="greaterThan">
      <formula>0.7999</formula>
    </cfRule>
  </conditionalFormatting>
  <conditionalFormatting sqref="S70">
    <cfRule type="cellIs" dxfId="26" priority="1" operator="lessThan">
      <formula>0.4</formula>
    </cfRule>
    <cfRule type="cellIs" dxfId="25" priority="2" operator="between">
      <formula>0.4</formula>
      <formula>0.5999</formula>
    </cfRule>
    <cfRule type="cellIs" dxfId="24" priority="3" operator="between">
      <formula>0.6</formula>
      <formula>0.6999</formula>
    </cfRule>
    <cfRule type="cellIs" dxfId="23" priority="4" operator="between">
      <formula>0.7</formula>
      <formula>0.7999</formula>
    </cfRule>
    <cfRule type="cellIs" dxfId="22" priority="5" operator="greaterThan">
      <formula>0.7999</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121"/>
  <sheetViews>
    <sheetView topLeftCell="V126" zoomScale="80" zoomScaleNormal="80" workbookViewId="0">
      <selection activeCell="G5" sqref="G5"/>
    </sheetView>
  </sheetViews>
  <sheetFormatPr baseColWidth="10" defaultRowHeight="15" x14ac:dyDescent="0.25"/>
  <cols>
    <col min="1" max="3" width="14.5703125" style="1" customWidth="1"/>
    <col min="4" max="4" width="7.7109375" style="2" customWidth="1"/>
    <col min="5" max="5" width="73.42578125" style="1" customWidth="1"/>
    <col min="6" max="6" width="40.28515625" style="1" customWidth="1"/>
    <col min="7" max="8" width="20.7109375" style="1" customWidth="1"/>
    <col min="9" max="9" width="36.42578125" style="1" customWidth="1"/>
    <col min="10" max="10" width="18.5703125" style="1" customWidth="1"/>
    <col min="11" max="11" width="17.28515625" style="1" customWidth="1"/>
    <col min="12" max="12" width="14.85546875" style="1" customWidth="1"/>
    <col min="13" max="13" width="53.42578125" style="1" customWidth="1"/>
    <col min="14" max="14" width="20.28515625" style="100" customWidth="1"/>
    <col min="15" max="15" width="16.7109375" style="100" customWidth="1"/>
    <col min="16" max="16" width="9.7109375" style="4" customWidth="1"/>
    <col min="17" max="17" width="21.140625" style="100" customWidth="1"/>
    <col min="18" max="18" width="16.7109375" style="100" customWidth="1"/>
    <col min="19" max="19" width="16.42578125" style="100" customWidth="1"/>
    <col min="20" max="20" width="16.7109375" style="100" customWidth="1"/>
    <col min="21" max="21" width="16.7109375" style="101" customWidth="1"/>
    <col min="22" max="22" width="16.7109375" style="100" customWidth="1"/>
    <col min="23" max="23" width="16.7109375" style="101" customWidth="1"/>
    <col min="24" max="24" width="16.7109375" style="100" customWidth="1"/>
    <col min="25" max="25" width="16.7109375" style="101" customWidth="1"/>
    <col min="26" max="26" width="16.7109375" style="100" customWidth="1"/>
    <col min="27" max="27" width="13.140625" style="101" customWidth="1"/>
    <col min="28" max="28" width="137.28515625" style="3" customWidth="1"/>
  </cols>
  <sheetData>
    <row r="1" spans="1:28" ht="55.5" customHeight="1" thickBot="1" x14ac:dyDescent="0.3">
      <c r="A1" s="339" t="s">
        <v>698</v>
      </c>
      <c r="B1" s="340"/>
      <c r="C1" s="340"/>
      <c r="D1" s="340"/>
      <c r="E1" s="340"/>
      <c r="F1" s="340"/>
      <c r="G1" s="340"/>
      <c r="H1" s="340"/>
      <c r="I1" s="341"/>
      <c r="J1" s="21"/>
      <c r="K1" s="21"/>
      <c r="L1" s="21"/>
      <c r="M1" s="21"/>
      <c r="P1" s="102"/>
      <c r="AB1" s="24"/>
    </row>
    <row r="2" spans="1:28" ht="31.5" customHeight="1" x14ac:dyDescent="0.25">
      <c r="A2" s="409" t="s">
        <v>0</v>
      </c>
      <c r="B2" s="409" t="s">
        <v>1</v>
      </c>
      <c r="C2" s="409" t="s">
        <v>2</v>
      </c>
      <c r="D2" s="409" t="s">
        <v>12</v>
      </c>
      <c r="E2" s="409" t="s">
        <v>3</v>
      </c>
      <c r="F2" s="409" t="s">
        <v>4</v>
      </c>
      <c r="G2" s="409" t="s">
        <v>5</v>
      </c>
      <c r="H2" s="409" t="s">
        <v>6</v>
      </c>
      <c r="I2" s="411" t="s">
        <v>7</v>
      </c>
      <c r="J2" s="415" t="s">
        <v>284</v>
      </c>
      <c r="K2" s="416"/>
      <c r="L2" s="416"/>
      <c r="M2" s="417"/>
      <c r="N2" s="418" t="s">
        <v>694</v>
      </c>
      <c r="O2" s="419"/>
      <c r="P2" s="420" t="s">
        <v>281</v>
      </c>
      <c r="Q2" s="419" t="s">
        <v>695</v>
      </c>
      <c r="R2" s="419"/>
      <c r="S2" s="422" t="s">
        <v>281</v>
      </c>
      <c r="T2" s="424" t="s">
        <v>703</v>
      </c>
      <c r="U2" s="413"/>
      <c r="V2" s="413" t="s">
        <v>704</v>
      </c>
      <c r="W2" s="413"/>
      <c r="X2" s="413" t="s">
        <v>705</v>
      </c>
      <c r="Y2" s="413"/>
      <c r="Z2" s="413" t="s">
        <v>706</v>
      </c>
      <c r="AA2" s="414"/>
      <c r="AB2" s="414" t="s">
        <v>696</v>
      </c>
    </row>
    <row r="3" spans="1:28" ht="15.75" thickBot="1" x14ac:dyDescent="0.3">
      <c r="A3" s="410"/>
      <c r="B3" s="410"/>
      <c r="C3" s="410"/>
      <c r="D3" s="410"/>
      <c r="E3" s="410"/>
      <c r="F3" s="410"/>
      <c r="G3" s="410"/>
      <c r="H3" s="410"/>
      <c r="I3" s="412"/>
      <c r="J3" s="232" t="s">
        <v>8</v>
      </c>
      <c r="K3" s="233" t="s">
        <v>9</v>
      </c>
      <c r="L3" s="233" t="s">
        <v>10</v>
      </c>
      <c r="M3" s="234" t="s">
        <v>11</v>
      </c>
      <c r="N3" s="232" t="s">
        <v>707</v>
      </c>
      <c r="O3" s="235" t="s">
        <v>700</v>
      </c>
      <c r="P3" s="421"/>
      <c r="Q3" s="233" t="s">
        <v>707</v>
      </c>
      <c r="R3" s="235" t="s">
        <v>700</v>
      </c>
      <c r="S3" s="423"/>
      <c r="T3" s="232" t="s">
        <v>701</v>
      </c>
      <c r="U3" s="235" t="s">
        <v>702</v>
      </c>
      <c r="V3" s="233" t="s">
        <v>701</v>
      </c>
      <c r="W3" s="235" t="s">
        <v>702</v>
      </c>
      <c r="X3" s="233" t="s">
        <v>701</v>
      </c>
      <c r="Y3" s="235" t="s">
        <v>702</v>
      </c>
      <c r="Z3" s="233" t="s">
        <v>701</v>
      </c>
      <c r="AA3" s="236" t="s">
        <v>702</v>
      </c>
      <c r="AB3" s="432"/>
    </row>
    <row r="4" spans="1:28" ht="165" customHeight="1" x14ac:dyDescent="0.25">
      <c r="A4" s="296" t="s">
        <v>13</v>
      </c>
      <c r="B4" s="297" t="s">
        <v>14</v>
      </c>
      <c r="C4" s="277" t="s">
        <v>15</v>
      </c>
      <c r="D4" s="223">
        <v>1</v>
      </c>
      <c r="E4" s="220" t="s">
        <v>1102</v>
      </c>
      <c r="F4" s="220" t="s">
        <v>17</v>
      </c>
      <c r="G4" s="220" t="s">
        <v>1103</v>
      </c>
      <c r="H4" s="220" t="s">
        <v>19</v>
      </c>
      <c r="I4" s="88" t="s">
        <v>20</v>
      </c>
      <c r="J4" s="455" t="s">
        <v>208</v>
      </c>
      <c r="K4" s="456" t="s">
        <v>209</v>
      </c>
      <c r="L4" s="456">
        <v>53</v>
      </c>
      <c r="M4" s="457"/>
      <c r="N4" s="458">
        <v>1</v>
      </c>
      <c r="O4" s="435">
        <v>1</v>
      </c>
      <c r="P4" s="437">
        <v>0.7</v>
      </c>
      <c r="Q4" s="439">
        <v>72966200</v>
      </c>
      <c r="R4" s="439">
        <f>U4+W4+Y4+AA4</f>
        <v>0</v>
      </c>
      <c r="S4" s="440"/>
      <c r="T4" s="110"/>
      <c r="U4" s="210"/>
      <c r="V4" s="209"/>
      <c r="W4" s="210"/>
      <c r="X4" s="209"/>
      <c r="Y4" s="210"/>
      <c r="Z4" s="209"/>
      <c r="AA4" s="231"/>
      <c r="AB4" s="28" t="s">
        <v>1104</v>
      </c>
    </row>
    <row r="5" spans="1:28" ht="60" customHeight="1" x14ac:dyDescent="0.25">
      <c r="A5" s="270"/>
      <c r="B5" s="273"/>
      <c r="C5" s="266"/>
      <c r="D5" s="216">
        <v>2</v>
      </c>
      <c r="E5" s="214" t="s">
        <v>21</v>
      </c>
      <c r="F5" s="214" t="s">
        <v>22</v>
      </c>
      <c r="G5" s="214" t="s">
        <v>23</v>
      </c>
      <c r="H5" s="214" t="s">
        <v>24</v>
      </c>
      <c r="I5" s="33" t="s">
        <v>1105</v>
      </c>
      <c r="J5" s="320"/>
      <c r="K5" s="314"/>
      <c r="L5" s="314"/>
      <c r="M5" s="332"/>
      <c r="N5" s="459"/>
      <c r="O5" s="436"/>
      <c r="P5" s="438"/>
      <c r="Q5" s="362"/>
      <c r="R5" s="362"/>
      <c r="S5" s="441"/>
      <c r="T5" s="212"/>
      <c r="U5" s="208"/>
      <c r="V5" s="207"/>
      <c r="W5" s="208"/>
      <c r="X5" s="207"/>
      <c r="Y5" s="208"/>
      <c r="Z5" s="207"/>
      <c r="AA5" s="162"/>
      <c r="AB5" s="28" t="s">
        <v>1106</v>
      </c>
    </row>
    <row r="6" spans="1:28" ht="93" customHeight="1" x14ac:dyDescent="0.25">
      <c r="A6" s="270"/>
      <c r="B6" s="273"/>
      <c r="C6" s="266"/>
      <c r="D6" s="216">
        <v>3</v>
      </c>
      <c r="E6" s="214" t="s">
        <v>1107</v>
      </c>
      <c r="F6" s="214" t="s">
        <v>27</v>
      </c>
      <c r="G6" s="214" t="s">
        <v>28</v>
      </c>
      <c r="H6" s="214" t="s">
        <v>1108</v>
      </c>
      <c r="I6" s="33" t="s">
        <v>1109</v>
      </c>
      <c r="J6" s="215" t="s">
        <v>211</v>
      </c>
      <c r="K6" s="214" t="s">
        <v>212</v>
      </c>
      <c r="L6" s="216">
        <v>45</v>
      </c>
      <c r="M6" s="33" t="s">
        <v>1110</v>
      </c>
      <c r="N6" s="256">
        <v>1</v>
      </c>
      <c r="O6" s="257">
        <v>1</v>
      </c>
      <c r="P6" s="237">
        <v>0.7</v>
      </c>
      <c r="Q6" s="238">
        <v>46456000</v>
      </c>
      <c r="R6" s="208">
        <v>40284000</v>
      </c>
      <c r="S6" s="211"/>
      <c r="T6" s="212"/>
      <c r="U6" s="208"/>
      <c r="V6" s="207"/>
      <c r="W6" s="208"/>
      <c r="X6" s="207"/>
      <c r="Y6" s="208"/>
      <c r="Z6" s="207"/>
      <c r="AA6" s="162"/>
      <c r="AB6" s="40" t="s">
        <v>1111</v>
      </c>
    </row>
    <row r="7" spans="1:28" ht="72" customHeight="1" x14ac:dyDescent="0.25">
      <c r="A7" s="270"/>
      <c r="B7" s="273"/>
      <c r="C7" s="266"/>
      <c r="D7" s="216">
        <v>4</v>
      </c>
      <c r="E7" s="214" t="s">
        <v>1112</v>
      </c>
      <c r="F7" s="214" t="s">
        <v>32</v>
      </c>
      <c r="G7" s="214" t="s">
        <v>33</v>
      </c>
      <c r="H7" s="214" t="s">
        <v>34</v>
      </c>
      <c r="I7" s="33" t="s">
        <v>35</v>
      </c>
      <c r="J7" s="215" t="s">
        <v>96</v>
      </c>
      <c r="K7" s="216" t="s">
        <v>96</v>
      </c>
      <c r="L7" s="216" t="s">
        <v>96</v>
      </c>
      <c r="M7" s="217" t="s">
        <v>96</v>
      </c>
      <c r="N7" s="256">
        <v>1</v>
      </c>
      <c r="O7" s="257">
        <v>1</v>
      </c>
      <c r="P7" s="237">
        <v>0.7</v>
      </c>
      <c r="Q7" s="207"/>
      <c r="R7" s="208">
        <f t="shared" ref="R7:R14" si="0">U7+W7+Y7+AA7</f>
        <v>0</v>
      </c>
      <c r="S7" s="211"/>
      <c r="T7" s="212"/>
      <c r="U7" s="208"/>
      <c r="V7" s="207"/>
      <c r="W7" s="208"/>
      <c r="X7" s="207"/>
      <c r="Y7" s="208"/>
      <c r="Z7" s="207"/>
      <c r="AA7" s="162"/>
      <c r="AB7" s="28" t="s">
        <v>1113</v>
      </c>
    </row>
    <row r="8" spans="1:28" ht="104.25" customHeight="1" x14ac:dyDescent="0.25">
      <c r="A8" s="270"/>
      <c r="B8" s="273"/>
      <c r="C8" s="266"/>
      <c r="D8" s="216">
        <v>5</v>
      </c>
      <c r="E8" s="214" t="s">
        <v>36</v>
      </c>
      <c r="F8" s="214" t="s">
        <v>37</v>
      </c>
      <c r="G8" s="214" t="s">
        <v>38</v>
      </c>
      <c r="H8" s="214" t="s">
        <v>1114</v>
      </c>
      <c r="I8" s="33" t="s">
        <v>1115</v>
      </c>
      <c r="J8" s="215" t="s">
        <v>211</v>
      </c>
      <c r="K8" s="214" t="s">
        <v>214</v>
      </c>
      <c r="L8" s="216">
        <v>45</v>
      </c>
      <c r="M8" s="33" t="s">
        <v>1116</v>
      </c>
      <c r="N8" s="256">
        <v>1</v>
      </c>
      <c r="O8" s="257">
        <v>1</v>
      </c>
      <c r="P8" s="237">
        <v>0.7</v>
      </c>
      <c r="Q8" s="207">
        <v>98500000</v>
      </c>
      <c r="R8" s="208">
        <v>13768000</v>
      </c>
      <c r="S8" s="211"/>
      <c r="T8" s="212"/>
      <c r="U8" s="208"/>
      <c r="V8" s="207"/>
      <c r="W8" s="208"/>
      <c r="X8" s="207"/>
      <c r="Y8" s="208"/>
      <c r="Z8" s="207"/>
      <c r="AA8" s="162"/>
      <c r="AB8" s="28" t="s">
        <v>1117</v>
      </c>
    </row>
    <row r="9" spans="1:28" ht="78" customHeight="1" x14ac:dyDescent="0.25">
      <c r="A9" s="270"/>
      <c r="B9" s="273"/>
      <c r="C9" s="266"/>
      <c r="D9" s="216">
        <v>6</v>
      </c>
      <c r="E9" s="214" t="s">
        <v>41</v>
      </c>
      <c r="F9" s="214" t="s">
        <v>1118</v>
      </c>
      <c r="G9" s="214" t="s">
        <v>43</v>
      </c>
      <c r="H9" s="216" t="s">
        <v>44</v>
      </c>
      <c r="I9" s="217" t="s">
        <v>45</v>
      </c>
      <c r="J9" s="224" t="s">
        <v>1119</v>
      </c>
      <c r="K9" s="214" t="s">
        <v>216</v>
      </c>
      <c r="L9" s="10">
        <v>197</v>
      </c>
      <c r="M9" s="33" t="s">
        <v>217</v>
      </c>
      <c r="N9" s="256">
        <v>1</v>
      </c>
      <c r="O9" s="257">
        <v>1</v>
      </c>
      <c r="P9" s="237">
        <v>0.7</v>
      </c>
      <c r="Q9" s="207">
        <v>50000000</v>
      </c>
      <c r="R9" s="208">
        <v>12762000</v>
      </c>
      <c r="S9" s="211"/>
      <c r="T9" s="212"/>
      <c r="U9" s="208"/>
      <c r="V9" s="207"/>
      <c r="W9" s="208"/>
      <c r="X9" s="207"/>
      <c r="Y9" s="208"/>
      <c r="Z9" s="207"/>
      <c r="AA9" s="162"/>
      <c r="AB9" s="28" t="s">
        <v>1120</v>
      </c>
    </row>
    <row r="10" spans="1:28" ht="60" customHeight="1" x14ac:dyDescent="0.25">
      <c r="A10" s="270"/>
      <c r="B10" s="273"/>
      <c r="C10" s="266"/>
      <c r="D10" s="216">
        <v>7</v>
      </c>
      <c r="E10" s="214" t="s">
        <v>46</v>
      </c>
      <c r="F10" s="214" t="s">
        <v>47</v>
      </c>
      <c r="G10" s="214" t="s">
        <v>48</v>
      </c>
      <c r="H10" s="214" t="s">
        <v>19</v>
      </c>
      <c r="I10" s="33" t="s">
        <v>1121</v>
      </c>
      <c r="J10" s="215" t="s">
        <v>96</v>
      </c>
      <c r="K10" s="216" t="s">
        <v>96</v>
      </c>
      <c r="L10" s="216">
        <v>197</v>
      </c>
      <c r="M10" s="217" t="s">
        <v>96</v>
      </c>
      <c r="N10" s="256">
        <v>1</v>
      </c>
      <c r="O10" s="257">
        <v>1</v>
      </c>
      <c r="P10" s="237">
        <v>0.7</v>
      </c>
      <c r="Q10" s="207"/>
      <c r="R10" s="208">
        <f t="shared" si="0"/>
        <v>0</v>
      </c>
      <c r="S10" s="211"/>
      <c r="T10" s="212"/>
      <c r="U10" s="208"/>
      <c r="V10" s="207"/>
      <c r="W10" s="208"/>
      <c r="X10" s="207"/>
      <c r="Y10" s="208"/>
      <c r="Z10" s="207"/>
      <c r="AA10" s="162"/>
      <c r="AB10" s="28" t="s">
        <v>1122</v>
      </c>
    </row>
    <row r="11" spans="1:28" ht="60" customHeight="1" x14ac:dyDescent="0.25">
      <c r="A11" s="270"/>
      <c r="B11" s="273"/>
      <c r="C11" s="266" t="s">
        <v>1123</v>
      </c>
      <c r="D11" s="216">
        <v>8</v>
      </c>
      <c r="E11" s="214" t="s">
        <v>51</v>
      </c>
      <c r="F11" s="214" t="s">
        <v>52</v>
      </c>
      <c r="G11" s="214" t="s">
        <v>53</v>
      </c>
      <c r="H11" s="214" t="s">
        <v>54</v>
      </c>
      <c r="I11" s="33" t="s">
        <v>1124</v>
      </c>
      <c r="J11" s="7" t="s">
        <v>211</v>
      </c>
      <c r="K11" s="214" t="s">
        <v>218</v>
      </c>
      <c r="L11" s="216">
        <v>33</v>
      </c>
      <c r="M11" s="33" t="s">
        <v>219</v>
      </c>
      <c r="N11" s="256">
        <v>1</v>
      </c>
      <c r="O11" s="257">
        <v>1</v>
      </c>
      <c r="P11" s="237">
        <v>0.7</v>
      </c>
      <c r="Q11" s="238">
        <v>30000000</v>
      </c>
      <c r="R11" s="208">
        <v>2000000</v>
      </c>
      <c r="S11" s="211"/>
      <c r="T11" s="212"/>
      <c r="U11" s="208"/>
      <c r="V11" s="207"/>
      <c r="W11" s="208"/>
      <c r="X11" s="207"/>
      <c r="Y11" s="208"/>
      <c r="Z11" s="207"/>
      <c r="AA11" s="162"/>
      <c r="AB11" s="28" t="s">
        <v>1125</v>
      </c>
    </row>
    <row r="12" spans="1:28" ht="60" customHeight="1" x14ac:dyDescent="0.25">
      <c r="A12" s="270"/>
      <c r="B12" s="273"/>
      <c r="C12" s="266"/>
      <c r="D12" s="216">
        <v>9</v>
      </c>
      <c r="E12" s="214" t="s">
        <v>1126</v>
      </c>
      <c r="F12" s="214" t="s">
        <v>1127</v>
      </c>
      <c r="G12" s="214" t="s">
        <v>1128</v>
      </c>
      <c r="H12" s="214" t="s">
        <v>59</v>
      </c>
      <c r="I12" s="33" t="s">
        <v>1124</v>
      </c>
      <c r="J12" s="215" t="s">
        <v>211</v>
      </c>
      <c r="K12" s="216" t="s">
        <v>214</v>
      </c>
      <c r="L12" s="216">
        <v>28</v>
      </c>
      <c r="M12" s="33" t="s">
        <v>220</v>
      </c>
      <c r="N12" s="256">
        <v>12</v>
      </c>
      <c r="O12" s="257">
        <v>12</v>
      </c>
      <c r="P12" s="237">
        <v>0.75</v>
      </c>
      <c r="Q12" s="238">
        <v>33258000</v>
      </c>
      <c r="R12" s="208">
        <f t="shared" si="0"/>
        <v>0</v>
      </c>
      <c r="S12" s="211"/>
      <c r="T12" s="212"/>
      <c r="U12" s="208"/>
      <c r="V12" s="207"/>
      <c r="W12" s="208"/>
      <c r="X12" s="207"/>
      <c r="Y12" s="208"/>
      <c r="Z12" s="207"/>
      <c r="AA12" s="162"/>
      <c r="AB12" s="28" t="s">
        <v>1129</v>
      </c>
    </row>
    <row r="13" spans="1:28" ht="60" customHeight="1" x14ac:dyDescent="0.25">
      <c r="A13" s="270"/>
      <c r="B13" s="273"/>
      <c r="C13" s="266"/>
      <c r="D13" s="216">
        <v>10</v>
      </c>
      <c r="E13" s="214" t="s">
        <v>1130</v>
      </c>
      <c r="F13" s="214" t="s">
        <v>61</v>
      </c>
      <c r="G13" s="214" t="s">
        <v>62</v>
      </c>
      <c r="H13" s="214" t="s">
        <v>63</v>
      </c>
      <c r="I13" s="33" t="s">
        <v>1124</v>
      </c>
      <c r="J13" s="215" t="s">
        <v>1131</v>
      </c>
      <c r="K13" s="216" t="s">
        <v>222</v>
      </c>
      <c r="L13" s="216">
        <v>122</v>
      </c>
      <c r="M13" s="33" t="s">
        <v>223</v>
      </c>
      <c r="N13" s="256">
        <v>12</v>
      </c>
      <c r="O13" s="257">
        <v>12</v>
      </c>
      <c r="P13" s="237">
        <v>0.7</v>
      </c>
      <c r="Q13" s="207"/>
      <c r="R13" s="208">
        <f t="shared" si="0"/>
        <v>0</v>
      </c>
      <c r="S13" s="211"/>
      <c r="T13" s="212"/>
      <c r="U13" s="208"/>
      <c r="V13" s="207"/>
      <c r="W13" s="208"/>
      <c r="X13" s="207"/>
      <c r="Y13" s="208"/>
      <c r="Z13" s="207"/>
      <c r="AA13" s="162"/>
      <c r="AB13" s="28" t="s">
        <v>1132</v>
      </c>
    </row>
    <row r="14" spans="1:28" ht="97.5" customHeight="1" x14ac:dyDescent="0.25">
      <c r="A14" s="270"/>
      <c r="B14" s="273"/>
      <c r="C14" s="266" t="s">
        <v>1123</v>
      </c>
      <c r="D14" s="216">
        <v>11</v>
      </c>
      <c r="E14" s="214" t="s">
        <v>64</v>
      </c>
      <c r="F14" s="214" t="s">
        <v>1133</v>
      </c>
      <c r="G14" s="214" t="s">
        <v>66</v>
      </c>
      <c r="H14" s="214" t="s">
        <v>67</v>
      </c>
      <c r="I14" s="33" t="s">
        <v>289</v>
      </c>
      <c r="J14" s="215" t="s">
        <v>224</v>
      </c>
      <c r="K14" s="216" t="s">
        <v>290</v>
      </c>
      <c r="L14" s="216" t="s">
        <v>1134</v>
      </c>
      <c r="M14" s="33" t="s">
        <v>226</v>
      </c>
      <c r="N14" s="256">
        <v>13</v>
      </c>
      <c r="O14" s="257">
        <v>13</v>
      </c>
      <c r="P14" s="237">
        <v>0.7</v>
      </c>
      <c r="Q14" s="238">
        <v>30000000</v>
      </c>
      <c r="R14" s="208">
        <f t="shared" si="0"/>
        <v>0</v>
      </c>
      <c r="S14" s="211"/>
      <c r="T14" s="212"/>
      <c r="U14" s="208"/>
      <c r="V14" s="207"/>
      <c r="W14" s="208"/>
      <c r="X14" s="207"/>
      <c r="Y14" s="208"/>
      <c r="Z14" s="207"/>
      <c r="AA14" s="162"/>
      <c r="AB14" s="28" t="s">
        <v>1135</v>
      </c>
    </row>
    <row r="15" spans="1:28" ht="93" customHeight="1" x14ac:dyDescent="0.25">
      <c r="A15" s="270"/>
      <c r="B15" s="273"/>
      <c r="C15" s="266"/>
      <c r="D15" s="216">
        <v>12</v>
      </c>
      <c r="E15" s="214" t="s">
        <v>1136</v>
      </c>
      <c r="F15" s="214" t="s">
        <v>1137</v>
      </c>
      <c r="G15" s="214" t="s">
        <v>71</v>
      </c>
      <c r="H15" s="214" t="s">
        <v>72</v>
      </c>
      <c r="I15" s="33" t="s">
        <v>285</v>
      </c>
      <c r="J15" s="7" t="s">
        <v>211</v>
      </c>
      <c r="K15" s="9" t="s">
        <v>212</v>
      </c>
      <c r="L15" s="216">
        <v>46</v>
      </c>
      <c r="M15" s="33" t="s">
        <v>1138</v>
      </c>
      <c r="N15" s="256">
        <v>12</v>
      </c>
      <c r="O15" s="257">
        <v>12</v>
      </c>
      <c r="P15" s="213">
        <v>0.8</v>
      </c>
      <c r="Q15" s="238">
        <v>150000000</v>
      </c>
      <c r="R15" s="208">
        <v>150000000</v>
      </c>
      <c r="S15" s="211"/>
      <c r="T15" s="212"/>
      <c r="U15" s="208"/>
      <c r="V15" s="207"/>
      <c r="W15" s="208"/>
      <c r="X15" s="207"/>
      <c r="Y15" s="208"/>
      <c r="Z15" s="207"/>
      <c r="AA15" s="162"/>
      <c r="AB15" s="28" t="s">
        <v>1135</v>
      </c>
    </row>
    <row r="16" spans="1:28" ht="86.25" customHeight="1" x14ac:dyDescent="0.25">
      <c r="A16" s="270"/>
      <c r="B16" s="273"/>
      <c r="C16" s="266"/>
      <c r="D16" s="216">
        <v>13</v>
      </c>
      <c r="E16" s="214" t="s">
        <v>1139</v>
      </c>
      <c r="F16" s="214" t="s">
        <v>288</v>
      </c>
      <c r="G16" s="214" t="s">
        <v>1140</v>
      </c>
      <c r="H16" s="214" t="s">
        <v>74</v>
      </c>
      <c r="I16" s="33" t="s">
        <v>1141</v>
      </c>
      <c r="J16" s="215" t="s">
        <v>228</v>
      </c>
      <c r="K16" s="28" t="s">
        <v>229</v>
      </c>
      <c r="L16" s="216" t="s">
        <v>1142</v>
      </c>
      <c r="M16" s="56" t="s">
        <v>231</v>
      </c>
      <c r="N16" s="256">
        <v>12</v>
      </c>
      <c r="O16" s="257">
        <v>12</v>
      </c>
      <c r="P16" s="213">
        <v>0.7</v>
      </c>
      <c r="Q16" s="238">
        <v>11000000</v>
      </c>
      <c r="R16" s="208">
        <f>U16+W16+Y16+AA16</f>
        <v>0</v>
      </c>
      <c r="S16" s="211"/>
      <c r="T16" s="212"/>
      <c r="U16" s="208"/>
      <c r="V16" s="207"/>
      <c r="W16" s="208"/>
      <c r="X16" s="207"/>
      <c r="Y16" s="208"/>
      <c r="Z16" s="207"/>
      <c r="AA16" s="162"/>
      <c r="AB16" s="28" t="s">
        <v>1135</v>
      </c>
    </row>
    <row r="17" spans="1:28" ht="75.75" customHeight="1" x14ac:dyDescent="0.25">
      <c r="A17" s="270"/>
      <c r="B17" s="273"/>
      <c r="C17" s="266"/>
      <c r="D17" s="216">
        <v>14</v>
      </c>
      <c r="E17" s="214" t="s">
        <v>1143</v>
      </c>
      <c r="F17" s="214" t="s">
        <v>76</v>
      </c>
      <c r="G17" s="214" t="s">
        <v>1144</v>
      </c>
      <c r="H17" s="214" t="s">
        <v>78</v>
      </c>
      <c r="I17" s="33" t="s">
        <v>68</v>
      </c>
      <c r="J17" s="215" t="s">
        <v>211</v>
      </c>
      <c r="K17" s="216" t="s">
        <v>218</v>
      </c>
      <c r="L17" s="216">
        <v>32</v>
      </c>
      <c r="M17" s="33" t="s">
        <v>232</v>
      </c>
      <c r="N17" s="256">
        <v>9</v>
      </c>
      <c r="O17" s="257">
        <v>9</v>
      </c>
      <c r="P17" s="213">
        <v>0.6</v>
      </c>
      <c r="Q17" s="238">
        <v>250412588</v>
      </c>
      <c r="R17" s="208">
        <v>25400000</v>
      </c>
      <c r="S17" s="211"/>
      <c r="T17" s="212"/>
      <c r="U17" s="208"/>
      <c r="V17" s="207"/>
      <c r="W17" s="208"/>
      <c r="X17" s="207"/>
      <c r="Y17" s="208"/>
      <c r="Z17" s="207"/>
      <c r="AA17" s="162"/>
      <c r="AB17" s="28" t="s">
        <v>1135</v>
      </c>
    </row>
    <row r="18" spans="1:28" ht="73.5" customHeight="1" x14ac:dyDescent="0.25">
      <c r="A18" s="270"/>
      <c r="B18" s="273"/>
      <c r="C18" s="266" t="s">
        <v>79</v>
      </c>
      <c r="D18" s="216">
        <v>15</v>
      </c>
      <c r="E18" s="214" t="s">
        <v>80</v>
      </c>
      <c r="F18" s="214" t="s">
        <v>81</v>
      </c>
      <c r="G18" s="214" t="s">
        <v>1145</v>
      </c>
      <c r="H18" s="214" t="s">
        <v>83</v>
      </c>
      <c r="I18" s="33" t="s">
        <v>84</v>
      </c>
      <c r="J18" s="270" t="s">
        <v>233</v>
      </c>
      <c r="K18" s="273" t="s">
        <v>234</v>
      </c>
      <c r="L18" s="275">
        <v>197</v>
      </c>
      <c r="M18" s="276" t="s">
        <v>217</v>
      </c>
      <c r="N18" s="258">
        <v>1</v>
      </c>
      <c r="O18" s="259">
        <v>1</v>
      </c>
      <c r="P18" s="321">
        <v>0.7</v>
      </c>
      <c r="Q18" s="442">
        <v>50000000</v>
      </c>
      <c r="R18" s="361">
        <v>12762000</v>
      </c>
      <c r="S18" s="211"/>
      <c r="T18" s="212"/>
      <c r="U18" s="208"/>
      <c r="V18" s="207"/>
      <c r="W18" s="208"/>
      <c r="X18" s="207"/>
      <c r="Y18" s="208"/>
      <c r="Z18" s="207"/>
      <c r="AA18" s="162"/>
      <c r="AB18" s="239" t="s">
        <v>1146</v>
      </c>
    </row>
    <row r="19" spans="1:28" ht="72.75" customHeight="1" x14ac:dyDescent="0.25">
      <c r="A19" s="270"/>
      <c r="B19" s="273"/>
      <c r="C19" s="266"/>
      <c r="D19" s="216">
        <v>16</v>
      </c>
      <c r="E19" s="214" t="s">
        <v>85</v>
      </c>
      <c r="F19" s="214" t="s">
        <v>86</v>
      </c>
      <c r="G19" s="214" t="s">
        <v>291</v>
      </c>
      <c r="H19" s="214" t="s">
        <v>87</v>
      </c>
      <c r="I19" s="89" t="s">
        <v>1147</v>
      </c>
      <c r="J19" s="270"/>
      <c r="K19" s="273"/>
      <c r="L19" s="275"/>
      <c r="M19" s="276"/>
      <c r="N19" s="260">
        <v>1</v>
      </c>
      <c r="O19" s="261">
        <v>1</v>
      </c>
      <c r="P19" s="322"/>
      <c r="Q19" s="443"/>
      <c r="R19" s="368"/>
      <c r="S19" s="211"/>
      <c r="T19" s="212"/>
      <c r="U19" s="208"/>
      <c r="V19" s="207"/>
      <c r="W19" s="208"/>
      <c r="X19" s="207"/>
      <c r="Y19" s="208"/>
      <c r="Z19" s="207"/>
      <c r="AA19" s="162"/>
      <c r="AB19" s="239" t="s">
        <v>1148</v>
      </c>
    </row>
    <row r="20" spans="1:28" ht="60" customHeight="1" x14ac:dyDescent="0.25">
      <c r="A20" s="270"/>
      <c r="B20" s="273"/>
      <c r="C20" s="266"/>
      <c r="D20" s="216">
        <v>17</v>
      </c>
      <c r="E20" s="214" t="s">
        <v>89</v>
      </c>
      <c r="F20" s="214" t="s">
        <v>90</v>
      </c>
      <c r="G20" s="214" t="s">
        <v>91</v>
      </c>
      <c r="H20" s="214" t="s">
        <v>87</v>
      </c>
      <c r="I20" s="89" t="s">
        <v>1149</v>
      </c>
      <c r="J20" s="270"/>
      <c r="K20" s="273"/>
      <c r="L20" s="275"/>
      <c r="M20" s="276"/>
      <c r="N20" s="262">
        <v>1</v>
      </c>
      <c r="O20" s="263">
        <v>1</v>
      </c>
      <c r="P20" s="323"/>
      <c r="Q20" s="444"/>
      <c r="R20" s="362"/>
      <c r="S20" s="211"/>
      <c r="T20" s="212"/>
      <c r="U20" s="208"/>
      <c r="V20" s="207"/>
      <c r="W20" s="208"/>
      <c r="X20" s="207"/>
      <c r="Y20" s="208"/>
      <c r="Z20" s="207"/>
      <c r="AA20" s="162"/>
      <c r="AB20" s="239" t="s">
        <v>1150</v>
      </c>
    </row>
    <row r="21" spans="1:28" ht="60" customHeight="1" x14ac:dyDescent="0.25">
      <c r="A21" s="270"/>
      <c r="B21" s="273"/>
      <c r="C21" s="266"/>
      <c r="D21" s="216">
        <v>18</v>
      </c>
      <c r="E21" s="214" t="s">
        <v>1151</v>
      </c>
      <c r="F21" s="214" t="s">
        <v>94</v>
      </c>
      <c r="G21" s="214" t="s">
        <v>1152</v>
      </c>
      <c r="H21" s="216" t="s">
        <v>96</v>
      </c>
      <c r="I21" s="89" t="s">
        <v>1153</v>
      </c>
      <c r="J21" s="215" t="s">
        <v>96</v>
      </c>
      <c r="K21" s="216" t="s">
        <v>96</v>
      </c>
      <c r="L21" s="216" t="s">
        <v>96</v>
      </c>
      <c r="M21" s="217" t="s">
        <v>96</v>
      </c>
      <c r="N21" s="256">
        <v>0</v>
      </c>
      <c r="O21" s="257">
        <v>0</v>
      </c>
      <c r="P21" s="213">
        <v>0</v>
      </c>
      <c r="Q21" s="207"/>
      <c r="R21" s="208">
        <f>U21+W21+Y21+AA21</f>
        <v>0</v>
      </c>
      <c r="S21" s="211"/>
      <c r="T21" s="212"/>
      <c r="U21" s="208"/>
      <c r="V21" s="207"/>
      <c r="W21" s="208"/>
      <c r="X21" s="207"/>
      <c r="Y21" s="208"/>
      <c r="Z21" s="207"/>
      <c r="AA21" s="162"/>
      <c r="AB21" s="239" t="s">
        <v>1148</v>
      </c>
    </row>
    <row r="22" spans="1:28" ht="60" customHeight="1" x14ac:dyDescent="0.25">
      <c r="A22" s="270"/>
      <c r="B22" s="273"/>
      <c r="C22" s="266"/>
      <c r="D22" s="216">
        <v>19</v>
      </c>
      <c r="E22" s="214" t="s">
        <v>98</v>
      </c>
      <c r="F22" s="214" t="s">
        <v>99</v>
      </c>
      <c r="G22" s="214" t="s">
        <v>100</v>
      </c>
      <c r="H22" s="214" t="s">
        <v>101</v>
      </c>
      <c r="I22" s="89" t="s">
        <v>1154</v>
      </c>
      <c r="J22" s="215" t="s">
        <v>233</v>
      </c>
      <c r="K22" s="216" t="s">
        <v>234</v>
      </c>
      <c r="L22" s="218">
        <v>192</v>
      </c>
      <c r="M22" s="219" t="s">
        <v>235</v>
      </c>
      <c r="N22" s="256">
        <v>1</v>
      </c>
      <c r="O22" s="257">
        <v>1</v>
      </c>
      <c r="P22" s="213">
        <v>0.7</v>
      </c>
      <c r="Q22" s="238">
        <v>44500000</v>
      </c>
      <c r="R22" s="208">
        <v>5596000</v>
      </c>
      <c r="S22" s="211"/>
      <c r="T22" s="212"/>
      <c r="U22" s="208"/>
      <c r="V22" s="207"/>
      <c r="W22" s="208"/>
      <c r="X22" s="207"/>
      <c r="Y22" s="208"/>
      <c r="Z22" s="207"/>
      <c r="AA22" s="162"/>
      <c r="AB22" s="239" t="s">
        <v>1155</v>
      </c>
    </row>
    <row r="23" spans="1:28" ht="82.5" customHeight="1" x14ac:dyDescent="0.25">
      <c r="A23" s="270"/>
      <c r="B23" s="273"/>
      <c r="C23" s="266"/>
      <c r="D23" s="216">
        <v>20</v>
      </c>
      <c r="E23" s="214" t="s">
        <v>1156</v>
      </c>
      <c r="F23" s="214" t="s">
        <v>104</v>
      </c>
      <c r="G23" s="214" t="s">
        <v>105</v>
      </c>
      <c r="H23" s="214" t="s">
        <v>106</v>
      </c>
      <c r="I23" s="33" t="s">
        <v>1157</v>
      </c>
      <c r="J23" s="215" t="s">
        <v>96</v>
      </c>
      <c r="K23" s="216" t="s">
        <v>96</v>
      </c>
      <c r="L23" s="216" t="s">
        <v>96</v>
      </c>
      <c r="M23" s="217" t="s">
        <v>96</v>
      </c>
      <c r="N23" s="256">
        <v>0</v>
      </c>
      <c r="O23" s="257">
        <v>0</v>
      </c>
      <c r="P23" s="213">
        <v>0</v>
      </c>
      <c r="Q23" s="207"/>
      <c r="R23" s="208">
        <f>U23+W23+Y23+AA23</f>
        <v>0</v>
      </c>
      <c r="S23" s="211"/>
      <c r="T23" s="212"/>
      <c r="U23" s="208"/>
      <c r="V23" s="207"/>
      <c r="W23" s="208"/>
      <c r="X23" s="207"/>
      <c r="Y23" s="208"/>
      <c r="Z23" s="207"/>
      <c r="AA23" s="162"/>
      <c r="AB23" s="239" t="s">
        <v>1155</v>
      </c>
    </row>
    <row r="24" spans="1:28" ht="92.25" customHeight="1" x14ac:dyDescent="0.25">
      <c r="A24" s="270"/>
      <c r="B24" s="292" t="s">
        <v>108</v>
      </c>
      <c r="C24" s="266" t="s">
        <v>109</v>
      </c>
      <c r="D24" s="216">
        <v>21</v>
      </c>
      <c r="E24" s="228" t="s">
        <v>1158</v>
      </c>
      <c r="F24" s="214" t="s">
        <v>1159</v>
      </c>
      <c r="G24" s="214" t="s">
        <v>1160</v>
      </c>
      <c r="H24" s="214" t="s">
        <v>113</v>
      </c>
      <c r="I24" s="33" t="s">
        <v>1161</v>
      </c>
      <c r="J24" s="215" t="s">
        <v>236</v>
      </c>
      <c r="K24" s="216" t="s">
        <v>237</v>
      </c>
      <c r="L24" s="216">
        <v>65</v>
      </c>
      <c r="M24" s="33" t="s">
        <v>238</v>
      </c>
      <c r="N24" s="256">
        <v>1</v>
      </c>
      <c r="O24" s="257">
        <v>1</v>
      </c>
      <c r="P24" s="213">
        <v>0.8</v>
      </c>
      <c r="Q24" s="240">
        <v>2210457012</v>
      </c>
      <c r="R24" s="208">
        <v>199742308</v>
      </c>
      <c r="S24" s="211"/>
      <c r="T24" s="212"/>
      <c r="U24" s="208"/>
      <c r="V24" s="207"/>
      <c r="W24" s="208"/>
      <c r="X24" s="207"/>
      <c r="Y24" s="208"/>
      <c r="Z24" s="207"/>
      <c r="AA24" s="162"/>
      <c r="AB24" s="241" t="s">
        <v>1162</v>
      </c>
    </row>
    <row r="25" spans="1:28" ht="60" customHeight="1" x14ac:dyDescent="0.25">
      <c r="A25" s="270"/>
      <c r="B25" s="292"/>
      <c r="C25" s="266"/>
      <c r="D25" s="216">
        <v>22</v>
      </c>
      <c r="E25" s="214" t="s">
        <v>1163</v>
      </c>
      <c r="F25" s="214" t="s">
        <v>1164</v>
      </c>
      <c r="G25" s="214" t="s">
        <v>1165</v>
      </c>
      <c r="H25" s="214" t="s">
        <v>118</v>
      </c>
      <c r="I25" s="33" t="s">
        <v>119</v>
      </c>
      <c r="J25" s="227" t="s">
        <v>236</v>
      </c>
      <c r="K25" s="222" t="s">
        <v>239</v>
      </c>
      <c r="L25" s="216">
        <v>85</v>
      </c>
      <c r="M25" s="33" t="s">
        <v>240</v>
      </c>
      <c r="N25" s="256">
        <v>1</v>
      </c>
      <c r="O25" s="257">
        <v>1</v>
      </c>
      <c r="P25" s="213">
        <v>0.8</v>
      </c>
      <c r="Q25" s="242"/>
      <c r="R25" s="208">
        <f>U25+W25+Y25+AA25</f>
        <v>0</v>
      </c>
      <c r="S25" s="211"/>
      <c r="T25" s="212"/>
      <c r="U25" s="208"/>
      <c r="V25" s="207"/>
      <c r="W25" s="208"/>
      <c r="X25" s="207"/>
      <c r="Y25" s="208"/>
      <c r="Z25" s="207"/>
      <c r="AA25" s="162"/>
      <c r="AB25" s="241" t="s">
        <v>1166</v>
      </c>
    </row>
    <row r="26" spans="1:28" ht="108.75" customHeight="1" x14ac:dyDescent="0.25">
      <c r="A26" s="270"/>
      <c r="B26" s="292"/>
      <c r="C26" s="266"/>
      <c r="D26" s="216">
        <v>23</v>
      </c>
      <c r="E26" s="214" t="s">
        <v>1167</v>
      </c>
      <c r="F26" s="214" t="s">
        <v>1168</v>
      </c>
      <c r="G26" s="214" t="s">
        <v>122</v>
      </c>
      <c r="H26" s="214" t="s">
        <v>118</v>
      </c>
      <c r="I26" s="33" t="s">
        <v>1169</v>
      </c>
      <c r="J26" s="215" t="s">
        <v>96</v>
      </c>
      <c r="K26" s="216" t="s">
        <v>96</v>
      </c>
      <c r="L26" s="216" t="s">
        <v>96</v>
      </c>
      <c r="M26" s="60" t="s">
        <v>1170</v>
      </c>
      <c r="N26" s="256">
        <v>1</v>
      </c>
      <c r="O26" s="257">
        <v>1</v>
      </c>
      <c r="P26" s="213">
        <v>0.6</v>
      </c>
      <c r="Q26" s="207"/>
      <c r="R26" s="208">
        <f>U26+W26+Y26+AA26</f>
        <v>0</v>
      </c>
      <c r="S26" s="211"/>
      <c r="T26" s="212"/>
      <c r="U26" s="208"/>
      <c r="V26" s="207"/>
      <c r="W26" s="208"/>
      <c r="X26" s="207"/>
      <c r="Y26" s="208"/>
      <c r="Z26" s="207"/>
      <c r="AA26" s="162"/>
      <c r="AB26" s="241" t="s">
        <v>1171</v>
      </c>
    </row>
    <row r="27" spans="1:28" ht="88.5" customHeight="1" x14ac:dyDescent="0.25">
      <c r="A27" s="270"/>
      <c r="B27" s="292"/>
      <c r="C27" s="266" t="s">
        <v>124</v>
      </c>
      <c r="D27" s="216">
        <v>24</v>
      </c>
      <c r="E27" s="214" t="s">
        <v>125</v>
      </c>
      <c r="F27" s="214" t="s">
        <v>126</v>
      </c>
      <c r="G27" s="214" t="s">
        <v>127</v>
      </c>
      <c r="H27" s="214" t="s">
        <v>128</v>
      </c>
      <c r="I27" s="33" t="s">
        <v>1172</v>
      </c>
      <c r="J27" s="215" t="s">
        <v>242</v>
      </c>
      <c r="K27" s="216" t="s">
        <v>243</v>
      </c>
      <c r="L27" s="216">
        <v>68</v>
      </c>
      <c r="M27" s="33" t="s">
        <v>244</v>
      </c>
      <c r="N27" s="256">
        <v>1</v>
      </c>
      <c r="O27" s="257">
        <v>1</v>
      </c>
      <c r="P27" s="213">
        <v>0.56000000000000005</v>
      </c>
      <c r="Q27" s="238">
        <v>25000000</v>
      </c>
      <c r="R27" s="208">
        <v>2935000</v>
      </c>
      <c r="S27" s="211"/>
      <c r="T27" s="212"/>
      <c r="U27" s="208"/>
      <c r="V27" s="207"/>
      <c r="W27" s="208"/>
      <c r="X27" s="207"/>
      <c r="Y27" s="208"/>
      <c r="Z27" s="207"/>
      <c r="AA27" s="162"/>
      <c r="AB27" s="241" t="s">
        <v>1173</v>
      </c>
    </row>
    <row r="28" spans="1:28" ht="76.5" x14ac:dyDescent="0.25">
      <c r="A28" s="270"/>
      <c r="B28" s="292"/>
      <c r="C28" s="266"/>
      <c r="D28" s="216">
        <v>25</v>
      </c>
      <c r="E28" s="228" t="s">
        <v>1174</v>
      </c>
      <c r="F28" s="214" t="s">
        <v>1175</v>
      </c>
      <c r="G28" s="214" t="s">
        <v>132</v>
      </c>
      <c r="H28" s="214" t="s">
        <v>133</v>
      </c>
      <c r="I28" s="33" t="s">
        <v>1176</v>
      </c>
      <c r="J28" s="215" t="s">
        <v>245</v>
      </c>
      <c r="K28" s="216" t="s">
        <v>246</v>
      </c>
      <c r="L28" s="216">
        <v>107</v>
      </c>
      <c r="M28" s="33" t="s">
        <v>1177</v>
      </c>
      <c r="N28" s="256">
        <v>1</v>
      </c>
      <c r="O28" s="257">
        <v>1</v>
      </c>
      <c r="P28" s="213">
        <v>0.8</v>
      </c>
      <c r="Q28" s="238">
        <v>144717884</v>
      </c>
      <c r="R28" s="208">
        <v>100000000</v>
      </c>
      <c r="S28" s="211"/>
      <c r="T28" s="212"/>
      <c r="U28" s="208"/>
      <c r="V28" s="207"/>
      <c r="W28" s="208"/>
      <c r="X28" s="207"/>
      <c r="Y28" s="208"/>
      <c r="Z28" s="207"/>
      <c r="AA28" s="162"/>
      <c r="AB28" s="241" t="s">
        <v>1178</v>
      </c>
    </row>
    <row r="29" spans="1:28" ht="79.5" customHeight="1" x14ac:dyDescent="0.25">
      <c r="A29" s="270"/>
      <c r="B29" s="292"/>
      <c r="C29" s="266" t="s">
        <v>135</v>
      </c>
      <c r="D29" s="216">
        <v>26</v>
      </c>
      <c r="E29" s="214" t="s">
        <v>1179</v>
      </c>
      <c r="F29" s="214" t="s">
        <v>137</v>
      </c>
      <c r="G29" s="214" t="s">
        <v>138</v>
      </c>
      <c r="H29" s="214" t="s">
        <v>139</v>
      </c>
      <c r="I29" s="33" t="s">
        <v>1180</v>
      </c>
      <c r="J29" s="215" t="s">
        <v>96</v>
      </c>
      <c r="K29" s="216" t="s">
        <v>96</v>
      </c>
      <c r="L29" s="216" t="s">
        <v>96</v>
      </c>
      <c r="M29" s="60"/>
      <c r="N29" s="256">
        <v>1</v>
      </c>
      <c r="O29" s="257">
        <v>1</v>
      </c>
      <c r="P29" s="213">
        <v>0.8</v>
      </c>
      <c r="Q29" s="207"/>
      <c r="R29" s="208">
        <f>U29+W29+Y29+AA29</f>
        <v>0</v>
      </c>
      <c r="S29" s="211"/>
      <c r="T29" s="212"/>
      <c r="U29" s="208"/>
      <c r="V29" s="207"/>
      <c r="W29" s="208"/>
      <c r="X29" s="207"/>
      <c r="Y29" s="208"/>
      <c r="Z29" s="207"/>
      <c r="AA29" s="162"/>
      <c r="AB29" s="241" t="s">
        <v>1181</v>
      </c>
    </row>
    <row r="30" spans="1:28" ht="121.5" customHeight="1" x14ac:dyDescent="0.25">
      <c r="A30" s="270"/>
      <c r="B30" s="292"/>
      <c r="C30" s="266"/>
      <c r="D30" s="216">
        <v>27</v>
      </c>
      <c r="E30" s="28" t="s">
        <v>1182</v>
      </c>
      <c r="F30" s="28" t="s">
        <v>142</v>
      </c>
      <c r="G30" s="28" t="s">
        <v>143</v>
      </c>
      <c r="H30" s="28" t="s">
        <v>144</v>
      </c>
      <c r="I30" s="62" t="s">
        <v>145</v>
      </c>
      <c r="J30" s="61" t="s">
        <v>1119</v>
      </c>
      <c r="K30" s="28" t="s">
        <v>216</v>
      </c>
      <c r="L30" s="216">
        <v>197</v>
      </c>
      <c r="M30" s="62" t="s">
        <v>217</v>
      </c>
      <c r="N30" s="256">
        <v>1</v>
      </c>
      <c r="O30" s="257">
        <v>1</v>
      </c>
      <c r="P30" s="213">
        <v>0.65</v>
      </c>
      <c r="Q30" s="238">
        <v>50000000</v>
      </c>
      <c r="R30" s="208">
        <v>12762000</v>
      </c>
      <c r="S30" s="211"/>
      <c r="T30" s="212"/>
      <c r="U30" s="208"/>
      <c r="V30" s="207"/>
      <c r="W30" s="208"/>
      <c r="X30" s="207"/>
      <c r="Y30" s="208"/>
      <c r="Z30" s="207"/>
      <c r="AA30" s="162"/>
      <c r="AB30" s="241" t="s">
        <v>1183</v>
      </c>
    </row>
    <row r="31" spans="1:28" ht="120.75" customHeight="1" x14ac:dyDescent="0.25">
      <c r="A31" s="270"/>
      <c r="B31" s="275" t="s">
        <v>146</v>
      </c>
      <c r="C31" s="273" t="s">
        <v>147</v>
      </c>
      <c r="D31" s="216">
        <v>28</v>
      </c>
      <c r="E31" s="28" t="s">
        <v>1184</v>
      </c>
      <c r="F31" s="28" t="s">
        <v>149</v>
      </c>
      <c r="G31" s="28" t="s">
        <v>150</v>
      </c>
      <c r="H31" s="28" t="s">
        <v>151</v>
      </c>
      <c r="I31" s="62" t="s">
        <v>152</v>
      </c>
      <c r="J31" s="61"/>
      <c r="K31" s="41"/>
      <c r="L31" s="216"/>
      <c r="M31" s="63"/>
      <c r="N31" s="264">
        <v>1</v>
      </c>
      <c r="O31" s="257">
        <v>0</v>
      </c>
      <c r="P31" s="213">
        <v>0</v>
      </c>
      <c r="Q31" s="207"/>
      <c r="R31" s="208"/>
      <c r="S31" s="211"/>
      <c r="T31" s="212"/>
      <c r="U31" s="208"/>
      <c r="V31" s="207"/>
      <c r="W31" s="208"/>
      <c r="X31" s="207"/>
      <c r="Y31" s="208"/>
      <c r="Z31" s="207"/>
      <c r="AA31" s="162"/>
      <c r="AB31" s="18" t="s">
        <v>1185</v>
      </c>
    </row>
    <row r="32" spans="1:28" ht="51" customHeight="1" x14ac:dyDescent="0.25">
      <c r="A32" s="270"/>
      <c r="B32" s="275"/>
      <c r="C32" s="273"/>
      <c r="D32" s="273">
        <v>29</v>
      </c>
      <c r="E32" s="273" t="s">
        <v>1186</v>
      </c>
      <c r="F32" s="273" t="s">
        <v>154</v>
      </c>
      <c r="G32" s="273" t="s">
        <v>155</v>
      </c>
      <c r="H32" s="273" t="s">
        <v>151</v>
      </c>
      <c r="I32" s="274" t="s">
        <v>152</v>
      </c>
      <c r="J32" s="318" t="s">
        <v>254</v>
      </c>
      <c r="K32" s="312" t="s">
        <v>249</v>
      </c>
      <c r="L32" s="312">
        <v>154</v>
      </c>
      <c r="M32" s="273" t="s">
        <v>258</v>
      </c>
      <c r="N32" s="273">
        <v>0</v>
      </c>
      <c r="O32" s="273">
        <v>0</v>
      </c>
      <c r="P32" s="427">
        <v>0</v>
      </c>
      <c r="Q32" s="430">
        <v>55960000</v>
      </c>
      <c r="R32" s="404">
        <v>55960000</v>
      </c>
      <c r="S32" s="425"/>
      <c r="T32" s="426"/>
      <c r="U32" s="404"/>
      <c r="V32" s="403"/>
      <c r="W32" s="404"/>
      <c r="X32" s="403"/>
      <c r="Y32" s="404"/>
      <c r="Z32" s="403"/>
      <c r="AA32" s="433"/>
      <c r="AB32" s="275" t="s">
        <v>1187</v>
      </c>
    </row>
    <row r="33" spans="1:28" ht="15" customHeight="1" x14ac:dyDescent="0.25">
      <c r="A33" s="270"/>
      <c r="B33" s="275"/>
      <c r="C33" s="273"/>
      <c r="D33" s="273"/>
      <c r="E33" s="273"/>
      <c r="F33" s="273"/>
      <c r="G33" s="273"/>
      <c r="H33" s="273"/>
      <c r="I33" s="274"/>
      <c r="J33" s="319"/>
      <c r="K33" s="313"/>
      <c r="L33" s="313"/>
      <c r="M33" s="273"/>
      <c r="N33" s="273"/>
      <c r="O33" s="273"/>
      <c r="P33" s="428"/>
      <c r="Q33" s="430"/>
      <c r="R33" s="404"/>
      <c r="S33" s="425"/>
      <c r="T33" s="426"/>
      <c r="U33" s="404"/>
      <c r="V33" s="403"/>
      <c r="W33" s="404"/>
      <c r="X33" s="403"/>
      <c r="Y33" s="404"/>
      <c r="Z33" s="403"/>
      <c r="AA33" s="433"/>
      <c r="AB33" s="275"/>
    </row>
    <row r="34" spans="1:28" ht="15" customHeight="1" x14ac:dyDescent="0.25">
      <c r="A34" s="270"/>
      <c r="B34" s="275"/>
      <c r="C34" s="273"/>
      <c r="D34" s="273"/>
      <c r="E34" s="273"/>
      <c r="F34" s="273"/>
      <c r="G34" s="273"/>
      <c r="H34" s="273"/>
      <c r="I34" s="274"/>
      <c r="J34" s="319"/>
      <c r="K34" s="313"/>
      <c r="L34" s="313"/>
      <c r="M34" s="273"/>
      <c r="N34" s="273"/>
      <c r="O34" s="273"/>
      <c r="P34" s="428"/>
      <c r="Q34" s="430"/>
      <c r="R34" s="404"/>
      <c r="S34" s="425"/>
      <c r="T34" s="426"/>
      <c r="U34" s="404"/>
      <c r="V34" s="403"/>
      <c r="W34" s="404"/>
      <c r="X34" s="403"/>
      <c r="Y34" s="404"/>
      <c r="Z34" s="403"/>
      <c r="AA34" s="433"/>
      <c r="AB34" s="275"/>
    </row>
    <row r="35" spans="1:28" x14ac:dyDescent="0.25">
      <c r="A35" s="270"/>
      <c r="B35" s="275"/>
      <c r="C35" s="273"/>
      <c r="D35" s="273"/>
      <c r="E35" s="273"/>
      <c r="F35" s="273"/>
      <c r="G35" s="273"/>
      <c r="H35" s="273"/>
      <c r="I35" s="274"/>
      <c r="J35" s="320"/>
      <c r="K35" s="314"/>
      <c r="L35" s="314"/>
      <c r="M35" s="273"/>
      <c r="N35" s="273"/>
      <c r="O35" s="273"/>
      <c r="P35" s="429"/>
      <c r="Q35" s="430"/>
      <c r="R35" s="404"/>
      <c r="S35" s="425"/>
      <c r="T35" s="426"/>
      <c r="U35" s="404"/>
      <c r="V35" s="403"/>
      <c r="W35" s="404"/>
      <c r="X35" s="403"/>
      <c r="Y35" s="404"/>
      <c r="Z35" s="403"/>
      <c r="AA35" s="433"/>
      <c r="AB35" s="275"/>
    </row>
    <row r="36" spans="1:28" ht="31.5" customHeight="1" x14ac:dyDescent="0.25">
      <c r="A36" s="270"/>
      <c r="B36" s="275"/>
      <c r="C36" s="266" t="s">
        <v>156</v>
      </c>
      <c r="D36" s="273">
        <v>30</v>
      </c>
      <c r="E36" s="273" t="s">
        <v>157</v>
      </c>
      <c r="F36" s="273" t="s">
        <v>158</v>
      </c>
      <c r="G36" s="273" t="s">
        <v>159</v>
      </c>
      <c r="H36" s="273" t="s">
        <v>151</v>
      </c>
      <c r="I36" s="330" t="s">
        <v>179</v>
      </c>
      <c r="J36" s="318" t="s">
        <v>254</v>
      </c>
      <c r="K36" s="312" t="s">
        <v>255</v>
      </c>
      <c r="L36" s="312">
        <v>133</v>
      </c>
      <c r="M36" s="273" t="s">
        <v>257</v>
      </c>
      <c r="N36" s="273"/>
      <c r="O36" s="352"/>
      <c r="P36" s="446">
        <v>0</v>
      </c>
      <c r="Q36" s="449"/>
      <c r="R36" s="359"/>
      <c r="S36" s="452"/>
      <c r="T36" s="425"/>
      <c r="U36" s="426"/>
      <c r="V36" s="404"/>
      <c r="W36" s="403"/>
      <c r="X36" s="404"/>
      <c r="Y36" s="403"/>
      <c r="Z36" s="404"/>
      <c r="AA36" s="434"/>
      <c r="AB36" s="273" t="s">
        <v>1188</v>
      </c>
    </row>
    <row r="37" spans="1:28" ht="28.5" customHeight="1" x14ac:dyDescent="0.25">
      <c r="A37" s="270"/>
      <c r="B37" s="275"/>
      <c r="C37" s="266"/>
      <c r="D37" s="273"/>
      <c r="E37" s="273"/>
      <c r="F37" s="273"/>
      <c r="G37" s="273"/>
      <c r="H37" s="273"/>
      <c r="I37" s="331"/>
      <c r="J37" s="319"/>
      <c r="K37" s="313"/>
      <c r="L37" s="313"/>
      <c r="M37" s="273"/>
      <c r="N37" s="273"/>
      <c r="O37" s="353"/>
      <c r="P37" s="447"/>
      <c r="Q37" s="450"/>
      <c r="R37" s="366"/>
      <c r="S37" s="453"/>
      <c r="T37" s="425"/>
      <c r="U37" s="426"/>
      <c r="V37" s="404"/>
      <c r="W37" s="403"/>
      <c r="X37" s="404"/>
      <c r="Y37" s="403"/>
      <c r="Z37" s="404"/>
      <c r="AA37" s="434"/>
      <c r="AB37" s="273"/>
    </row>
    <row r="38" spans="1:28" x14ac:dyDescent="0.25">
      <c r="A38" s="270"/>
      <c r="B38" s="275"/>
      <c r="C38" s="266"/>
      <c r="D38" s="273"/>
      <c r="E38" s="273"/>
      <c r="F38" s="273"/>
      <c r="G38" s="273"/>
      <c r="H38" s="273"/>
      <c r="I38" s="331"/>
      <c r="J38" s="319"/>
      <c r="K38" s="313"/>
      <c r="L38" s="313"/>
      <c r="M38" s="273"/>
      <c r="N38" s="273"/>
      <c r="O38" s="353"/>
      <c r="P38" s="447"/>
      <c r="Q38" s="450"/>
      <c r="R38" s="366"/>
      <c r="S38" s="453"/>
      <c r="T38" s="425"/>
      <c r="U38" s="426"/>
      <c r="V38" s="404"/>
      <c r="W38" s="403"/>
      <c r="X38" s="404"/>
      <c r="Y38" s="403"/>
      <c r="Z38" s="404"/>
      <c r="AA38" s="434"/>
      <c r="AB38" s="273"/>
    </row>
    <row r="39" spans="1:28" x14ac:dyDescent="0.25">
      <c r="A39" s="270"/>
      <c r="B39" s="275"/>
      <c r="C39" s="266"/>
      <c r="D39" s="273"/>
      <c r="E39" s="273"/>
      <c r="F39" s="273"/>
      <c r="G39" s="273"/>
      <c r="H39" s="273"/>
      <c r="I39" s="331"/>
      <c r="J39" s="319"/>
      <c r="K39" s="313"/>
      <c r="L39" s="313"/>
      <c r="M39" s="273"/>
      <c r="N39" s="273"/>
      <c r="O39" s="353"/>
      <c r="P39" s="447"/>
      <c r="Q39" s="450"/>
      <c r="R39" s="366"/>
      <c r="S39" s="453"/>
      <c r="T39" s="425"/>
      <c r="U39" s="426"/>
      <c r="V39" s="404"/>
      <c r="W39" s="403"/>
      <c r="X39" s="404"/>
      <c r="Y39" s="403"/>
      <c r="Z39" s="404"/>
      <c r="AA39" s="434"/>
      <c r="AB39" s="273"/>
    </row>
    <row r="40" spans="1:28" ht="50.25" customHeight="1" x14ac:dyDescent="0.25">
      <c r="A40" s="270"/>
      <c r="B40" s="275"/>
      <c r="C40" s="266"/>
      <c r="D40" s="273"/>
      <c r="E40" s="273"/>
      <c r="F40" s="273"/>
      <c r="G40" s="273"/>
      <c r="H40" s="273"/>
      <c r="I40" s="331"/>
      <c r="J40" s="319"/>
      <c r="K40" s="313"/>
      <c r="L40" s="313"/>
      <c r="M40" s="273"/>
      <c r="N40" s="273"/>
      <c r="O40" s="353"/>
      <c r="P40" s="447"/>
      <c r="Q40" s="450"/>
      <c r="R40" s="366"/>
      <c r="S40" s="453"/>
      <c r="T40" s="425"/>
      <c r="U40" s="426"/>
      <c r="V40" s="404"/>
      <c r="W40" s="403"/>
      <c r="X40" s="404"/>
      <c r="Y40" s="403"/>
      <c r="Z40" s="404"/>
      <c r="AA40" s="434"/>
      <c r="AB40" s="273"/>
    </row>
    <row r="41" spans="1:28" ht="63.75" customHeight="1" x14ac:dyDescent="0.25">
      <c r="A41" s="270"/>
      <c r="B41" s="275"/>
      <c r="C41" s="266"/>
      <c r="D41" s="273"/>
      <c r="E41" s="273"/>
      <c r="F41" s="273"/>
      <c r="G41" s="273"/>
      <c r="H41" s="273"/>
      <c r="I41" s="332"/>
      <c r="J41" s="319"/>
      <c r="K41" s="313"/>
      <c r="L41" s="313"/>
      <c r="M41" s="273"/>
      <c r="N41" s="273"/>
      <c r="O41" s="353"/>
      <c r="P41" s="447"/>
      <c r="Q41" s="450"/>
      <c r="R41" s="366"/>
      <c r="S41" s="453"/>
      <c r="T41" s="425"/>
      <c r="U41" s="426"/>
      <c r="V41" s="404"/>
      <c r="W41" s="403"/>
      <c r="X41" s="404"/>
      <c r="Y41" s="403"/>
      <c r="Z41" s="404"/>
      <c r="AA41" s="434"/>
      <c r="AB41" s="273"/>
    </row>
    <row r="42" spans="1:28" ht="110.25" customHeight="1" x14ac:dyDescent="0.25">
      <c r="A42" s="270"/>
      <c r="B42" s="275"/>
      <c r="C42" s="266"/>
      <c r="D42" s="216">
        <v>31</v>
      </c>
      <c r="E42" s="214" t="s">
        <v>160</v>
      </c>
      <c r="F42" s="214" t="s">
        <v>1189</v>
      </c>
      <c r="G42" s="214" t="s">
        <v>162</v>
      </c>
      <c r="H42" s="214" t="s">
        <v>118</v>
      </c>
      <c r="I42" s="33" t="s">
        <v>152</v>
      </c>
      <c r="J42" s="320"/>
      <c r="K42" s="314"/>
      <c r="L42" s="314"/>
      <c r="M42" s="273"/>
      <c r="N42" s="273"/>
      <c r="O42" s="445"/>
      <c r="P42" s="448"/>
      <c r="Q42" s="451"/>
      <c r="R42" s="360"/>
      <c r="S42" s="454"/>
      <c r="T42" s="212"/>
      <c r="U42" s="208"/>
      <c r="V42" s="207"/>
      <c r="W42" s="208"/>
      <c r="X42" s="207"/>
      <c r="Y42" s="208"/>
      <c r="Z42" s="207"/>
      <c r="AA42" s="162"/>
      <c r="AB42" s="28" t="s">
        <v>1190</v>
      </c>
    </row>
    <row r="43" spans="1:28" ht="140.25" x14ac:dyDescent="0.25">
      <c r="A43" s="270"/>
      <c r="B43" s="275"/>
      <c r="C43" s="266" t="s">
        <v>164</v>
      </c>
      <c r="D43" s="216">
        <v>32</v>
      </c>
      <c r="E43" s="216" t="s">
        <v>165</v>
      </c>
      <c r="F43" s="216" t="s">
        <v>166</v>
      </c>
      <c r="G43" s="216" t="s">
        <v>167</v>
      </c>
      <c r="H43" s="216" t="s">
        <v>168</v>
      </c>
      <c r="I43" s="217" t="s">
        <v>1191</v>
      </c>
      <c r="J43" s="215" t="s">
        <v>254</v>
      </c>
      <c r="K43" s="216" t="s">
        <v>255</v>
      </c>
      <c r="L43" s="216">
        <v>134</v>
      </c>
      <c r="M43" s="217" t="s">
        <v>256</v>
      </c>
      <c r="N43" s="256">
        <v>12</v>
      </c>
      <c r="O43" s="257">
        <v>12</v>
      </c>
      <c r="P43" s="213">
        <v>0.7</v>
      </c>
      <c r="Q43" s="207">
        <v>60000000</v>
      </c>
      <c r="R43" s="208">
        <v>9412000</v>
      </c>
      <c r="S43" s="211"/>
      <c r="T43" s="212"/>
      <c r="U43" s="208"/>
      <c r="V43" s="207"/>
      <c r="W43" s="208"/>
      <c r="X43" s="207"/>
      <c r="Y43" s="208"/>
      <c r="Z43" s="207"/>
      <c r="AA43" s="162"/>
      <c r="AB43" s="243" t="s">
        <v>1192</v>
      </c>
    </row>
    <row r="44" spans="1:28" ht="178.5" x14ac:dyDescent="0.25">
      <c r="A44" s="270"/>
      <c r="B44" s="275"/>
      <c r="C44" s="266"/>
      <c r="D44" s="216">
        <v>33</v>
      </c>
      <c r="E44" s="214" t="s">
        <v>170</v>
      </c>
      <c r="F44" s="214" t="s">
        <v>171</v>
      </c>
      <c r="G44" s="214" t="s">
        <v>172</v>
      </c>
      <c r="H44" s="214" t="s">
        <v>173</v>
      </c>
      <c r="I44" s="33" t="s">
        <v>174</v>
      </c>
      <c r="J44" s="7" t="s">
        <v>265</v>
      </c>
      <c r="K44" s="9" t="s">
        <v>266</v>
      </c>
      <c r="L44" s="218">
        <v>185</v>
      </c>
      <c r="M44" s="64" t="s">
        <v>267</v>
      </c>
      <c r="N44" s="256">
        <v>1</v>
      </c>
      <c r="O44" s="257">
        <v>1</v>
      </c>
      <c r="P44" s="213">
        <v>0.7</v>
      </c>
      <c r="Q44" s="207">
        <v>40000000</v>
      </c>
      <c r="R44" s="208">
        <v>2180000</v>
      </c>
      <c r="S44" s="211"/>
      <c r="T44" s="212"/>
      <c r="U44" s="208"/>
      <c r="V44" s="207"/>
      <c r="W44" s="208"/>
      <c r="X44" s="207"/>
      <c r="Y44" s="208"/>
      <c r="Z44" s="207"/>
      <c r="AA44" s="162"/>
      <c r="AB44" s="244" t="s">
        <v>1193</v>
      </c>
    </row>
    <row r="45" spans="1:28" ht="113.25" customHeight="1" x14ac:dyDescent="0.25">
      <c r="A45" s="270"/>
      <c r="B45" s="275"/>
      <c r="C45" s="266"/>
      <c r="D45" s="216">
        <v>34</v>
      </c>
      <c r="E45" s="214" t="s">
        <v>175</v>
      </c>
      <c r="F45" s="214" t="s">
        <v>176</v>
      </c>
      <c r="G45" s="214" t="s">
        <v>177</v>
      </c>
      <c r="H45" s="214" t="s">
        <v>178</v>
      </c>
      <c r="I45" s="33" t="s">
        <v>179</v>
      </c>
      <c r="J45" s="215" t="s">
        <v>254</v>
      </c>
      <c r="K45" s="10" t="s">
        <v>262</v>
      </c>
      <c r="L45" s="216">
        <v>137</v>
      </c>
      <c r="M45" s="217" t="s">
        <v>263</v>
      </c>
      <c r="N45" s="256">
        <v>1</v>
      </c>
      <c r="O45" s="257">
        <v>1</v>
      </c>
      <c r="P45" s="213">
        <v>0.7</v>
      </c>
      <c r="Q45" s="207">
        <v>56000000</v>
      </c>
      <c r="R45" s="208">
        <v>2798000</v>
      </c>
      <c r="S45" s="211"/>
      <c r="T45" s="212"/>
      <c r="U45" s="208"/>
      <c r="V45" s="207"/>
      <c r="W45" s="208"/>
      <c r="X45" s="207"/>
      <c r="Y45" s="208"/>
      <c r="Z45" s="207"/>
      <c r="AA45" s="162"/>
      <c r="AB45" s="40" t="s">
        <v>1194</v>
      </c>
    </row>
    <row r="46" spans="1:28" ht="76.5" x14ac:dyDescent="0.25">
      <c r="A46" s="270"/>
      <c r="B46" s="275"/>
      <c r="C46" s="266"/>
      <c r="D46" s="216">
        <v>35</v>
      </c>
      <c r="E46" s="214" t="s">
        <v>1195</v>
      </c>
      <c r="F46" s="214" t="s">
        <v>1196</v>
      </c>
      <c r="G46" s="214" t="s">
        <v>1197</v>
      </c>
      <c r="H46" s="214" t="s">
        <v>183</v>
      </c>
      <c r="I46" s="33" t="s">
        <v>184</v>
      </c>
      <c r="J46" s="318" t="s">
        <v>254</v>
      </c>
      <c r="K46" s="312" t="s">
        <v>268</v>
      </c>
      <c r="L46" s="312">
        <v>142</v>
      </c>
      <c r="M46" s="330" t="s">
        <v>1198</v>
      </c>
      <c r="N46" s="460">
        <v>1</v>
      </c>
      <c r="O46" s="461">
        <v>1</v>
      </c>
      <c r="P46" s="321">
        <v>0.7</v>
      </c>
      <c r="Q46" s="207">
        <v>112000000</v>
      </c>
      <c r="R46" s="208">
        <v>14584000</v>
      </c>
      <c r="S46" s="211"/>
      <c r="T46" s="212"/>
      <c r="U46" s="208"/>
      <c r="V46" s="207"/>
      <c r="W46" s="208"/>
      <c r="X46" s="207"/>
      <c r="Y46" s="208"/>
      <c r="Z46" s="207"/>
      <c r="AA46" s="162"/>
      <c r="AB46" s="28" t="s">
        <v>1199</v>
      </c>
    </row>
    <row r="47" spans="1:28" ht="60" customHeight="1" x14ac:dyDescent="0.25">
      <c r="A47" s="270"/>
      <c r="B47" s="275"/>
      <c r="C47" s="266"/>
      <c r="D47" s="216">
        <v>36</v>
      </c>
      <c r="E47" s="214" t="s">
        <v>185</v>
      </c>
      <c r="F47" s="214" t="s">
        <v>186</v>
      </c>
      <c r="G47" s="214" t="s">
        <v>1200</v>
      </c>
      <c r="H47" s="214" t="s">
        <v>1201</v>
      </c>
      <c r="I47" s="33" t="s">
        <v>189</v>
      </c>
      <c r="J47" s="320"/>
      <c r="K47" s="314"/>
      <c r="L47" s="314"/>
      <c r="M47" s="332"/>
      <c r="N47" s="459"/>
      <c r="O47" s="436"/>
      <c r="P47" s="323"/>
      <c r="Q47" s="207">
        <v>243800000</v>
      </c>
      <c r="R47" s="208">
        <v>30910000</v>
      </c>
      <c r="S47" s="211"/>
      <c r="T47" s="212"/>
      <c r="U47" s="208"/>
      <c r="V47" s="207"/>
      <c r="W47" s="208"/>
      <c r="X47" s="207"/>
      <c r="Y47" s="208"/>
      <c r="Z47" s="207"/>
      <c r="AA47" s="162"/>
      <c r="AB47" s="28" t="s">
        <v>1202</v>
      </c>
    </row>
    <row r="48" spans="1:28" ht="114" customHeight="1" x14ac:dyDescent="0.25">
      <c r="A48" s="270"/>
      <c r="B48" s="275"/>
      <c r="C48" s="266" t="s">
        <v>190</v>
      </c>
      <c r="D48" s="216">
        <v>37</v>
      </c>
      <c r="E48" s="214" t="s">
        <v>1203</v>
      </c>
      <c r="F48" s="312" t="s">
        <v>192</v>
      </c>
      <c r="G48" s="214" t="s">
        <v>193</v>
      </c>
      <c r="H48" s="214" t="s">
        <v>194</v>
      </c>
      <c r="I48" s="33" t="s">
        <v>179</v>
      </c>
      <c r="J48" s="270" t="s">
        <v>254</v>
      </c>
      <c r="K48" s="273" t="s">
        <v>262</v>
      </c>
      <c r="L48" s="273">
        <v>137</v>
      </c>
      <c r="M48" s="274" t="s">
        <v>263</v>
      </c>
      <c r="N48" s="460">
        <v>1</v>
      </c>
      <c r="O48" s="461">
        <v>1</v>
      </c>
      <c r="P48" s="321">
        <v>0.7</v>
      </c>
      <c r="Q48" s="359">
        <v>56000000</v>
      </c>
      <c r="R48" s="361">
        <v>2798000</v>
      </c>
      <c r="S48" s="211"/>
      <c r="T48" s="212"/>
      <c r="U48" s="208"/>
      <c r="V48" s="207"/>
      <c r="W48" s="208"/>
      <c r="X48" s="207"/>
      <c r="Y48" s="208"/>
      <c r="Z48" s="207"/>
      <c r="AA48" s="162"/>
      <c r="AB48" s="28" t="s">
        <v>1204</v>
      </c>
    </row>
    <row r="49" spans="1:28" ht="82.5" customHeight="1" x14ac:dyDescent="0.25">
      <c r="A49" s="270"/>
      <c r="B49" s="275"/>
      <c r="C49" s="266"/>
      <c r="D49" s="216">
        <v>38</v>
      </c>
      <c r="E49" s="214" t="s">
        <v>195</v>
      </c>
      <c r="F49" s="314"/>
      <c r="G49" s="214" t="s">
        <v>193</v>
      </c>
      <c r="H49" s="214" t="s">
        <v>194</v>
      </c>
      <c r="I49" s="33" t="s">
        <v>179</v>
      </c>
      <c r="J49" s="270"/>
      <c r="K49" s="273"/>
      <c r="L49" s="273"/>
      <c r="M49" s="274"/>
      <c r="N49" s="459"/>
      <c r="O49" s="436"/>
      <c r="P49" s="323"/>
      <c r="Q49" s="360"/>
      <c r="R49" s="362"/>
      <c r="S49" s="211"/>
      <c r="T49" s="212"/>
      <c r="U49" s="208"/>
      <c r="V49" s="207"/>
      <c r="W49" s="208"/>
      <c r="X49" s="207"/>
      <c r="Y49" s="208"/>
      <c r="Z49" s="207"/>
      <c r="AA49" s="162"/>
      <c r="AB49" s="28" t="s">
        <v>1205</v>
      </c>
    </row>
    <row r="50" spans="1:28" ht="63.75" x14ac:dyDescent="0.25">
      <c r="A50" s="270"/>
      <c r="B50" s="275"/>
      <c r="C50" s="266"/>
      <c r="D50" s="216">
        <v>39</v>
      </c>
      <c r="E50" s="214" t="s">
        <v>1206</v>
      </c>
      <c r="F50" s="214" t="s">
        <v>197</v>
      </c>
      <c r="G50" s="214" t="s">
        <v>198</v>
      </c>
      <c r="H50" s="214" t="s">
        <v>199</v>
      </c>
      <c r="I50" s="33" t="s">
        <v>179</v>
      </c>
      <c r="J50" s="270" t="s">
        <v>254</v>
      </c>
      <c r="K50" s="273" t="s">
        <v>255</v>
      </c>
      <c r="L50" s="275">
        <v>133</v>
      </c>
      <c r="M50" s="276" t="s">
        <v>257</v>
      </c>
      <c r="N50" s="460">
        <v>12</v>
      </c>
      <c r="O50" s="461">
        <v>12</v>
      </c>
      <c r="P50" s="321">
        <v>0.7</v>
      </c>
      <c r="Q50" s="359">
        <v>28000000</v>
      </c>
      <c r="R50" s="361">
        <v>3180000</v>
      </c>
      <c r="S50" s="211"/>
      <c r="T50" s="212"/>
      <c r="U50" s="208"/>
      <c r="V50" s="207"/>
      <c r="W50" s="208"/>
      <c r="X50" s="207"/>
      <c r="Y50" s="208"/>
      <c r="Z50" s="207"/>
      <c r="AA50" s="162"/>
      <c r="AB50" s="28" t="s">
        <v>1207</v>
      </c>
    </row>
    <row r="51" spans="1:28" ht="38.25" x14ac:dyDescent="0.25">
      <c r="A51" s="270"/>
      <c r="B51" s="275"/>
      <c r="C51" s="266"/>
      <c r="D51" s="216">
        <v>40</v>
      </c>
      <c r="E51" s="214" t="s">
        <v>200</v>
      </c>
      <c r="F51" s="214" t="s">
        <v>201</v>
      </c>
      <c r="G51" s="214" t="s">
        <v>202</v>
      </c>
      <c r="H51" s="214" t="s">
        <v>203</v>
      </c>
      <c r="I51" s="33" t="s">
        <v>204</v>
      </c>
      <c r="J51" s="270"/>
      <c r="K51" s="273"/>
      <c r="L51" s="275"/>
      <c r="M51" s="276"/>
      <c r="N51" s="459"/>
      <c r="O51" s="436"/>
      <c r="P51" s="323"/>
      <c r="Q51" s="360"/>
      <c r="R51" s="362"/>
      <c r="S51" s="211"/>
      <c r="T51" s="212"/>
      <c r="U51" s="208"/>
      <c r="V51" s="207"/>
      <c r="W51" s="208"/>
      <c r="X51" s="207"/>
      <c r="Y51" s="208"/>
      <c r="Z51" s="207"/>
      <c r="AA51" s="162"/>
      <c r="AB51" s="28" t="s">
        <v>1208</v>
      </c>
    </row>
    <row r="52" spans="1:28" ht="60" customHeight="1" x14ac:dyDescent="0.25">
      <c r="A52" s="270" t="s">
        <v>292</v>
      </c>
      <c r="B52" s="266" t="s">
        <v>293</v>
      </c>
      <c r="C52" s="266" t="s">
        <v>1209</v>
      </c>
      <c r="D52" s="216">
        <v>41</v>
      </c>
      <c r="E52" s="228" t="s">
        <v>295</v>
      </c>
      <c r="F52" s="312" t="s">
        <v>1210</v>
      </c>
      <c r="G52" s="228" t="s">
        <v>297</v>
      </c>
      <c r="H52" s="228" t="s">
        <v>298</v>
      </c>
      <c r="I52" s="34" t="s">
        <v>1211</v>
      </c>
      <c r="J52" s="65" t="s">
        <v>382</v>
      </c>
      <c r="K52" s="9" t="s">
        <v>1212</v>
      </c>
      <c r="L52" s="11">
        <v>250</v>
      </c>
      <c r="M52" s="60" t="s">
        <v>384</v>
      </c>
      <c r="N52" s="460">
        <v>1</v>
      </c>
      <c r="O52" s="461">
        <v>1</v>
      </c>
      <c r="P52" s="321">
        <v>0.7</v>
      </c>
      <c r="Q52" s="207">
        <v>8550000</v>
      </c>
      <c r="R52" s="208">
        <v>8550000</v>
      </c>
      <c r="S52" s="211"/>
      <c r="T52" s="212"/>
      <c r="U52" s="208"/>
      <c r="V52" s="207"/>
      <c r="W52" s="208"/>
      <c r="X52" s="207"/>
      <c r="Y52" s="208"/>
      <c r="Z52" s="207"/>
      <c r="AA52" s="162"/>
      <c r="AB52" s="40" t="s">
        <v>1213</v>
      </c>
    </row>
    <row r="53" spans="1:28" ht="109.5" customHeight="1" x14ac:dyDescent="0.25">
      <c r="A53" s="270"/>
      <c r="B53" s="266"/>
      <c r="C53" s="266"/>
      <c r="D53" s="216">
        <v>42</v>
      </c>
      <c r="E53" s="228" t="s">
        <v>1214</v>
      </c>
      <c r="F53" s="313"/>
      <c r="G53" s="228" t="s">
        <v>1215</v>
      </c>
      <c r="H53" s="228" t="s">
        <v>303</v>
      </c>
      <c r="I53" s="34" t="s">
        <v>1216</v>
      </c>
      <c r="J53" s="270" t="s">
        <v>1119</v>
      </c>
      <c r="K53" s="273" t="s">
        <v>216</v>
      </c>
      <c r="L53" s="273">
        <v>197</v>
      </c>
      <c r="M53" s="274" t="s">
        <v>217</v>
      </c>
      <c r="N53" s="462"/>
      <c r="O53" s="463"/>
      <c r="P53" s="322"/>
      <c r="Q53" s="359">
        <v>50000000</v>
      </c>
      <c r="R53" s="361">
        <v>12762000</v>
      </c>
      <c r="S53" s="211"/>
      <c r="T53" s="212"/>
      <c r="U53" s="208"/>
      <c r="V53" s="207"/>
      <c r="W53" s="208"/>
      <c r="X53" s="207"/>
      <c r="Y53" s="208"/>
      <c r="Z53" s="207"/>
      <c r="AA53" s="162"/>
      <c r="AB53" s="40" t="s">
        <v>1217</v>
      </c>
    </row>
    <row r="54" spans="1:28" ht="60" customHeight="1" x14ac:dyDescent="0.25">
      <c r="A54" s="270"/>
      <c r="B54" s="266"/>
      <c r="C54" s="266"/>
      <c r="D54" s="216">
        <v>43</v>
      </c>
      <c r="E54" s="228" t="s">
        <v>1218</v>
      </c>
      <c r="F54" s="313"/>
      <c r="G54" s="228" t="s">
        <v>307</v>
      </c>
      <c r="H54" s="228" t="s">
        <v>308</v>
      </c>
      <c r="I54" s="34" t="s">
        <v>309</v>
      </c>
      <c r="J54" s="270"/>
      <c r="K54" s="273"/>
      <c r="L54" s="273"/>
      <c r="M54" s="274"/>
      <c r="N54" s="462"/>
      <c r="O54" s="463"/>
      <c r="P54" s="322"/>
      <c r="Q54" s="366"/>
      <c r="R54" s="368"/>
      <c r="S54" s="211"/>
      <c r="T54" s="212"/>
      <c r="U54" s="208"/>
      <c r="V54" s="207"/>
      <c r="W54" s="208"/>
      <c r="X54" s="207"/>
      <c r="Y54" s="208"/>
      <c r="Z54" s="207"/>
      <c r="AA54" s="162"/>
      <c r="AB54" s="28" t="s">
        <v>1219</v>
      </c>
    </row>
    <row r="55" spans="1:28" ht="60" customHeight="1" x14ac:dyDescent="0.25">
      <c r="A55" s="270"/>
      <c r="B55" s="266"/>
      <c r="C55" s="266"/>
      <c r="D55" s="216">
        <v>44</v>
      </c>
      <c r="E55" s="228" t="s">
        <v>1220</v>
      </c>
      <c r="F55" s="314"/>
      <c r="G55" s="228" t="s">
        <v>312</v>
      </c>
      <c r="H55" s="228" t="s">
        <v>313</v>
      </c>
      <c r="I55" s="34" t="s">
        <v>309</v>
      </c>
      <c r="J55" s="270"/>
      <c r="K55" s="273"/>
      <c r="L55" s="273"/>
      <c r="M55" s="274"/>
      <c r="N55" s="459"/>
      <c r="O55" s="436"/>
      <c r="P55" s="323"/>
      <c r="Q55" s="360"/>
      <c r="R55" s="362"/>
      <c r="S55" s="211"/>
      <c r="T55" s="212"/>
      <c r="U55" s="208"/>
      <c r="V55" s="207"/>
      <c r="W55" s="208"/>
      <c r="X55" s="207"/>
      <c r="Y55" s="208"/>
      <c r="Z55" s="207"/>
      <c r="AA55" s="162"/>
      <c r="AB55" s="28" t="s">
        <v>1221</v>
      </c>
    </row>
    <row r="56" spans="1:28" ht="54.75" customHeight="1" x14ac:dyDescent="0.25">
      <c r="A56" s="270"/>
      <c r="B56" s="266" t="s">
        <v>380</v>
      </c>
      <c r="C56" s="228" t="s">
        <v>315</v>
      </c>
      <c r="D56" s="216">
        <v>45</v>
      </c>
      <c r="E56" s="228" t="s">
        <v>316</v>
      </c>
      <c r="F56" s="228" t="s">
        <v>317</v>
      </c>
      <c r="G56" s="228" t="s">
        <v>318</v>
      </c>
      <c r="H56" s="228" t="s">
        <v>319</v>
      </c>
      <c r="I56" s="34" t="s">
        <v>1222</v>
      </c>
      <c r="J56" s="8" t="s">
        <v>385</v>
      </c>
      <c r="K56" s="222" t="s">
        <v>386</v>
      </c>
      <c r="L56" s="10">
        <v>250</v>
      </c>
      <c r="M56" s="60" t="s">
        <v>1223</v>
      </c>
      <c r="N56" s="256">
        <v>1</v>
      </c>
      <c r="O56" s="257">
        <v>1</v>
      </c>
      <c r="P56" s="213">
        <v>0.8</v>
      </c>
      <c r="Q56" s="207">
        <v>8550000</v>
      </c>
      <c r="R56" s="208">
        <v>8550000</v>
      </c>
      <c r="S56" s="211"/>
      <c r="T56" s="212"/>
      <c r="U56" s="208"/>
      <c r="V56" s="207"/>
      <c r="W56" s="208"/>
      <c r="X56" s="207"/>
      <c r="Y56" s="208"/>
      <c r="Z56" s="207"/>
      <c r="AA56" s="162"/>
      <c r="AB56" s="40" t="s">
        <v>1224</v>
      </c>
    </row>
    <row r="57" spans="1:28" ht="54" customHeight="1" x14ac:dyDescent="0.25">
      <c r="A57" s="270"/>
      <c r="B57" s="266"/>
      <c r="C57" s="266" t="s">
        <v>321</v>
      </c>
      <c r="D57" s="216">
        <v>46</v>
      </c>
      <c r="E57" s="228" t="s">
        <v>322</v>
      </c>
      <c r="F57" s="228" t="s">
        <v>323</v>
      </c>
      <c r="G57" s="228" t="s">
        <v>324</v>
      </c>
      <c r="H57" s="228" t="s">
        <v>325</v>
      </c>
      <c r="I57" s="90" t="s">
        <v>1225</v>
      </c>
      <c r="J57" s="270" t="s">
        <v>1119</v>
      </c>
      <c r="K57" s="273" t="s">
        <v>216</v>
      </c>
      <c r="L57" s="288">
        <v>197</v>
      </c>
      <c r="M57" s="393" t="s">
        <v>217</v>
      </c>
      <c r="N57" s="464">
        <v>1</v>
      </c>
      <c r="O57" s="464">
        <v>1</v>
      </c>
      <c r="P57" s="321">
        <v>0.7</v>
      </c>
      <c r="Q57" s="359">
        <v>50000000</v>
      </c>
      <c r="R57" s="361">
        <v>12762000</v>
      </c>
      <c r="S57" s="211"/>
      <c r="T57" s="212"/>
      <c r="U57" s="208"/>
      <c r="V57" s="207"/>
      <c r="W57" s="208"/>
      <c r="X57" s="207"/>
      <c r="Y57" s="208"/>
      <c r="Z57" s="207"/>
      <c r="AA57" s="162"/>
      <c r="AB57" s="28" t="s">
        <v>1226</v>
      </c>
    </row>
    <row r="58" spans="1:28" ht="48" customHeight="1" x14ac:dyDescent="0.25">
      <c r="A58" s="270"/>
      <c r="B58" s="266"/>
      <c r="C58" s="266"/>
      <c r="D58" s="216">
        <v>47</v>
      </c>
      <c r="E58" s="228" t="s">
        <v>1227</v>
      </c>
      <c r="F58" s="228" t="s">
        <v>1228</v>
      </c>
      <c r="G58" s="228" t="s">
        <v>1229</v>
      </c>
      <c r="H58" s="228" t="s">
        <v>330</v>
      </c>
      <c r="I58" s="34" t="s">
        <v>1230</v>
      </c>
      <c r="J58" s="270"/>
      <c r="K58" s="273"/>
      <c r="L58" s="288"/>
      <c r="M58" s="393"/>
      <c r="N58" s="464"/>
      <c r="O58" s="464"/>
      <c r="P58" s="322"/>
      <c r="Q58" s="366"/>
      <c r="R58" s="368"/>
      <c r="S58" s="211"/>
      <c r="T58" s="212"/>
      <c r="U58" s="208"/>
      <c r="V58" s="207"/>
      <c r="W58" s="208"/>
      <c r="X58" s="207"/>
      <c r="Y58" s="208"/>
      <c r="Z58" s="207"/>
      <c r="AA58" s="162"/>
      <c r="AB58" s="28" t="s">
        <v>1231</v>
      </c>
    </row>
    <row r="59" spans="1:28" ht="72.75" customHeight="1" x14ac:dyDescent="0.25">
      <c r="A59" s="270"/>
      <c r="B59" s="266"/>
      <c r="C59" s="266"/>
      <c r="D59" s="216">
        <v>48</v>
      </c>
      <c r="E59" s="228" t="s">
        <v>332</v>
      </c>
      <c r="F59" s="228" t="s">
        <v>333</v>
      </c>
      <c r="G59" s="228" t="s">
        <v>334</v>
      </c>
      <c r="H59" s="228" t="s">
        <v>335</v>
      </c>
      <c r="I59" s="90" t="s">
        <v>1232</v>
      </c>
      <c r="J59" s="270"/>
      <c r="K59" s="273"/>
      <c r="L59" s="288"/>
      <c r="M59" s="393"/>
      <c r="N59" s="461"/>
      <c r="O59" s="461"/>
      <c r="P59" s="322"/>
      <c r="Q59" s="366"/>
      <c r="R59" s="368"/>
      <c r="S59" s="211"/>
      <c r="T59" s="212"/>
      <c r="U59" s="208"/>
      <c r="V59" s="207"/>
      <c r="W59" s="208"/>
      <c r="X59" s="207"/>
      <c r="Y59" s="208"/>
      <c r="Z59" s="207"/>
      <c r="AA59" s="162"/>
      <c r="AB59" s="28" t="s">
        <v>1233</v>
      </c>
    </row>
    <row r="60" spans="1:28" ht="84.75" customHeight="1" x14ac:dyDescent="0.25">
      <c r="A60" s="270"/>
      <c r="B60" s="266"/>
      <c r="C60" s="266" t="s">
        <v>337</v>
      </c>
      <c r="D60" s="216">
        <v>49</v>
      </c>
      <c r="E60" s="214" t="s">
        <v>1234</v>
      </c>
      <c r="F60" s="214" t="s">
        <v>339</v>
      </c>
      <c r="G60" s="214" t="s">
        <v>1235</v>
      </c>
      <c r="H60" s="214" t="s">
        <v>341</v>
      </c>
      <c r="I60" s="89" t="s">
        <v>1236</v>
      </c>
      <c r="J60" s="270"/>
      <c r="K60" s="273"/>
      <c r="L60" s="288"/>
      <c r="M60" s="393"/>
      <c r="N60" s="265">
        <v>1</v>
      </c>
      <c r="O60" s="265">
        <v>1</v>
      </c>
      <c r="P60" s="245">
        <v>0.7</v>
      </c>
      <c r="Q60" s="360"/>
      <c r="R60" s="362"/>
      <c r="S60" s="211"/>
      <c r="T60" s="212"/>
      <c r="U60" s="208"/>
      <c r="V60" s="207"/>
      <c r="W60" s="208"/>
      <c r="X60" s="207"/>
      <c r="Y60" s="208"/>
      <c r="Z60" s="207"/>
      <c r="AA60" s="162"/>
      <c r="AB60" s="28" t="s">
        <v>1237</v>
      </c>
    </row>
    <row r="61" spans="1:28" ht="60" customHeight="1" x14ac:dyDescent="0.25">
      <c r="A61" s="270"/>
      <c r="B61" s="266"/>
      <c r="C61" s="266"/>
      <c r="D61" s="216">
        <v>50</v>
      </c>
      <c r="E61" s="228" t="s">
        <v>1238</v>
      </c>
      <c r="F61" s="228" t="s">
        <v>344</v>
      </c>
      <c r="G61" s="228" t="s">
        <v>345</v>
      </c>
      <c r="H61" s="228" t="s">
        <v>346</v>
      </c>
      <c r="I61" s="34" t="s">
        <v>1239</v>
      </c>
      <c r="J61" s="65" t="s">
        <v>389</v>
      </c>
      <c r="K61" s="9" t="s">
        <v>390</v>
      </c>
      <c r="L61" s="11">
        <v>231</v>
      </c>
      <c r="M61" s="60" t="s">
        <v>391</v>
      </c>
      <c r="N61" s="256">
        <v>1</v>
      </c>
      <c r="O61" s="257">
        <v>1</v>
      </c>
      <c r="P61" s="213">
        <v>0.8</v>
      </c>
      <c r="Q61" s="207">
        <v>0</v>
      </c>
      <c r="R61" s="208">
        <v>0</v>
      </c>
      <c r="S61" s="211"/>
      <c r="T61" s="212"/>
      <c r="U61" s="208"/>
      <c r="V61" s="207"/>
      <c r="W61" s="208"/>
      <c r="X61" s="207"/>
      <c r="Y61" s="208"/>
      <c r="Z61" s="207"/>
      <c r="AA61" s="162"/>
      <c r="AB61" s="40" t="s">
        <v>1240</v>
      </c>
    </row>
    <row r="62" spans="1:28" ht="103.5" customHeight="1" x14ac:dyDescent="0.25">
      <c r="A62" s="270"/>
      <c r="B62" s="266" t="s">
        <v>381</v>
      </c>
      <c r="C62" s="292" t="s">
        <v>348</v>
      </c>
      <c r="D62" s="216">
        <v>51</v>
      </c>
      <c r="E62" s="226" t="s">
        <v>349</v>
      </c>
      <c r="F62" s="228" t="s">
        <v>1241</v>
      </c>
      <c r="G62" s="228" t="s">
        <v>351</v>
      </c>
      <c r="H62" s="228" t="s">
        <v>1242</v>
      </c>
      <c r="I62" s="34" t="s">
        <v>353</v>
      </c>
      <c r="J62" s="65" t="s">
        <v>385</v>
      </c>
      <c r="K62" s="9" t="s">
        <v>386</v>
      </c>
      <c r="L62" s="11">
        <v>222</v>
      </c>
      <c r="M62" s="60" t="s">
        <v>392</v>
      </c>
      <c r="N62" s="256">
        <v>1</v>
      </c>
      <c r="O62" s="257">
        <v>0.8</v>
      </c>
      <c r="P62" s="213">
        <v>0.5</v>
      </c>
      <c r="Q62" s="207">
        <v>10000000</v>
      </c>
      <c r="R62" s="208">
        <v>1791500</v>
      </c>
      <c r="S62" s="211"/>
      <c r="T62" s="212"/>
      <c r="U62" s="208"/>
      <c r="V62" s="207"/>
      <c r="W62" s="208"/>
      <c r="X62" s="207"/>
      <c r="Y62" s="208"/>
      <c r="Z62" s="207"/>
      <c r="AA62" s="162"/>
      <c r="AB62" s="28" t="s">
        <v>1243</v>
      </c>
    </row>
    <row r="63" spans="1:28" ht="88.5" customHeight="1" x14ac:dyDescent="0.25">
      <c r="A63" s="270"/>
      <c r="B63" s="266"/>
      <c r="C63" s="292"/>
      <c r="D63" s="216">
        <v>52</v>
      </c>
      <c r="E63" s="226" t="s">
        <v>1244</v>
      </c>
      <c r="F63" s="228" t="s">
        <v>1245</v>
      </c>
      <c r="G63" s="228" t="s">
        <v>356</v>
      </c>
      <c r="H63" s="228" t="s">
        <v>357</v>
      </c>
      <c r="I63" s="34" t="s">
        <v>353</v>
      </c>
      <c r="J63" s="318" t="s">
        <v>1119</v>
      </c>
      <c r="K63" s="312" t="s">
        <v>216</v>
      </c>
      <c r="L63" s="380">
        <v>197</v>
      </c>
      <c r="M63" s="330" t="s">
        <v>217</v>
      </c>
      <c r="N63" s="460">
        <v>1</v>
      </c>
      <c r="O63" s="461">
        <v>1</v>
      </c>
      <c r="P63" s="321">
        <v>1</v>
      </c>
      <c r="Q63" s="359">
        <v>50000000</v>
      </c>
      <c r="R63" s="361">
        <v>12762000</v>
      </c>
      <c r="S63" s="211"/>
      <c r="T63" s="212"/>
      <c r="U63" s="208"/>
      <c r="V63" s="207"/>
      <c r="W63" s="208"/>
      <c r="X63" s="207"/>
      <c r="Y63" s="208"/>
      <c r="Z63" s="207"/>
      <c r="AA63" s="162"/>
      <c r="AB63" s="28" t="s">
        <v>1246</v>
      </c>
    </row>
    <row r="64" spans="1:28" ht="97.5" customHeight="1" x14ac:dyDescent="0.25">
      <c r="A64" s="270"/>
      <c r="B64" s="266"/>
      <c r="C64" s="292"/>
      <c r="D64" s="216">
        <v>53</v>
      </c>
      <c r="E64" s="226" t="s">
        <v>1247</v>
      </c>
      <c r="F64" s="228" t="s">
        <v>1248</v>
      </c>
      <c r="G64" s="228" t="s">
        <v>1249</v>
      </c>
      <c r="H64" s="228" t="s">
        <v>361</v>
      </c>
      <c r="I64" s="34" t="s">
        <v>1250</v>
      </c>
      <c r="J64" s="319"/>
      <c r="K64" s="313"/>
      <c r="L64" s="381"/>
      <c r="M64" s="331"/>
      <c r="N64" s="462"/>
      <c r="O64" s="463"/>
      <c r="P64" s="322"/>
      <c r="Q64" s="366"/>
      <c r="R64" s="368"/>
      <c r="S64" s="211"/>
      <c r="T64" s="212"/>
      <c r="U64" s="208"/>
      <c r="V64" s="207"/>
      <c r="W64" s="208"/>
      <c r="X64" s="207"/>
      <c r="Y64" s="208"/>
      <c r="Z64" s="207"/>
      <c r="AA64" s="162"/>
      <c r="AB64" s="18" t="s">
        <v>1251</v>
      </c>
    </row>
    <row r="65" spans="1:28" ht="60" customHeight="1" x14ac:dyDescent="0.25">
      <c r="A65" s="270"/>
      <c r="B65" s="266"/>
      <c r="C65" s="292"/>
      <c r="D65" s="216">
        <v>54</v>
      </c>
      <c r="E65" s="226" t="s">
        <v>363</v>
      </c>
      <c r="F65" s="228" t="s">
        <v>1252</v>
      </c>
      <c r="G65" s="228" t="s">
        <v>365</v>
      </c>
      <c r="H65" s="228" t="s">
        <v>366</v>
      </c>
      <c r="I65" s="90" t="s">
        <v>367</v>
      </c>
      <c r="J65" s="319"/>
      <c r="K65" s="313"/>
      <c r="L65" s="381"/>
      <c r="M65" s="331"/>
      <c r="N65" s="462"/>
      <c r="O65" s="463"/>
      <c r="P65" s="322"/>
      <c r="Q65" s="366"/>
      <c r="R65" s="368"/>
      <c r="S65" s="211"/>
      <c r="T65" s="212"/>
      <c r="U65" s="208"/>
      <c r="V65" s="207"/>
      <c r="W65" s="208"/>
      <c r="X65" s="207"/>
      <c r="Y65" s="208"/>
      <c r="Z65" s="207"/>
      <c r="AA65" s="162"/>
      <c r="AB65" s="18" t="s">
        <v>1253</v>
      </c>
    </row>
    <row r="66" spans="1:28" ht="74.25" customHeight="1" x14ac:dyDescent="0.25">
      <c r="A66" s="270"/>
      <c r="B66" s="266" t="s">
        <v>368</v>
      </c>
      <c r="C66" s="266" t="s">
        <v>369</v>
      </c>
      <c r="D66" s="216">
        <v>55</v>
      </c>
      <c r="E66" s="228" t="s">
        <v>1254</v>
      </c>
      <c r="F66" s="228" t="s">
        <v>371</v>
      </c>
      <c r="G66" s="228" t="s">
        <v>372</v>
      </c>
      <c r="H66" s="228" t="s">
        <v>373</v>
      </c>
      <c r="I66" s="34" t="s">
        <v>374</v>
      </c>
      <c r="J66" s="319"/>
      <c r="K66" s="313"/>
      <c r="L66" s="381"/>
      <c r="M66" s="331"/>
      <c r="N66" s="462"/>
      <c r="O66" s="463"/>
      <c r="P66" s="322"/>
      <c r="Q66" s="366"/>
      <c r="R66" s="368"/>
      <c r="S66" s="211"/>
      <c r="T66" s="212"/>
      <c r="U66" s="208"/>
      <c r="V66" s="207"/>
      <c r="W66" s="208"/>
      <c r="X66" s="207"/>
      <c r="Y66" s="208"/>
      <c r="Z66" s="207"/>
      <c r="AA66" s="162"/>
      <c r="AB66" s="18" t="s">
        <v>1255</v>
      </c>
    </row>
    <row r="67" spans="1:28" ht="78" customHeight="1" x14ac:dyDescent="0.25">
      <c r="A67" s="270"/>
      <c r="B67" s="266"/>
      <c r="C67" s="266"/>
      <c r="D67" s="216">
        <v>56</v>
      </c>
      <c r="E67" s="228" t="s">
        <v>1256</v>
      </c>
      <c r="F67" s="228" t="s">
        <v>1257</v>
      </c>
      <c r="G67" s="228" t="s">
        <v>1258</v>
      </c>
      <c r="H67" s="228" t="s">
        <v>378</v>
      </c>
      <c r="I67" s="34" t="s">
        <v>379</v>
      </c>
      <c r="J67" s="319"/>
      <c r="K67" s="313"/>
      <c r="L67" s="381"/>
      <c r="M67" s="331"/>
      <c r="N67" s="462"/>
      <c r="O67" s="463"/>
      <c r="P67" s="322"/>
      <c r="Q67" s="366"/>
      <c r="R67" s="368"/>
      <c r="S67" s="211"/>
      <c r="T67" s="212"/>
      <c r="U67" s="208"/>
      <c r="V67" s="207"/>
      <c r="W67" s="208"/>
      <c r="X67" s="207"/>
      <c r="Y67" s="208"/>
      <c r="Z67" s="207"/>
      <c r="AA67" s="162"/>
      <c r="AB67" s="18" t="s">
        <v>1259</v>
      </c>
    </row>
    <row r="68" spans="1:28" ht="60" customHeight="1" x14ac:dyDescent="0.25">
      <c r="A68" s="298" t="s">
        <v>393</v>
      </c>
      <c r="B68" s="273" t="s">
        <v>394</v>
      </c>
      <c r="C68" s="273" t="s">
        <v>395</v>
      </c>
      <c r="D68" s="216">
        <v>57</v>
      </c>
      <c r="E68" s="228" t="s">
        <v>1260</v>
      </c>
      <c r="F68" s="228" t="s">
        <v>1261</v>
      </c>
      <c r="G68" s="228" t="s">
        <v>1262</v>
      </c>
      <c r="H68" s="228" t="s">
        <v>399</v>
      </c>
      <c r="I68" s="34" t="s">
        <v>400</v>
      </c>
      <c r="J68" s="320"/>
      <c r="K68" s="314"/>
      <c r="L68" s="382"/>
      <c r="M68" s="332"/>
      <c r="N68" s="459"/>
      <c r="O68" s="436"/>
      <c r="P68" s="323"/>
      <c r="Q68" s="360"/>
      <c r="R68" s="362"/>
      <c r="S68" s="211"/>
      <c r="T68" s="212"/>
      <c r="U68" s="208"/>
      <c r="V68" s="207"/>
      <c r="W68" s="208"/>
      <c r="X68" s="207"/>
      <c r="Y68" s="208"/>
      <c r="Z68" s="207"/>
      <c r="AA68" s="162"/>
      <c r="AB68" s="18" t="s">
        <v>1263</v>
      </c>
    </row>
    <row r="69" spans="1:28" ht="114.75" x14ac:dyDescent="0.25">
      <c r="A69" s="298"/>
      <c r="B69" s="273"/>
      <c r="C69" s="273"/>
      <c r="D69" s="216">
        <v>58</v>
      </c>
      <c r="E69" s="228" t="s">
        <v>1264</v>
      </c>
      <c r="F69" s="228" t="s">
        <v>402</v>
      </c>
      <c r="G69" s="228" t="s">
        <v>403</v>
      </c>
      <c r="H69" s="228" t="s">
        <v>404</v>
      </c>
      <c r="I69" s="34" t="s">
        <v>405</v>
      </c>
      <c r="J69" s="224" t="s">
        <v>406</v>
      </c>
      <c r="K69" s="218" t="s">
        <v>407</v>
      </c>
      <c r="L69" s="221">
        <v>207</v>
      </c>
      <c r="M69" s="66" t="s">
        <v>408</v>
      </c>
      <c r="N69" s="256">
        <v>12</v>
      </c>
      <c r="O69" s="257">
        <v>12</v>
      </c>
      <c r="P69" s="213">
        <v>0.8</v>
      </c>
      <c r="Q69" s="207">
        <v>80000000</v>
      </c>
      <c r="R69" s="208">
        <v>2700000</v>
      </c>
      <c r="S69" s="211"/>
      <c r="T69" s="212"/>
      <c r="U69" s="208"/>
      <c r="V69" s="207"/>
      <c r="W69" s="208"/>
      <c r="X69" s="207"/>
      <c r="Y69" s="208"/>
      <c r="Z69" s="207"/>
      <c r="AA69" s="162"/>
      <c r="AB69" s="18" t="s">
        <v>1265</v>
      </c>
    </row>
    <row r="70" spans="1:28" ht="71.25" customHeight="1" x14ac:dyDescent="0.25">
      <c r="A70" s="298"/>
      <c r="B70" s="273"/>
      <c r="C70" s="273"/>
      <c r="D70" s="216">
        <v>59</v>
      </c>
      <c r="E70" s="216" t="s">
        <v>1266</v>
      </c>
      <c r="F70" s="216" t="s">
        <v>1267</v>
      </c>
      <c r="G70" s="216" t="s">
        <v>411</v>
      </c>
      <c r="H70" s="216" t="s">
        <v>412</v>
      </c>
      <c r="I70" s="217" t="s">
        <v>413</v>
      </c>
      <c r="J70" s="270" t="s">
        <v>233</v>
      </c>
      <c r="K70" s="273" t="s">
        <v>234</v>
      </c>
      <c r="L70" s="275">
        <v>197</v>
      </c>
      <c r="M70" s="391" t="s">
        <v>217</v>
      </c>
      <c r="N70" s="460">
        <v>1</v>
      </c>
      <c r="O70" s="461">
        <v>1</v>
      </c>
      <c r="P70" s="321">
        <v>0.7</v>
      </c>
      <c r="Q70" s="359">
        <v>50000000</v>
      </c>
      <c r="R70" s="361">
        <v>12768000</v>
      </c>
      <c r="S70" s="211"/>
      <c r="T70" s="212"/>
      <c r="U70" s="208"/>
      <c r="V70" s="207"/>
      <c r="W70" s="208"/>
      <c r="X70" s="207"/>
      <c r="Y70" s="208"/>
      <c r="Z70" s="207"/>
      <c r="AA70" s="162"/>
      <c r="AB70" s="18" t="s">
        <v>1268</v>
      </c>
    </row>
    <row r="71" spans="1:28" ht="83.25" customHeight="1" x14ac:dyDescent="0.25">
      <c r="A71" s="298"/>
      <c r="B71" s="273"/>
      <c r="C71" s="273"/>
      <c r="D71" s="216">
        <v>60</v>
      </c>
      <c r="E71" s="16" t="s">
        <v>1269</v>
      </c>
      <c r="F71" s="16" t="s">
        <v>415</v>
      </c>
      <c r="G71" s="16" t="s">
        <v>416</v>
      </c>
      <c r="H71" s="16" t="s">
        <v>417</v>
      </c>
      <c r="I71" s="92" t="s">
        <v>413</v>
      </c>
      <c r="J71" s="270"/>
      <c r="K71" s="273"/>
      <c r="L71" s="275"/>
      <c r="M71" s="392"/>
      <c r="N71" s="459"/>
      <c r="O71" s="436"/>
      <c r="P71" s="323"/>
      <c r="Q71" s="360"/>
      <c r="R71" s="362"/>
      <c r="S71" s="211"/>
      <c r="T71" s="212"/>
      <c r="U71" s="208"/>
      <c r="V71" s="207"/>
      <c r="W71" s="208"/>
      <c r="X71" s="207"/>
      <c r="Y71" s="208"/>
      <c r="Z71" s="207"/>
      <c r="AA71" s="162"/>
      <c r="AB71" s="18" t="s">
        <v>1270</v>
      </c>
    </row>
    <row r="72" spans="1:28" ht="67.5" customHeight="1" x14ac:dyDescent="0.25">
      <c r="A72" s="298"/>
      <c r="B72" s="273"/>
      <c r="C72" s="273" t="s">
        <v>418</v>
      </c>
      <c r="D72" s="216">
        <v>61</v>
      </c>
      <c r="E72" s="228" t="s">
        <v>419</v>
      </c>
      <c r="F72" s="228" t="s">
        <v>420</v>
      </c>
      <c r="G72" s="228" t="s">
        <v>421</v>
      </c>
      <c r="H72" s="228" t="s">
        <v>422</v>
      </c>
      <c r="I72" s="34" t="s">
        <v>1271</v>
      </c>
      <c r="J72" s="215" t="s">
        <v>389</v>
      </c>
      <c r="K72" s="216" t="s">
        <v>424</v>
      </c>
      <c r="L72" s="218">
        <v>232</v>
      </c>
      <c r="M72" s="64" t="s">
        <v>425</v>
      </c>
      <c r="N72" s="256">
        <v>1</v>
      </c>
      <c r="O72" s="257">
        <v>1</v>
      </c>
      <c r="P72" s="213">
        <v>0.8</v>
      </c>
      <c r="Q72" s="207">
        <v>10000000</v>
      </c>
      <c r="R72" s="208">
        <v>9977333</v>
      </c>
      <c r="S72" s="211"/>
      <c r="T72" s="212"/>
      <c r="U72" s="208"/>
      <c r="V72" s="207"/>
      <c r="W72" s="208"/>
      <c r="X72" s="207"/>
      <c r="Y72" s="208"/>
      <c r="Z72" s="207"/>
      <c r="AA72" s="162"/>
      <c r="AB72" s="40" t="s">
        <v>1272</v>
      </c>
    </row>
    <row r="73" spans="1:28" ht="60" customHeight="1" x14ac:dyDescent="0.25">
      <c r="A73" s="298"/>
      <c r="B73" s="273"/>
      <c r="C73" s="273"/>
      <c r="D73" s="216">
        <v>62</v>
      </c>
      <c r="E73" s="228" t="s">
        <v>426</v>
      </c>
      <c r="F73" s="228" t="s">
        <v>427</v>
      </c>
      <c r="G73" s="228" t="s">
        <v>428</v>
      </c>
      <c r="H73" s="228" t="s">
        <v>429</v>
      </c>
      <c r="I73" s="34" t="s">
        <v>430</v>
      </c>
      <c r="J73" s="215" t="s">
        <v>233</v>
      </c>
      <c r="K73" s="216" t="s">
        <v>234</v>
      </c>
      <c r="L73" s="218">
        <v>197</v>
      </c>
      <c r="M73" s="219" t="s">
        <v>217</v>
      </c>
      <c r="N73" s="256">
        <v>1</v>
      </c>
      <c r="O73" s="257">
        <v>1</v>
      </c>
      <c r="P73" s="213">
        <v>0.8</v>
      </c>
      <c r="Q73" s="207">
        <v>50000000</v>
      </c>
      <c r="R73" s="208">
        <v>12768000</v>
      </c>
      <c r="S73" s="211"/>
      <c r="T73" s="212"/>
      <c r="U73" s="208"/>
      <c r="V73" s="207"/>
      <c r="W73" s="208"/>
      <c r="X73" s="207"/>
      <c r="Y73" s="208"/>
      <c r="Z73" s="207"/>
      <c r="AA73" s="162"/>
      <c r="AB73" s="246" t="s">
        <v>1273</v>
      </c>
    </row>
    <row r="74" spans="1:28" ht="86.25" customHeight="1" x14ac:dyDescent="0.25">
      <c r="A74" s="298"/>
      <c r="B74" s="273"/>
      <c r="C74" s="273"/>
      <c r="D74" s="216">
        <v>63</v>
      </c>
      <c r="E74" s="228" t="s">
        <v>1274</v>
      </c>
      <c r="F74" s="228" t="s">
        <v>432</v>
      </c>
      <c r="G74" s="228" t="s">
        <v>433</v>
      </c>
      <c r="H74" s="228" t="s">
        <v>434</v>
      </c>
      <c r="I74" s="34" t="s">
        <v>435</v>
      </c>
      <c r="J74" s="68" t="s">
        <v>96</v>
      </c>
      <c r="K74" s="41" t="s">
        <v>96</v>
      </c>
      <c r="L74" s="41" t="s">
        <v>96</v>
      </c>
      <c r="M74" s="63" t="s">
        <v>96</v>
      </c>
      <c r="N74" s="256">
        <v>1</v>
      </c>
      <c r="O74" s="257">
        <v>1</v>
      </c>
      <c r="P74" s="213">
        <v>0.7</v>
      </c>
      <c r="Q74" s="207"/>
      <c r="R74" s="208">
        <f>U74+W74+Y74+AA74</f>
        <v>0</v>
      </c>
      <c r="S74" s="211"/>
      <c r="T74" s="212"/>
      <c r="U74" s="208"/>
      <c r="V74" s="207"/>
      <c r="W74" s="208"/>
      <c r="X74" s="207"/>
      <c r="Y74" s="208"/>
      <c r="Z74" s="207"/>
      <c r="AA74" s="162"/>
      <c r="AB74" s="246" t="s">
        <v>1275</v>
      </c>
    </row>
    <row r="75" spans="1:28" ht="60" customHeight="1" x14ac:dyDescent="0.25">
      <c r="A75" s="298"/>
      <c r="B75" s="273"/>
      <c r="C75" s="273"/>
      <c r="D75" s="216">
        <v>64</v>
      </c>
      <c r="E75" s="16" t="s">
        <v>436</v>
      </c>
      <c r="F75" s="16" t="s">
        <v>437</v>
      </c>
      <c r="G75" s="16" t="s">
        <v>438</v>
      </c>
      <c r="H75" s="16" t="s">
        <v>439</v>
      </c>
      <c r="I75" s="92" t="s">
        <v>440</v>
      </c>
      <c r="J75" s="227" t="s">
        <v>389</v>
      </c>
      <c r="K75" s="18" t="s">
        <v>390</v>
      </c>
      <c r="L75" s="465" t="s">
        <v>441</v>
      </c>
      <c r="M75" s="467" t="s">
        <v>442</v>
      </c>
      <c r="N75" s="460">
        <v>1</v>
      </c>
      <c r="O75" s="461">
        <v>0</v>
      </c>
      <c r="P75" s="321">
        <v>0</v>
      </c>
      <c r="Q75" s="359">
        <v>11000000</v>
      </c>
      <c r="R75" s="361">
        <v>7750000</v>
      </c>
      <c r="S75" s="211"/>
      <c r="T75" s="212"/>
      <c r="U75" s="208"/>
      <c r="V75" s="207"/>
      <c r="W75" s="208"/>
      <c r="X75" s="207"/>
      <c r="Y75" s="208"/>
      <c r="Z75" s="207"/>
      <c r="AA75" s="162"/>
      <c r="AB75" s="28" t="s">
        <v>1276</v>
      </c>
    </row>
    <row r="76" spans="1:28" ht="60" customHeight="1" x14ac:dyDescent="0.25">
      <c r="A76" s="298"/>
      <c r="B76" s="273"/>
      <c r="C76" s="273"/>
      <c r="D76" s="216">
        <v>65</v>
      </c>
      <c r="E76" s="228" t="s">
        <v>1277</v>
      </c>
      <c r="F76" s="228" t="s">
        <v>444</v>
      </c>
      <c r="G76" s="228" t="s">
        <v>445</v>
      </c>
      <c r="H76" s="228" t="s">
        <v>446</v>
      </c>
      <c r="I76" s="34" t="s">
        <v>1278</v>
      </c>
      <c r="J76" s="225" t="s">
        <v>233</v>
      </c>
      <c r="K76" s="221" t="s">
        <v>234</v>
      </c>
      <c r="L76" s="466"/>
      <c r="M76" s="468"/>
      <c r="N76" s="459"/>
      <c r="O76" s="436"/>
      <c r="P76" s="323"/>
      <c r="Q76" s="360"/>
      <c r="R76" s="362"/>
      <c r="S76" s="211"/>
      <c r="T76" s="212"/>
      <c r="U76" s="208"/>
      <c r="V76" s="207"/>
      <c r="W76" s="208"/>
      <c r="X76" s="207"/>
      <c r="Y76" s="208"/>
      <c r="Z76" s="207"/>
      <c r="AA76" s="162"/>
      <c r="AB76" s="28" t="s">
        <v>1279</v>
      </c>
    </row>
    <row r="77" spans="1:28" ht="102" customHeight="1" x14ac:dyDescent="0.25">
      <c r="A77" s="298"/>
      <c r="B77" s="273" t="s">
        <v>448</v>
      </c>
      <c r="C77" s="273" t="s">
        <v>449</v>
      </c>
      <c r="D77" s="216">
        <v>66</v>
      </c>
      <c r="E77" s="216" t="s">
        <v>450</v>
      </c>
      <c r="F77" s="216" t="s">
        <v>451</v>
      </c>
      <c r="G77" s="216" t="s">
        <v>452</v>
      </c>
      <c r="H77" s="216" t="s">
        <v>453</v>
      </c>
      <c r="I77" s="217" t="s">
        <v>1280</v>
      </c>
      <c r="J77" s="215" t="s">
        <v>254</v>
      </c>
      <c r="K77" s="216" t="s">
        <v>262</v>
      </c>
      <c r="L77" s="389">
        <v>197</v>
      </c>
      <c r="M77" s="391" t="s">
        <v>217</v>
      </c>
      <c r="N77" s="460">
        <v>1</v>
      </c>
      <c r="O77" s="461">
        <v>1</v>
      </c>
      <c r="P77" s="321">
        <v>0.7</v>
      </c>
      <c r="Q77" s="207">
        <v>28000000</v>
      </c>
      <c r="R77" s="208">
        <f>U77+W77+Y77+AA77</f>
        <v>0</v>
      </c>
      <c r="S77" s="211"/>
      <c r="T77" s="212"/>
      <c r="U77" s="208"/>
      <c r="V77" s="207"/>
      <c r="W77" s="208"/>
      <c r="X77" s="207"/>
      <c r="Y77" s="208"/>
      <c r="Z77" s="207"/>
      <c r="AA77" s="162"/>
      <c r="AB77" s="40" t="s">
        <v>1281</v>
      </c>
    </row>
    <row r="78" spans="1:28" ht="60" customHeight="1" x14ac:dyDescent="0.25">
      <c r="A78" s="298"/>
      <c r="B78" s="273"/>
      <c r="C78" s="273"/>
      <c r="D78" s="216">
        <v>67</v>
      </c>
      <c r="E78" s="228" t="s">
        <v>456</v>
      </c>
      <c r="F78" s="228" t="s">
        <v>457</v>
      </c>
      <c r="G78" s="228" t="s">
        <v>458</v>
      </c>
      <c r="H78" s="228" t="s">
        <v>459</v>
      </c>
      <c r="I78" s="34" t="s">
        <v>460</v>
      </c>
      <c r="J78" s="270" t="s">
        <v>233</v>
      </c>
      <c r="K78" s="273" t="s">
        <v>234</v>
      </c>
      <c r="L78" s="431"/>
      <c r="M78" s="469"/>
      <c r="N78" s="462"/>
      <c r="O78" s="463"/>
      <c r="P78" s="322"/>
      <c r="Q78" s="359">
        <v>50000000</v>
      </c>
      <c r="R78" s="361">
        <v>12768000</v>
      </c>
      <c r="S78" s="211"/>
      <c r="T78" s="212"/>
      <c r="U78" s="208"/>
      <c r="V78" s="207"/>
      <c r="W78" s="208"/>
      <c r="X78" s="207"/>
      <c r="Y78" s="208"/>
      <c r="Z78" s="207"/>
      <c r="AA78" s="162"/>
      <c r="AB78" s="28" t="s">
        <v>1282</v>
      </c>
    </row>
    <row r="79" spans="1:28" ht="60" customHeight="1" x14ac:dyDescent="0.25">
      <c r="A79" s="298"/>
      <c r="B79" s="273"/>
      <c r="C79" s="273"/>
      <c r="D79" s="216">
        <v>68</v>
      </c>
      <c r="E79" s="228" t="s">
        <v>461</v>
      </c>
      <c r="F79" s="228" t="s">
        <v>462</v>
      </c>
      <c r="G79" s="228" t="s">
        <v>463</v>
      </c>
      <c r="H79" s="228" t="s">
        <v>464</v>
      </c>
      <c r="I79" s="34" t="s">
        <v>1283</v>
      </c>
      <c r="J79" s="270"/>
      <c r="K79" s="273"/>
      <c r="L79" s="431"/>
      <c r="M79" s="469"/>
      <c r="N79" s="462"/>
      <c r="O79" s="463"/>
      <c r="P79" s="322"/>
      <c r="Q79" s="366"/>
      <c r="R79" s="368"/>
      <c r="S79" s="211"/>
      <c r="T79" s="212"/>
      <c r="U79" s="208"/>
      <c r="V79" s="207"/>
      <c r="W79" s="208"/>
      <c r="X79" s="207"/>
      <c r="Y79" s="208"/>
      <c r="Z79" s="207"/>
      <c r="AA79" s="162"/>
      <c r="AB79" s="28" t="s">
        <v>1282</v>
      </c>
    </row>
    <row r="80" spans="1:28" ht="60" customHeight="1" x14ac:dyDescent="0.25">
      <c r="A80" s="298"/>
      <c r="B80" s="273"/>
      <c r="C80" s="273" t="s">
        <v>466</v>
      </c>
      <c r="D80" s="216">
        <v>69</v>
      </c>
      <c r="E80" s="228" t="s">
        <v>467</v>
      </c>
      <c r="F80" s="228" t="s">
        <v>468</v>
      </c>
      <c r="G80" s="228" t="s">
        <v>469</v>
      </c>
      <c r="H80" s="228" t="s">
        <v>470</v>
      </c>
      <c r="I80" s="34" t="s">
        <v>471</v>
      </c>
      <c r="J80" s="270"/>
      <c r="K80" s="273"/>
      <c r="L80" s="431"/>
      <c r="M80" s="469"/>
      <c r="N80" s="462"/>
      <c r="O80" s="463"/>
      <c r="P80" s="322"/>
      <c r="Q80" s="366"/>
      <c r="R80" s="368"/>
      <c r="S80" s="211"/>
      <c r="T80" s="212"/>
      <c r="U80" s="208"/>
      <c r="V80" s="207"/>
      <c r="W80" s="208"/>
      <c r="X80" s="207"/>
      <c r="Y80" s="208"/>
      <c r="Z80" s="207"/>
      <c r="AA80" s="162"/>
      <c r="AB80" s="28" t="s">
        <v>1282</v>
      </c>
    </row>
    <row r="81" spans="1:28" ht="60" customHeight="1" x14ac:dyDescent="0.25">
      <c r="A81" s="298"/>
      <c r="B81" s="273"/>
      <c r="C81" s="273"/>
      <c r="D81" s="216">
        <v>70</v>
      </c>
      <c r="E81" s="216" t="s">
        <v>472</v>
      </c>
      <c r="F81" s="216" t="s">
        <v>473</v>
      </c>
      <c r="G81" s="216" t="s">
        <v>474</v>
      </c>
      <c r="H81" s="216" t="s">
        <v>475</v>
      </c>
      <c r="I81" s="217" t="s">
        <v>476</v>
      </c>
      <c r="J81" s="270"/>
      <c r="K81" s="273"/>
      <c r="L81" s="390"/>
      <c r="M81" s="392"/>
      <c r="N81" s="459"/>
      <c r="O81" s="436"/>
      <c r="P81" s="323"/>
      <c r="Q81" s="360"/>
      <c r="R81" s="362"/>
      <c r="S81" s="211"/>
      <c r="T81" s="212"/>
      <c r="U81" s="208"/>
      <c r="V81" s="207"/>
      <c r="W81" s="208"/>
      <c r="X81" s="207"/>
      <c r="Y81" s="208"/>
      <c r="Z81" s="207"/>
      <c r="AA81" s="162"/>
      <c r="AB81" s="28" t="s">
        <v>1282</v>
      </c>
    </row>
    <row r="82" spans="1:28" ht="76.5" x14ac:dyDescent="0.25">
      <c r="A82" s="298"/>
      <c r="B82" s="273"/>
      <c r="C82" s="273"/>
      <c r="D82" s="216">
        <v>71</v>
      </c>
      <c r="E82" s="216" t="s">
        <v>477</v>
      </c>
      <c r="F82" s="216" t="s">
        <v>478</v>
      </c>
      <c r="G82" s="216" t="s">
        <v>479</v>
      </c>
      <c r="H82" s="216" t="s">
        <v>480</v>
      </c>
      <c r="I82" s="217" t="s">
        <v>481</v>
      </c>
      <c r="J82" s="215" t="s">
        <v>385</v>
      </c>
      <c r="K82" s="216" t="s">
        <v>386</v>
      </c>
      <c r="L82" s="221">
        <v>219</v>
      </c>
      <c r="M82" s="219" t="s">
        <v>482</v>
      </c>
      <c r="N82" s="256">
        <v>0</v>
      </c>
      <c r="O82" s="257">
        <v>0</v>
      </c>
      <c r="P82" s="213">
        <v>0</v>
      </c>
      <c r="Q82" s="207">
        <v>50000000</v>
      </c>
      <c r="R82" s="208">
        <v>16166000</v>
      </c>
      <c r="S82" s="211"/>
      <c r="T82" s="212"/>
      <c r="U82" s="208"/>
      <c r="V82" s="207"/>
      <c r="W82" s="208"/>
      <c r="X82" s="207"/>
      <c r="Y82" s="208"/>
      <c r="Z82" s="207"/>
      <c r="AA82" s="162"/>
      <c r="AB82" s="246" t="s">
        <v>1284</v>
      </c>
    </row>
    <row r="83" spans="1:28" ht="60" customHeight="1" x14ac:dyDescent="0.25">
      <c r="A83" s="298"/>
      <c r="B83" s="273"/>
      <c r="C83" s="273"/>
      <c r="D83" s="216">
        <v>72</v>
      </c>
      <c r="E83" s="216" t="s">
        <v>483</v>
      </c>
      <c r="F83" s="216" t="s">
        <v>484</v>
      </c>
      <c r="G83" s="216" t="s">
        <v>485</v>
      </c>
      <c r="H83" s="216" t="s">
        <v>486</v>
      </c>
      <c r="I83" s="217" t="s">
        <v>1285</v>
      </c>
      <c r="J83" s="215" t="s">
        <v>233</v>
      </c>
      <c r="K83" s="216" t="s">
        <v>234</v>
      </c>
      <c r="L83" s="218">
        <v>197</v>
      </c>
      <c r="M83" s="219" t="s">
        <v>217</v>
      </c>
      <c r="N83" s="256">
        <v>1</v>
      </c>
      <c r="O83" s="257">
        <v>1</v>
      </c>
      <c r="P83" s="213">
        <v>0.8</v>
      </c>
      <c r="Q83" s="207">
        <v>50000000</v>
      </c>
      <c r="R83" s="208">
        <v>12768000</v>
      </c>
      <c r="S83" s="211"/>
      <c r="T83" s="212"/>
      <c r="U83" s="208"/>
      <c r="V83" s="207"/>
      <c r="W83" s="208"/>
      <c r="X83" s="207"/>
      <c r="Y83" s="208"/>
      <c r="Z83" s="207"/>
      <c r="AA83" s="162"/>
      <c r="AB83" s="247" t="s">
        <v>1031</v>
      </c>
    </row>
    <row r="84" spans="1:28" ht="60" customHeight="1" x14ac:dyDescent="0.25">
      <c r="A84" s="298"/>
      <c r="B84" s="273"/>
      <c r="C84" s="273"/>
      <c r="D84" s="216">
        <v>73</v>
      </c>
      <c r="E84" s="228" t="s">
        <v>1286</v>
      </c>
      <c r="F84" s="228" t="s">
        <v>489</v>
      </c>
      <c r="G84" s="228" t="s">
        <v>490</v>
      </c>
      <c r="H84" s="228" t="s">
        <v>491</v>
      </c>
      <c r="I84" s="34" t="s">
        <v>492</v>
      </c>
      <c r="J84" s="68" t="s">
        <v>236</v>
      </c>
      <c r="K84" s="41" t="s">
        <v>493</v>
      </c>
      <c r="L84" s="221">
        <v>86</v>
      </c>
      <c r="M84" s="33" t="s">
        <v>494</v>
      </c>
      <c r="N84" s="256">
        <v>12</v>
      </c>
      <c r="O84" s="257">
        <v>12</v>
      </c>
      <c r="P84" s="213">
        <v>0.7</v>
      </c>
      <c r="Q84" s="207">
        <v>0</v>
      </c>
      <c r="R84" s="208">
        <f>U84+W84+Y84+AA84</f>
        <v>0</v>
      </c>
      <c r="S84" s="211"/>
      <c r="T84" s="212"/>
      <c r="U84" s="208"/>
      <c r="V84" s="207"/>
      <c r="W84" s="208"/>
      <c r="X84" s="207"/>
      <c r="Y84" s="208"/>
      <c r="Z84" s="207"/>
      <c r="AA84" s="162"/>
      <c r="AB84" s="248" t="s">
        <v>1287</v>
      </c>
    </row>
    <row r="85" spans="1:28" ht="60" customHeight="1" x14ac:dyDescent="0.25">
      <c r="A85" s="298" t="s">
        <v>495</v>
      </c>
      <c r="B85" s="275" t="s">
        <v>496</v>
      </c>
      <c r="C85" s="273" t="s">
        <v>497</v>
      </c>
      <c r="D85" s="216">
        <v>74</v>
      </c>
      <c r="E85" s="216" t="s">
        <v>1288</v>
      </c>
      <c r="F85" s="216" t="s">
        <v>1289</v>
      </c>
      <c r="G85" s="216" t="s">
        <v>500</v>
      </c>
      <c r="H85" s="216" t="s">
        <v>501</v>
      </c>
      <c r="I85" s="217" t="s">
        <v>1290</v>
      </c>
      <c r="J85" s="215" t="s">
        <v>382</v>
      </c>
      <c r="K85" s="216" t="s">
        <v>1212</v>
      </c>
      <c r="L85" s="221">
        <v>250</v>
      </c>
      <c r="M85" s="217" t="s">
        <v>384</v>
      </c>
      <c r="N85" s="256">
        <v>12</v>
      </c>
      <c r="O85" s="257">
        <v>12</v>
      </c>
      <c r="P85" s="213">
        <v>0.7</v>
      </c>
      <c r="Q85" s="207">
        <v>8550000</v>
      </c>
      <c r="R85" s="208">
        <v>8550000</v>
      </c>
      <c r="S85" s="211">
        <v>100</v>
      </c>
      <c r="T85" s="212"/>
      <c r="U85" s="208"/>
      <c r="V85" s="207"/>
      <c r="W85" s="208"/>
      <c r="X85" s="207"/>
      <c r="Y85" s="208"/>
      <c r="Z85" s="207"/>
      <c r="AA85" s="162"/>
      <c r="AB85" s="249" t="s">
        <v>1291</v>
      </c>
    </row>
    <row r="86" spans="1:28" ht="60" customHeight="1" x14ac:dyDescent="0.25">
      <c r="A86" s="298"/>
      <c r="B86" s="275"/>
      <c r="C86" s="273"/>
      <c r="D86" s="216">
        <v>75</v>
      </c>
      <c r="E86" s="216" t="s">
        <v>503</v>
      </c>
      <c r="F86" s="216" t="s">
        <v>504</v>
      </c>
      <c r="G86" s="216" t="s">
        <v>505</v>
      </c>
      <c r="H86" s="216" t="s">
        <v>506</v>
      </c>
      <c r="I86" s="217" t="s">
        <v>1292</v>
      </c>
      <c r="J86" s="215" t="s">
        <v>406</v>
      </c>
      <c r="K86" s="216" t="s">
        <v>407</v>
      </c>
      <c r="L86" s="221">
        <v>231</v>
      </c>
      <c r="M86" s="217" t="s">
        <v>391</v>
      </c>
      <c r="N86" s="256">
        <v>1</v>
      </c>
      <c r="O86" s="257">
        <v>1</v>
      </c>
      <c r="P86" s="213">
        <v>0.8</v>
      </c>
      <c r="Q86" s="207">
        <v>6000000</v>
      </c>
      <c r="R86" s="208">
        <v>2750000</v>
      </c>
      <c r="S86" s="211"/>
      <c r="T86" s="212"/>
      <c r="U86" s="208"/>
      <c r="V86" s="207"/>
      <c r="W86" s="208"/>
      <c r="X86" s="207"/>
      <c r="Y86" s="208"/>
      <c r="Z86" s="207"/>
      <c r="AA86" s="162"/>
      <c r="AB86" s="249" t="s">
        <v>1293</v>
      </c>
    </row>
    <row r="87" spans="1:28" ht="75" x14ac:dyDescent="0.25">
      <c r="A87" s="298"/>
      <c r="B87" s="275"/>
      <c r="C87" s="273"/>
      <c r="D87" s="216">
        <v>76</v>
      </c>
      <c r="E87" s="216" t="s">
        <v>508</v>
      </c>
      <c r="F87" s="216" t="s">
        <v>509</v>
      </c>
      <c r="G87" s="216" t="s">
        <v>510</v>
      </c>
      <c r="H87" s="216" t="s">
        <v>511</v>
      </c>
      <c r="I87" s="93" t="s">
        <v>1294</v>
      </c>
      <c r="J87" s="215" t="s">
        <v>389</v>
      </c>
      <c r="K87" s="216" t="s">
        <v>390</v>
      </c>
      <c r="L87" s="221">
        <v>232</v>
      </c>
      <c r="M87" s="217" t="s">
        <v>391</v>
      </c>
      <c r="N87" s="256">
        <v>1</v>
      </c>
      <c r="O87" s="257">
        <v>1</v>
      </c>
      <c r="P87" s="213">
        <v>0.7</v>
      </c>
      <c r="Q87" s="207">
        <v>40000000</v>
      </c>
      <c r="R87" s="208">
        <v>3848000</v>
      </c>
      <c r="S87" s="211"/>
      <c r="T87" s="212"/>
      <c r="U87" s="208"/>
      <c r="V87" s="207"/>
      <c r="W87" s="208"/>
      <c r="X87" s="207"/>
      <c r="Y87" s="208"/>
      <c r="Z87" s="207"/>
      <c r="AA87" s="162"/>
      <c r="AB87" s="250" t="s">
        <v>1295</v>
      </c>
    </row>
    <row r="88" spans="1:28" ht="60" customHeight="1" x14ac:dyDescent="0.25">
      <c r="A88" s="298"/>
      <c r="B88" s="275"/>
      <c r="C88" s="273"/>
      <c r="D88" s="216">
        <v>77</v>
      </c>
      <c r="E88" s="216" t="s">
        <v>513</v>
      </c>
      <c r="F88" s="216" t="s">
        <v>514</v>
      </c>
      <c r="G88" s="216" t="s">
        <v>515</v>
      </c>
      <c r="H88" s="216" t="s">
        <v>516</v>
      </c>
      <c r="I88" s="217" t="s">
        <v>517</v>
      </c>
      <c r="J88" s="61" t="s">
        <v>1119</v>
      </c>
      <c r="K88" s="28" t="s">
        <v>216</v>
      </c>
      <c r="L88" s="29">
        <v>197</v>
      </c>
      <c r="M88" s="62" t="s">
        <v>217</v>
      </c>
      <c r="N88" s="256">
        <v>1</v>
      </c>
      <c r="O88" s="257">
        <v>1</v>
      </c>
      <c r="P88" s="213">
        <v>0.7</v>
      </c>
      <c r="Q88" s="359">
        <v>50000000</v>
      </c>
      <c r="R88" s="361">
        <v>12768000</v>
      </c>
      <c r="S88" s="211"/>
      <c r="T88" s="212"/>
      <c r="U88" s="208"/>
      <c r="V88" s="207"/>
      <c r="W88" s="208"/>
      <c r="X88" s="207"/>
      <c r="Y88" s="208"/>
      <c r="Z88" s="207"/>
      <c r="AA88" s="162"/>
      <c r="AB88" s="251" t="s">
        <v>1296</v>
      </c>
    </row>
    <row r="89" spans="1:28" ht="60" customHeight="1" x14ac:dyDescent="0.25">
      <c r="A89" s="298"/>
      <c r="B89" s="275"/>
      <c r="C89" s="273"/>
      <c r="D89" s="216">
        <v>78</v>
      </c>
      <c r="E89" s="216" t="s">
        <v>518</v>
      </c>
      <c r="F89" s="216" t="s">
        <v>519</v>
      </c>
      <c r="G89" s="216" t="s">
        <v>520</v>
      </c>
      <c r="H89" s="216" t="s">
        <v>516</v>
      </c>
      <c r="I89" s="217" t="s">
        <v>1297</v>
      </c>
      <c r="J89" s="61" t="s">
        <v>1119</v>
      </c>
      <c r="K89" s="28" t="s">
        <v>216</v>
      </c>
      <c r="L89" s="29">
        <v>197</v>
      </c>
      <c r="M89" s="62" t="s">
        <v>217</v>
      </c>
      <c r="N89" s="256">
        <v>1</v>
      </c>
      <c r="O89" s="257">
        <v>1</v>
      </c>
      <c r="P89" s="213">
        <v>0.7</v>
      </c>
      <c r="Q89" s="360"/>
      <c r="R89" s="362"/>
      <c r="S89" s="211"/>
      <c r="T89" s="212"/>
      <c r="U89" s="208"/>
      <c r="V89" s="207"/>
      <c r="W89" s="208"/>
      <c r="X89" s="207"/>
      <c r="Y89" s="208"/>
      <c r="Z89" s="207"/>
      <c r="AA89" s="162"/>
      <c r="AB89" s="251" t="s">
        <v>1298</v>
      </c>
    </row>
    <row r="90" spans="1:28" ht="60" customHeight="1" x14ac:dyDescent="0.25">
      <c r="A90" s="298"/>
      <c r="B90" s="275"/>
      <c r="C90" s="266" t="s">
        <v>1299</v>
      </c>
      <c r="D90" s="216">
        <v>79</v>
      </c>
      <c r="E90" s="216" t="s">
        <v>523</v>
      </c>
      <c r="F90" s="216" t="s">
        <v>1300</v>
      </c>
      <c r="G90" s="216" t="s">
        <v>1301</v>
      </c>
      <c r="H90" s="216" t="s">
        <v>59</v>
      </c>
      <c r="I90" s="217" t="s">
        <v>1297</v>
      </c>
      <c r="J90" s="227" t="s">
        <v>265</v>
      </c>
      <c r="K90" s="18" t="s">
        <v>266</v>
      </c>
      <c r="L90" s="28">
        <v>186</v>
      </c>
      <c r="M90" s="64" t="s">
        <v>526</v>
      </c>
      <c r="N90" s="256">
        <v>1</v>
      </c>
      <c r="O90" s="257">
        <v>1</v>
      </c>
      <c r="P90" s="213">
        <v>0.7</v>
      </c>
      <c r="Q90" s="207">
        <v>40000000</v>
      </c>
      <c r="R90" s="208">
        <v>864000</v>
      </c>
      <c r="S90" s="211"/>
      <c r="T90" s="212"/>
      <c r="U90" s="208"/>
      <c r="V90" s="207"/>
      <c r="W90" s="208"/>
      <c r="X90" s="207"/>
      <c r="Y90" s="208"/>
      <c r="Z90" s="207"/>
      <c r="AA90" s="162"/>
      <c r="AB90" s="251" t="s">
        <v>1302</v>
      </c>
    </row>
    <row r="91" spans="1:28" ht="86.25" customHeight="1" x14ac:dyDescent="0.25">
      <c r="A91" s="298"/>
      <c r="B91" s="275"/>
      <c r="C91" s="266"/>
      <c r="D91" s="216">
        <v>80</v>
      </c>
      <c r="E91" s="216" t="s">
        <v>527</v>
      </c>
      <c r="F91" s="216" t="s">
        <v>1303</v>
      </c>
      <c r="G91" s="216" t="s">
        <v>529</v>
      </c>
      <c r="H91" s="216" t="s">
        <v>530</v>
      </c>
      <c r="I91" s="93" t="s">
        <v>531</v>
      </c>
      <c r="J91" s="215" t="s">
        <v>588</v>
      </c>
      <c r="K91" s="216" t="s">
        <v>533</v>
      </c>
      <c r="L91" s="216" t="s">
        <v>534</v>
      </c>
      <c r="M91" s="217" t="s">
        <v>535</v>
      </c>
      <c r="N91" s="256">
        <v>1</v>
      </c>
      <c r="O91" s="257">
        <v>1</v>
      </c>
      <c r="P91" s="213">
        <v>0.8</v>
      </c>
      <c r="Q91" s="207">
        <v>50000000</v>
      </c>
      <c r="R91" s="208">
        <v>12768000</v>
      </c>
      <c r="S91" s="211"/>
      <c r="T91" s="212"/>
      <c r="U91" s="208"/>
      <c r="V91" s="207"/>
      <c r="W91" s="208"/>
      <c r="X91" s="207"/>
      <c r="Y91" s="208"/>
      <c r="Z91" s="207"/>
      <c r="AA91" s="162"/>
      <c r="AB91" s="252" t="s">
        <v>1304</v>
      </c>
    </row>
    <row r="92" spans="1:28" ht="104.25" customHeight="1" x14ac:dyDescent="0.25">
      <c r="A92" s="298"/>
      <c r="B92" s="275"/>
      <c r="C92" s="266"/>
      <c r="D92" s="216">
        <v>81</v>
      </c>
      <c r="E92" s="216" t="s">
        <v>1305</v>
      </c>
      <c r="F92" s="216" t="s">
        <v>537</v>
      </c>
      <c r="G92" s="216" t="s">
        <v>538</v>
      </c>
      <c r="H92" s="216" t="s">
        <v>539</v>
      </c>
      <c r="I92" s="217" t="s">
        <v>1306</v>
      </c>
      <c r="J92" s="215" t="s">
        <v>385</v>
      </c>
      <c r="K92" s="216" t="s">
        <v>386</v>
      </c>
      <c r="L92" s="221">
        <v>219</v>
      </c>
      <c r="M92" s="33" t="s">
        <v>482</v>
      </c>
      <c r="N92" s="256">
        <v>1</v>
      </c>
      <c r="O92" s="257">
        <v>1</v>
      </c>
      <c r="P92" s="213">
        <v>0.7</v>
      </c>
      <c r="Q92" s="207">
        <v>50000000</v>
      </c>
      <c r="R92" s="208">
        <v>16166000</v>
      </c>
      <c r="S92" s="211"/>
      <c r="T92" s="212"/>
      <c r="U92" s="208"/>
      <c r="V92" s="207"/>
      <c r="W92" s="208"/>
      <c r="X92" s="207"/>
      <c r="Y92" s="208"/>
      <c r="Z92" s="207"/>
      <c r="AA92" s="162"/>
      <c r="AB92" s="253" t="s">
        <v>1307</v>
      </c>
    </row>
    <row r="93" spans="1:28" ht="62.25" customHeight="1" x14ac:dyDescent="0.25">
      <c r="A93" s="298"/>
      <c r="B93" s="275"/>
      <c r="C93" s="266"/>
      <c r="D93" s="216">
        <v>82</v>
      </c>
      <c r="E93" s="216" t="s">
        <v>541</v>
      </c>
      <c r="F93" s="216" t="s">
        <v>1308</v>
      </c>
      <c r="G93" s="216" t="s">
        <v>1309</v>
      </c>
      <c r="H93" s="216" t="s">
        <v>59</v>
      </c>
      <c r="I93" s="274" t="s">
        <v>544</v>
      </c>
      <c r="J93" s="270" t="s">
        <v>1119</v>
      </c>
      <c r="K93" s="273" t="s">
        <v>216</v>
      </c>
      <c r="L93" s="288">
        <v>197</v>
      </c>
      <c r="M93" s="274" t="s">
        <v>217</v>
      </c>
      <c r="N93" s="256">
        <v>1</v>
      </c>
      <c r="O93" s="257">
        <v>1</v>
      </c>
      <c r="P93" s="213">
        <v>0.8</v>
      </c>
      <c r="Q93" s="207">
        <v>50000000</v>
      </c>
      <c r="R93" s="208">
        <v>12768000</v>
      </c>
      <c r="S93" s="211"/>
      <c r="T93" s="212"/>
      <c r="U93" s="208"/>
      <c r="V93" s="207"/>
      <c r="W93" s="208"/>
      <c r="X93" s="207"/>
      <c r="Y93" s="208"/>
      <c r="Z93" s="207"/>
      <c r="AA93" s="162"/>
      <c r="AB93" s="253" t="s">
        <v>1310</v>
      </c>
    </row>
    <row r="94" spans="1:28" ht="60" hidden="1" customHeight="1" x14ac:dyDescent="0.25">
      <c r="A94" s="298"/>
      <c r="B94" s="275"/>
      <c r="C94" s="266"/>
      <c r="D94" s="216">
        <v>83</v>
      </c>
      <c r="E94" s="216" t="s">
        <v>1311</v>
      </c>
      <c r="F94" s="216" t="s">
        <v>546</v>
      </c>
      <c r="G94" s="216" t="s">
        <v>547</v>
      </c>
      <c r="H94" s="216" t="s">
        <v>548</v>
      </c>
      <c r="I94" s="274"/>
      <c r="J94" s="270"/>
      <c r="K94" s="273"/>
      <c r="L94" s="288"/>
      <c r="M94" s="274"/>
      <c r="N94" s="256"/>
      <c r="O94" s="257">
        <f>T96+V96+X96+Z96</f>
        <v>0</v>
      </c>
      <c r="P94" s="213"/>
      <c r="Q94" s="207"/>
      <c r="R94" s="208">
        <f>U94+W94+Y94+AA94</f>
        <v>0</v>
      </c>
      <c r="S94" s="211"/>
      <c r="T94" s="212"/>
      <c r="U94" s="208"/>
      <c r="V94" s="207"/>
      <c r="W94" s="208"/>
      <c r="X94" s="207"/>
      <c r="Y94" s="208"/>
      <c r="Z94" s="207"/>
      <c r="AA94" s="162"/>
      <c r="AB94" s="253"/>
    </row>
    <row r="95" spans="1:28" ht="60" customHeight="1" x14ac:dyDescent="0.25">
      <c r="A95" s="298"/>
      <c r="B95" s="275"/>
      <c r="C95" s="266"/>
      <c r="D95" s="216">
        <v>83</v>
      </c>
      <c r="E95" s="216" t="s">
        <v>545</v>
      </c>
      <c r="F95" s="216" t="s">
        <v>546</v>
      </c>
      <c r="G95" s="216" t="s">
        <v>547</v>
      </c>
      <c r="H95" s="216" t="s">
        <v>548</v>
      </c>
      <c r="I95" s="217" t="s">
        <v>1312</v>
      </c>
      <c r="J95" s="215" t="s">
        <v>1313</v>
      </c>
      <c r="K95" s="216" t="s">
        <v>216</v>
      </c>
      <c r="L95" s="221">
        <v>197</v>
      </c>
      <c r="M95" s="217" t="s">
        <v>217</v>
      </c>
      <c r="N95" s="256">
        <v>1</v>
      </c>
      <c r="O95" s="257">
        <v>1</v>
      </c>
      <c r="P95" s="213">
        <v>0.8</v>
      </c>
      <c r="Q95" s="207">
        <v>50000000</v>
      </c>
      <c r="R95" s="208">
        <v>12768000</v>
      </c>
      <c r="S95" s="211"/>
      <c r="T95" s="212"/>
      <c r="U95" s="208"/>
      <c r="V95" s="207"/>
      <c r="W95" s="208"/>
      <c r="X95" s="207"/>
      <c r="Y95" s="208"/>
      <c r="Z95" s="207"/>
      <c r="AA95" s="162"/>
      <c r="AB95" s="253" t="s">
        <v>1314</v>
      </c>
    </row>
    <row r="96" spans="1:28" ht="83.25" customHeight="1" x14ac:dyDescent="0.25">
      <c r="A96" s="298"/>
      <c r="B96" s="275"/>
      <c r="C96" s="266"/>
      <c r="D96" s="216">
        <v>84</v>
      </c>
      <c r="E96" s="216" t="s">
        <v>549</v>
      </c>
      <c r="F96" s="216" t="s">
        <v>1315</v>
      </c>
      <c r="G96" s="216" t="s">
        <v>1316</v>
      </c>
      <c r="H96" s="216" t="s">
        <v>59</v>
      </c>
      <c r="I96" s="217" t="s">
        <v>552</v>
      </c>
      <c r="J96" s="215" t="s">
        <v>389</v>
      </c>
      <c r="K96" s="216" t="s">
        <v>424</v>
      </c>
      <c r="L96" s="221">
        <v>234</v>
      </c>
      <c r="M96" s="33" t="s">
        <v>425</v>
      </c>
      <c r="N96" s="256">
        <v>1</v>
      </c>
      <c r="O96" s="257">
        <v>1</v>
      </c>
      <c r="P96" s="213">
        <v>0.6</v>
      </c>
      <c r="Q96" s="207">
        <v>10000000</v>
      </c>
      <c r="R96" s="208">
        <f>U96+W96+Y96+AA96</f>
        <v>0</v>
      </c>
      <c r="S96" s="211"/>
      <c r="T96" s="212"/>
      <c r="U96" s="208"/>
      <c r="V96" s="207"/>
      <c r="W96" s="208"/>
      <c r="X96" s="207"/>
      <c r="Y96" s="208"/>
      <c r="Z96" s="207"/>
      <c r="AA96" s="162"/>
      <c r="AB96" s="253" t="s">
        <v>1317</v>
      </c>
    </row>
    <row r="97" spans="1:28" ht="60" customHeight="1" x14ac:dyDescent="0.25">
      <c r="A97" s="298"/>
      <c r="B97" s="275"/>
      <c r="C97" s="266"/>
      <c r="D97" s="216">
        <v>85</v>
      </c>
      <c r="E97" s="216" t="s">
        <v>553</v>
      </c>
      <c r="F97" s="216" t="s">
        <v>554</v>
      </c>
      <c r="G97" s="216" t="s">
        <v>555</v>
      </c>
      <c r="H97" s="216" t="s">
        <v>556</v>
      </c>
      <c r="I97" s="217" t="s">
        <v>1318</v>
      </c>
      <c r="J97" s="270" t="s">
        <v>1119</v>
      </c>
      <c r="K97" s="273" t="s">
        <v>216</v>
      </c>
      <c r="L97" s="288">
        <v>197</v>
      </c>
      <c r="M97" s="274" t="s">
        <v>217</v>
      </c>
      <c r="N97" s="460">
        <v>1</v>
      </c>
      <c r="O97" s="461">
        <v>1</v>
      </c>
      <c r="P97" s="321">
        <v>0.8</v>
      </c>
      <c r="Q97" s="359">
        <v>50000000</v>
      </c>
      <c r="R97" s="361">
        <v>12768000</v>
      </c>
      <c r="S97" s="211"/>
      <c r="T97" s="212"/>
      <c r="U97" s="208"/>
      <c r="V97" s="207"/>
      <c r="W97" s="208"/>
      <c r="X97" s="207"/>
      <c r="Y97" s="208"/>
      <c r="Z97" s="207"/>
      <c r="AA97" s="162"/>
      <c r="AB97" s="18" t="s">
        <v>1319</v>
      </c>
    </row>
    <row r="98" spans="1:28" ht="60" customHeight="1" x14ac:dyDescent="0.25">
      <c r="A98" s="298"/>
      <c r="B98" s="292" t="s">
        <v>558</v>
      </c>
      <c r="C98" s="266" t="s">
        <v>559</v>
      </c>
      <c r="D98" s="216">
        <v>86</v>
      </c>
      <c r="E98" s="216" t="s">
        <v>560</v>
      </c>
      <c r="F98" s="216" t="s">
        <v>561</v>
      </c>
      <c r="G98" s="216" t="s">
        <v>562</v>
      </c>
      <c r="H98" s="216" t="s">
        <v>563</v>
      </c>
      <c r="I98" s="93" t="s">
        <v>1320</v>
      </c>
      <c r="J98" s="270"/>
      <c r="K98" s="273"/>
      <c r="L98" s="288"/>
      <c r="M98" s="274"/>
      <c r="N98" s="462"/>
      <c r="O98" s="463"/>
      <c r="P98" s="322"/>
      <c r="Q98" s="366"/>
      <c r="R98" s="368"/>
      <c r="S98" s="211"/>
      <c r="T98" s="212"/>
      <c r="U98" s="208"/>
      <c r="V98" s="207"/>
      <c r="W98" s="208"/>
      <c r="X98" s="207"/>
      <c r="Y98" s="208"/>
      <c r="Z98" s="207"/>
      <c r="AA98" s="162"/>
      <c r="AB98" s="18" t="s">
        <v>1321</v>
      </c>
    </row>
    <row r="99" spans="1:28" ht="60" customHeight="1" x14ac:dyDescent="0.25">
      <c r="A99" s="298"/>
      <c r="B99" s="292"/>
      <c r="C99" s="266"/>
      <c r="D99" s="216">
        <v>87</v>
      </c>
      <c r="E99" s="216" t="s">
        <v>565</v>
      </c>
      <c r="F99" s="216" t="s">
        <v>566</v>
      </c>
      <c r="G99" s="216" t="s">
        <v>567</v>
      </c>
      <c r="H99" s="216" t="s">
        <v>568</v>
      </c>
      <c r="I99" s="217" t="s">
        <v>1322</v>
      </c>
      <c r="J99" s="270"/>
      <c r="K99" s="273"/>
      <c r="L99" s="288"/>
      <c r="M99" s="274"/>
      <c r="N99" s="459"/>
      <c r="O99" s="436"/>
      <c r="P99" s="323"/>
      <c r="Q99" s="360"/>
      <c r="R99" s="362"/>
      <c r="S99" s="211"/>
      <c r="T99" s="212"/>
      <c r="U99" s="208"/>
      <c r="V99" s="207"/>
      <c r="W99" s="208"/>
      <c r="X99" s="207"/>
      <c r="Y99" s="208"/>
      <c r="Z99" s="207"/>
      <c r="AA99" s="162"/>
      <c r="AB99" s="251" t="s">
        <v>1323</v>
      </c>
    </row>
    <row r="100" spans="1:28" ht="60" customHeight="1" x14ac:dyDescent="0.25">
      <c r="A100" s="298"/>
      <c r="B100" s="292"/>
      <c r="C100" s="266"/>
      <c r="D100" s="216">
        <v>88</v>
      </c>
      <c r="E100" s="216" t="s">
        <v>570</v>
      </c>
      <c r="F100" s="216" t="s">
        <v>1324</v>
      </c>
      <c r="G100" s="216" t="s">
        <v>1325</v>
      </c>
      <c r="H100" s="216" t="s">
        <v>59</v>
      </c>
      <c r="I100" s="217" t="s">
        <v>1326</v>
      </c>
      <c r="J100" s="299" t="s">
        <v>574</v>
      </c>
      <c r="K100" s="288"/>
      <c r="L100" s="288"/>
      <c r="M100" s="300"/>
      <c r="N100" s="256">
        <v>0</v>
      </c>
      <c r="O100" s="257">
        <f>T101+V101+X101+Z101</f>
        <v>0</v>
      </c>
      <c r="P100" s="213">
        <v>0</v>
      </c>
      <c r="Q100" s="207"/>
      <c r="R100" s="208">
        <f>U100+W100+Y100+AA100</f>
        <v>0</v>
      </c>
      <c r="S100" s="211"/>
      <c r="T100" s="212"/>
      <c r="U100" s="208"/>
      <c r="V100" s="207"/>
      <c r="W100" s="208"/>
      <c r="X100" s="207"/>
      <c r="Y100" s="208"/>
      <c r="Z100" s="207"/>
      <c r="AA100" s="162"/>
      <c r="AB100" s="18" t="s">
        <v>1321</v>
      </c>
    </row>
    <row r="101" spans="1:28" ht="60" customHeight="1" x14ac:dyDescent="0.25">
      <c r="A101" s="298"/>
      <c r="B101" s="275" t="s">
        <v>558</v>
      </c>
      <c r="C101" s="266" t="s">
        <v>559</v>
      </c>
      <c r="D101" s="216">
        <v>89</v>
      </c>
      <c r="E101" s="216" t="s">
        <v>575</v>
      </c>
      <c r="F101" s="216" t="s">
        <v>1327</v>
      </c>
      <c r="G101" s="216" t="s">
        <v>1328</v>
      </c>
      <c r="H101" s="216" t="s">
        <v>59</v>
      </c>
      <c r="I101" s="217" t="s">
        <v>578</v>
      </c>
      <c r="J101" s="270" t="s">
        <v>1119</v>
      </c>
      <c r="K101" s="273" t="s">
        <v>216</v>
      </c>
      <c r="L101" s="288">
        <v>197</v>
      </c>
      <c r="M101" s="274" t="s">
        <v>217</v>
      </c>
      <c r="N101" s="460">
        <v>1</v>
      </c>
      <c r="O101" s="461">
        <v>1</v>
      </c>
      <c r="P101" s="321">
        <v>0.8</v>
      </c>
      <c r="Q101" s="359">
        <v>50000000</v>
      </c>
      <c r="R101" s="361">
        <v>12768000</v>
      </c>
      <c r="S101" s="211"/>
      <c r="T101" s="212"/>
      <c r="U101" s="208"/>
      <c r="V101" s="207"/>
      <c r="W101" s="208"/>
      <c r="X101" s="207"/>
      <c r="Y101" s="208"/>
      <c r="Z101" s="207"/>
      <c r="AA101" s="162"/>
      <c r="AB101" s="251" t="s">
        <v>1329</v>
      </c>
    </row>
    <row r="102" spans="1:28" ht="60" customHeight="1" x14ac:dyDescent="0.25">
      <c r="A102" s="298"/>
      <c r="B102" s="275"/>
      <c r="C102" s="266"/>
      <c r="D102" s="216">
        <v>90</v>
      </c>
      <c r="E102" s="216" t="s">
        <v>579</v>
      </c>
      <c r="F102" s="216" t="s">
        <v>580</v>
      </c>
      <c r="G102" s="216" t="s">
        <v>581</v>
      </c>
      <c r="H102" s="216" t="s">
        <v>563</v>
      </c>
      <c r="I102" s="217" t="s">
        <v>1330</v>
      </c>
      <c r="J102" s="270"/>
      <c r="K102" s="273"/>
      <c r="L102" s="288"/>
      <c r="M102" s="274"/>
      <c r="N102" s="462"/>
      <c r="O102" s="463"/>
      <c r="P102" s="322"/>
      <c r="Q102" s="366"/>
      <c r="R102" s="368"/>
      <c r="S102" s="211"/>
      <c r="T102" s="212"/>
      <c r="U102" s="208"/>
      <c r="V102" s="207"/>
      <c r="W102" s="208"/>
      <c r="X102" s="207"/>
      <c r="Y102" s="208"/>
      <c r="Z102" s="207"/>
      <c r="AA102" s="162"/>
      <c r="AB102" s="18" t="s">
        <v>1321</v>
      </c>
    </row>
    <row r="103" spans="1:28" ht="60" customHeight="1" x14ac:dyDescent="0.25">
      <c r="A103" s="298"/>
      <c r="B103" s="275"/>
      <c r="C103" s="266"/>
      <c r="D103" s="216">
        <v>91</v>
      </c>
      <c r="E103" s="216" t="s">
        <v>583</v>
      </c>
      <c r="F103" s="216" t="s">
        <v>584</v>
      </c>
      <c r="G103" s="216" t="s">
        <v>585</v>
      </c>
      <c r="H103" s="216" t="s">
        <v>586</v>
      </c>
      <c r="I103" s="217" t="s">
        <v>1331</v>
      </c>
      <c r="J103" s="215" t="s">
        <v>588</v>
      </c>
      <c r="K103" s="216" t="s">
        <v>589</v>
      </c>
      <c r="L103" s="216" t="s">
        <v>590</v>
      </c>
      <c r="M103" s="217" t="s">
        <v>591</v>
      </c>
      <c r="N103" s="459"/>
      <c r="O103" s="436"/>
      <c r="P103" s="323"/>
      <c r="Q103" s="360"/>
      <c r="R103" s="362"/>
      <c r="S103" s="211"/>
      <c r="T103" s="212"/>
      <c r="U103" s="208"/>
      <c r="V103" s="207"/>
      <c r="W103" s="208"/>
      <c r="X103" s="207"/>
      <c r="Y103" s="208"/>
      <c r="Z103" s="207"/>
      <c r="AA103" s="162"/>
      <c r="AB103" s="18" t="s">
        <v>1321</v>
      </c>
    </row>
    <row r="104" spans="1:28" ht="60" customHeight="1" x14ac:dyDescent="0.25">
      <c r="A104" s="298"/>
      <c r="B104" s="275"/>
      <c r="C104" s="266"/>
      <c r="D104" s="216">
        <v>92</v>
      </c>
      <c r="E104" s="216" t="s">
        <v>1332</v>
      </c>
      <c r="F104" s="216" t="s">
        <v>593</v>
      </c>
      <c r="G104" s="216" t="s">
        <v>594</v>
      </c>
      <c r="H104" s="216" t="s">
        <v>595</v>
      </c>
      <c r="I104" s="217" t="s">
        <v>596</v>
      </c>
      <c r="J104" s="215" t="s">
        <v>597</v>
      </c>
      <c r="K104" s="216" t="s">
        <v>386</v>
      </c>
      <c r="L104" s="221">
        <v>219</v>
      </c>
      <c r="M104" s="33" t="s">
        <v>482</v>
      </c>
      <c r="N104" s="256">
        <v>1</v>
      </c>
      <c r="O104" s="257">
        <v>1</v>
      </c>
      <c r="P104" s="213">
        <v>0.7</v>
      </c>
      <c r="Q104" s="207">
        <v>50000000</v>
      </c>
      <c r="R104" s="208">
        <v>16166000</v>
      </c>
      <c r="S104" s="211"/>
      <c r="T104" s="212"/>
      <c r="U104" s="208"/>
      <c r="V104" s="207"/>
      <c r="W104" s="208"/>
      <c r="X104" s="207"/>
      <c r="Y104" s="208"/>
      <c r="Z104" s="207"/>
      <c r="AA104" s="162"/>
      <c r="AB104" s="18" t="s">
        <v>1321</v>
      </c>
    </row>
    <row r="105" spans="1:28" ht="60" customHeight="1" x14ac:dyDescent="0.25">
      <c r="A105" s="298"/>
      <c r="B105" s="275"/>
      <c r="C105" s="266"/>
      <c r="D105" s="216">
        <v>93</v>
      </c>
      <c r="E105" s="216" t="s">
        <v>598</v>
      </c>
      <c r="F105" s="216" t="s">
        <v>599</v>
      </c>
      <c r="G105" s="216" t="s">
        <v>600</v>
      </c>
      <c r="H105" s="216" t="s">
        <v>601</v>
      </c>
      <c r="I105" s="217" t="s">
        <v>1333</v>
      </c>
      <c r="J105" s="61" t="s">
        <v>389</v>
      </c>
      <c r="K105" s="28" t="s">
        <v>603</v>
      </c>
      <c r="L105" s="28">
        <v>228</v>
      </c>
      <c r="M105" s="62" t="s">
        <v>604</v>
      </c>
      <c r="N105" s="256">
        <v>1</v>
      </c>
      <c r="O105" s="257">
        <v>1</v>
      </c>
      <c r="P105" s="213">
        <v>0.7</v>
      </c>
      <c r="Q105" s="207">
        <v>26100000</v>
      </c>
      <c r="R105" s="208">
        <v>7955922</v>
      </c>
      <c r="S105" s="211"/>
      <c r="T105" s="212"/>
      <c r="U105" s="208"/>
      <c r="V105" s="207"/>
      <c r="W105" s="208"/>
      <c r="X105" s="207"/>
      <c r="Y105" s="208"/>
      <c r="Z105" s="207"/>
      <c r="AA105" s="162"/>
      <c r="AB105" s="18" t="s">
        <v>1334</v>
      </c>
    </row>
    <row r="106" spans="1:28" ht="127.5" x14ac:dyDescent="0.25">
      <c r="A106" s="298"/>
      <c r="B106" s="275"/>
      <c r="C106" s="266"/>
      <c r="D106" s="216">
        <v>94</v>
      </c>
      <c r="E106" s="216" t="s">
        <v>1335</v>
      </c>
      <c r="F106" s="216" t="s">
        <v>1336</v>
      </c>
      <c r="G106" s="216" t="s">
        <v>607</v>
      </c>
      <c r="H106" s="216" t="s">
        <v>608</v>
      </c>
      <c r="I106" s="217" t="s">
        <v>1337</v>
      </c>
      <c r="J106" s="215" t="s">
        <v>254</v>
      </c>
      <c r="K106" s="221" t="s">
        <v>262</v>
      </c>
      <c r="L106" s="216">
        <v>137</v>
      </c>
      <c r="M106" s="217" t="s">
        <v>263</v>
      </c>
      <c r="N106" s="256">
        <v>1</v>
      </c>
      <c r="O106" s="257">
        <v>1</v>
      </c>
      <c r="P106" s="213">
        <v>0.7</v>
      </c>
      <c r="Q106" s="207">
        <v>56000000</v>
      </c>
      <c r="R106" s="208">
        <v>2798000</v>
      </c>
      <c r="S106" s="211"/>
      <c r="T106" s="212"/>
      <c r="U106" s="208"/>
      <c r="V106" s="207"/>
      <c r="W106" s="208"/>
      <c r="X106" s="207"/>
      <c r="Y106" s="208"/>
      <c r="Z106" s="207"/>
      <c r="AA106" s="162"/>
      <c r="AB106" s="18" t="s">
        <v>1338</v>
      </c>
    </row>
    <row r="107" spans="1:28" ht="63.75" x14ac:dyDescent="0.25">
      <c r="A107" s="298"/>
      <c r="B107" s="275"/>
      <c r="C107" s="266"/>
      <c r="D107" s="216">
        <v>95</v>
      </c>
      <c r="E107" s="216" t="s">
        <v>610</v>
      </c>
      <c r="F107" s="216" t="s">
        <v>611</v>
      </c>
      <c r="G107" s="216" t="s">
        <v>1339</v>
      </c>
      <c r="H107" s="216" t="s">
        <v>87</v>
      </c>
      <c r="I107" s="217" t="s">
        <v>613</v>
      </c>
      <c r="J107" s="270" t="s">
        <v>1119</v>
      </c>
      <c r="K107" s="273" t="s">
        <v>216</v>
      </c>
      <c r="L107" s="288">
        <v>197</v>
      </c>
      <c r="M107" s="274" t="s">
        <v>217</v>
      </c>
      <c r="N107" s="256">
        <v>1</v>
      </c>
      <c r="O107" s="257">
        <v>1</v>
      </c>
      <c r="P107" s="213">
        <v>0.8</v>
      </c>
      <c r="Q107" s="359">
        <v>50000000</v>
      </c>
      <c r="R107" s="361">
        <v>12768000</v>
      </c>
      <c r="S107" s="211"/>
      <c r="T107" s="212"/>
      <c r="U107" s="208"/>
      <c r="V107" s="207"/>
      <c r="W107" s="208"/>
      <c r="X107" s="207"/>
      <c r="Y107" s="208"/>
      <c r="Z107" s="207"/>
      <c r="AA107" s="162"/>
      <c r="AB107" s="18" t="s">
        <v>1321</v>
      </c>
    </row>
    <row r="108" spans="1:28" ht="60" customHeight="1" x14ac:dyDescent="0.25">
      <c r="A108" s="298"/>
      <c r="B108" s="275"/>
      <c r="C108" s="266"/>
      <c r="D108" s="216">
        <v>96</v>
      </c>
      <c r="E108" s="216" t="s">
        <v>614</v>
      </c>
      <c r="F108" s="216" t="s">
        <v>1340</v>
      </c>
      <c r="G108" s="216" t="s">
        <v>1341</v>
      </c>
      <c r="H108" s="216" t="s">
        <v>59</v>
      </c>
      <c r="I108" s="217" t="s">
        <v>1342</v>
      </c>
      <c r="J108" s="270"/>
      <c r="K108" s="273"/>
      <c r="L108" s="288"/>
      <c r="M108" s="274"/>
      <c r="N108" s="256">
        <v>1</v>
      </c>
      <c r="O108" s="257">
        <v>1</v>
      </c>
      <c r="P108" s="213">
        <v>0.8</v>
      </c>
      <c r="Q108" s="360"/>
      <c r="R108" s="362"/>
      <c r="S108" s="211"/>
      <c r="T108" s="212"/>
      <c r="U108" s="208"/>
      <c r="V108" s="207"/>
      <c r="W108" s="208"/>
      <c r="X108" s="207"/>
      <c r="Y108" s="208"/>
      <c r="Z108" s="207"/>
      <c r="AA108" s="162"/>
      <c r="AB108" s="18" t="s">
        <v>1321</v>
      </c>
    </row>
    <row r="109" spans="1:28" ht="114.75" x14ac:dyDescent="0.25">
      <c r="A109" s="298"/>
      <c r="B109" s="275"/>
      <c r="C109" s="28" t="s">
        <v>618</v>
      </c>
      <c r="D109" s="216">
        <v>97</v>
      </c>
      <c r="E109" s="216" t="s">
        <v>619</v>
      </c>
      <c r="F109" s="216" t="s">
        <v>1343</v>
      </c>
      <c r="G109" s="216" t="s">
        <v>1344</v>
      </c>
      <c r="H109" s="216" t="s">
        <v>59</v>
      </c>
      <c r="I109" s="217" t="s">
        <v>622</v>
      </c>
      <c r="J109" s="215" t="s">
        <v>406</v>
      </c>
      <c r="K109" s="216" t="s">
        <v>407</v>
      </c>
      <c r="L109" s="221">
        <v>136</v>
      </c>
      <c r="M109" s="217" t="s">
        <v>455</v>
      </c>
      <c r="N109" s="256">
        <v>1</v>
      </c>
      <c r="O109" s="257">
        <v>1</v>
      </c>
      <c r="P109" s="213">
        <v>0.8</v>
      </c>
      <c r="Q109" s="207">
        <v>28000000</v>
      </c>
      <c r="R109" s="208">
        <f>U109+W109+Y109+AA109</f>
        <v>0</v>
      </c>
      <c r="S109" s="211"/>
      <c r="T109" s="212"/>
      <c r="U109" s="208"/>
      <c r="V109" s="207"/>
      <c r="W109" s="208"/>
      <c r="X109" s="207"/>
      <c r="Y109" s="208"/>
      <c r="Z109" s="207"/>
      <c r="AA109" s="162"/>
      <c r="AB109" s="40" t="s">
        <v>1345</v>
      </c>
    </row>
    <row r="110" spans="1:28" ht="84" customHeight="1" x14ac:dyDescent="0.25">
      <c r="A110" s="307" t="s">
        <v>624</v>
      </c>
      <c r="B110" s="266" t="s">
        <v>625</v>
      </c>
      <c r="C110" s="309" t="s">
        <v>1346</v>
      </c>
      <c r="D110" s="216">
        <v>98</v>
      </c>
      <c r="E110" s="228" t="s">
        <v>1347</v>
      </c>
      <c r="F110" s="214" t="s">
        <v>1348</v>
      </c>
      <c r="G110" s="214" t="s">
        <v>629</v>
      </c>
      <c r="H110" s="214" t="s">
        <v>630</v>
      </c>
      <c r="I110" s="33" t="s">
        <v>631</v>
      </c>
      <c r="J110" s="270" t="s">
        <v>233</v>
      </c>
      <c r="K110" s="273" t="s">
        <v>234</v>
      </c>
      <c r="L110" s="275">
        <v>197</v>
      </c>
      <c r="M110" s="276" t="s">
        <v>217</v>
      </c>
      <c r="N110" s="471">
        <v>1</v>
      </c>
      <c r="O110" s="461">
        <v>1</v>
      </c>
      <c r="P110" s="321">
        <v>0.8</v>
      </c>
      <c r="Q110" s="359">
        <v>50000000</v>
      </c>
      <c r="R110" s="361">
        <v>12768000</v>
      </c>
      <c r="S110" s="211"/>
      <c r="T110" s="212"/>
      <c r="U110" s="208"/>
      <c r="V110" s="207"/>
      <c r="W110" s="208"/>
      <c r="X110" s="207"/>
      <c r="Y110" s="208"/>
      <c r="Z110" s="207"/>
      <c r="AA110" s="162"/>
      <c r="AB110" s="18" t="s">
        <v>1349</v>
      </c>
    </row>
    <row r="111" spans="1:28" ht="60" customHeight="1" x14ac:dyDescent="0.25">
      <c r="A111" s="307"/>
      <c r="B111" s="266"/>
      <c r="C111" s="309"/>
      <c r="D111" s="216">
        <v>99</v>
      </c>
      <c r="E111" s="228" t="s">
        <v>1350</v>
      </c>
      <c r="F111" s="228" t="s">
        <v>633</v>
      </c>
      <c r="G111" s="228" t="s">
        <v>634</v>
      </c>
      <c r="H111" s="228" t="s">
        <v>635</v>
      </c>
      <c r="I111" s="34" t="s">
        <v>631</v>
      </c>
      <c r="J111" s="270"/>
      <c r="K111" s="273"/>
      <c r="L111" s="275"/>
      <c r="M111" s="276"/>
      <c r="N111" s="472"/>
      <c r="O111" s="463"/>
      <c r="P111" s="322"/>
      <c r="Q111" s="366"/>
      <c r="R111" s="368"/>
      <c r="S111" s="211"/>
      <c r="T111" s="212"/>
      <c r="U111" s="208"/>
      <c r="V111" s="207"/>
      <c r="W111" s="208"/>
      <c r="X111" s="207"/>
      <c r="Y111" s="208"/>
      <c r="Z111" s="207"/>
      <c r="AA111" s="162"/>
      <c r="AB111" s="18" t="s">
        <v>1351</v>
      </c>
    </row>
    <row r="112" spans="1:28" ht="60" customHeight="1" x14ac:dyDescent="0.25">
      <c r="A112" s="307"/>
      <c r="B112" s="266"/>
      <c r="C112" s="275" t="s">
        <v>636</v>
      </c>
      <c r="D112" s="218">
        <v>100</v>
      </c>
      <c r="E112" s="228" t="s">
        <v>1352</v>
      </c>
      <c r="F112" s="214" t="s">
        <v>638</v>
      </c>
      <c r="G112" s="214" t="s">
        <v>639</v>
      </c>
      <c r="H112" s="214" t="s">
        <v>1353</v>
      </c>
      <c r="I112" s="33" t="s">
        <v>641</v>
      </c>
      <c r="J112" s="270"/>
      <c r="K112" s="273"/>
      <c r="L112" s="275"/>
      <c r="M112" s="276"/>
      <c r="N112" s="472"/>
      <c r="O112" s="463"/>
      <c r="P112" s="322"/>
      <c r="Q112" s="366"/>
      <c r="R112" s="368"/>
      <c r="S112" s="211"/>
      <c r="T112" s="212"/>
      <c r="U112" s="208"/>
      <c r="V112" s="207"/>
      <c r="W112" s="208"/>
      <c r="X112" s="207"/>
      <c r="Y112" s="208"/>
      <c r="Z112" s="207"/>
      <c r="AA112" s="162"/>
      <c r="AB112" s="18" t="s">
        <v>1354</v>
      </c>
    </row>
    <row r="113" spans="1:28" ht="60" customHeight="1" x14ac:dyDescent="0.25">
      <c r="A113" s="307"/>
      <c r="B113" s="266"/>
      <c r="C113" s="275"/>
      <c r="D113" s="216">
        <v>101</v>
      </c>
      <c r="E113" s="222" t="s">
        <v>642</v>
      </c>
      <c r="F113" s="214" t="s">
        <v>1355</v>
      </c>
      <c r="G113" s="214" t="s">
        <v>1356</v>
      </c>
      <c r="H113" s="214" t="s">
        <v>645</v>
      </c>
      <c r="I113" s="33" t="s">
        <v>641</v>
      </c>
      <c r="J113" s="270"/>
      <c r="K113" s="273"/>
      <c r="L113" s="275"/>
      <c r="M113" s="276"/>
      <c r="N113" s="472"/>
      <c r="O113" s="463"/>
      <c r="P113" s="322"/>
      <c r="Q113" s="366"/>
      <c r="R113" s="368"/>
      <c r="S113" s="211"/>
      <c r="T113" s="212"/>
      <c r="U113" s="208"/>
      <c r="V113" s="207"/>
      <c r="W113" s="208"/>
      <c r="X113" s="207"/>
      <c r="Y113" s="208"/>
      <c r="Z113" s="207"/>
      <c r="AA113" s="162"/>
      <c r="AB113" s="18" t="s">
        <v>1357</v>
      </c>
    </row>
    <row r="114" spans="1:28" ht="60" customHeight="1" x14ac:dyDescent="0.25">
      <c r="A114" s="307"/>
      <c r="B114" s="266"/>
      <c r="C114" s="275"/>
      <c r="D114" s="216">
        <v>102</v>
      </c>
      <c r="E114" s="228" t="s">
        <v>646</v>
      </c>
      <c r="F114" s="214" t="s">
        <v>647</v>
      </c>
      <c r="G114" s="214" t="s">
        <v>648</v>
      </c>
      <c r="H114" s="214" t="s">
        <v>649</v>
      </c>
      <c r="I114" s="33" t="s">
        <v>1358</v>
      </c>
      <c r="J114" s="270"/>
      <c r="K114" s="273"/>
      <c r="L114" s="275"/>
      <c r="M114" s="276"/>
      <c r="N114" s="472"/>
      <c r="O114" s="463"/>
      <c r="P114" s="322"/>
      <c r="Q114" s="366"/>
      <c r="R114" s="368"/>
      <c r="S114" s="211"/>
      <c r="T114" s="212"/>
      <c r="U114" s="208"/>
      <c r="V114" s="207"/>
      <c r="W114" s="208"/>
      <c r="X114" s="207"/>
      <c r="Y114" s="208"/>
      <c r="Z114" s="207"/>
      <c r="AA114" s="162"/>
      <c r="AB114" s="18" t="s">
        <v>1359</v>
      </c>
    </row>
    <row r="115" spans="1:28" ht="60" customHeight="1" x14ac:dyDescent="0.25">
      <c r="A115" s="307"/>
      <c r="B115" s="266"/>
      <c r="C115" s="275"/>
      <c r="D115" s="216">
        <v>103</v>
      </c>
      <c r="E115" s="214" t="s">
        <v>1360</v>
      </c>
      <c r="F115" s="214" t="s">
        <v>652</v>
      </c>
      <c r="G115" s="214" t="s">
        <v>1361</v>
      </c>
      <c r="H115" s="214" t="s">
        <v>654</v>
      </c>
      <c r="I115" s="33" t="s">
        <v>1362</v>
      </c>
      <c r="J115" s="270"/>
      <c r="K115" s="273"/>
      <c r="L115" s="275"/>
      <c r="M115" s="276"/>
      <c r="N115" s="472"/>
      <c r="O115" s="463"/>
      <c r="P115" s="322"/>
      <c r="Q115" s="366"/>
      <c r="R115" s="368"/>
      <c r="S115" s="211"/>
      <c r="T115" s="212"/>
      <c r="U115" s="208"/>
      <c r="V115" s="207"/>
      <c r="W115" s="208"/>
      <c r="X115" s="207"/>
      <c r="Y115" s="208"/>
      <c r="Z115" s="207"/>
      <c r="AA115" s="162"/>
      <c r="AB115" s="18" t="s">
        <v>1363</v>
      </c>
    </row>
    <row r="116" spans="1:28" ht="60" customHeight="1" x14ac:dyDescent="0.25">
      <c r="A116" s="307"/>
      <c r="B116" s="266"/>
      <c r="C116" s="275"/>
      <c r="D116" s="218">
        <v>104</v>
      </c>
      <c r="E116" s="214" t="s">
        <v>656</v>
      </c>
      <c r="F116" s="214" t="s">
        <v>657</v>
      </c>
      <c r="G116" s="214" t="s">
        <v>658</v>
      </c>
      <c r="H116" s="214" t="s">
        <v>659</v>
      </c>
      <c r="I116" s="33" t="s">
        <v>660</v>
      </c>
      <c r="J116" s="270"/>
      <c r="K116" s="273"/>
      <c r="L116" s="275"/>
      <c r="M116" s="276"/>
      <c r="N116" s="472"/>
      <c r="O116" s="463"/>
      <c r="P116" s="322"/>
      <c r="Q116" s="366"/>
      <c r="R116" s="368"/>
      <c r="S116" s="211"/>
      <c r="T116" s="212"/>
      <c r="U116" s="208"/>
      <c r="V116" s="207"/>
      <c r="W116" s="208"/>
      <c r="X116" s="207"/>
      <c r="Y116" s="208"/>
      <c r="Z116" s="207"/>
      <c r="AA116" s="162"/>
      <c r="AB116" s="246" t="s">
        <v>1364</v>
      </c>
    </row>
    <row r="117" spans="1:28" ht="60" customHeight="1" x14ac:dyDescent="0.25">
      <c r="A117" s="307"/>
      <c r="B117" s="266"/>
      <c r="C117" s="275"/>
      <c r="D117" s="216">
        <v>105</v>
      </c>
      <c r="E117" s="214" t="s">
        <v>1365</v>
      </c>
      <c r="F117" s="214" t="s">
        <v>662</v>
      </c>
      <c r="G117" s="214" t="s">
        <v>663</v>
      </c>
      <c r="H117" s="214" t="s">
        <v>664</v>
      </c>
      <c r="I117" s="33" t="s">
        <v>665</v>
      </c>
      <c r="J117" s="270"/>
      <c r="K117" s="273"/>
      <c r="L117" s="275"/>
      <c r="M117" s="276"/>
      <c r="N117" s="472"/>
      <c r="O117" s="463"/>
      <c r="P117" s="322"/>
      <c r="Q117" s="366"/>
      <c r="R117" s="368"/>
      <c r="S117" s="211"/>
      <c r="T117" s="212"/>
      <c r="U117" s="208"/>
      <c r="V117" s="207"/>
      <c r="W117" s="208"/>
      <c r="X117" s="207"/>
      <c r="Y117" s="208"/>
      <c r="Z117" s="207"/>
      <c r="AA117" s="162"/>
      <c r="AB117" s="254" t="s">
        <v>1366</v>
      </c>
    </row>
    <row r="118" spans="1:28" ht="60" customHeight="1" x14ac:dyDescent="0.25">
      <c r="A118" s="307"/>
      <c r="B118" s="266"/>
      <c r="C118" s="275"/>
      <c r="D118" s="216">
        <v>106</v>
      </c>
      <c r="E118" s="214" t="s">
        <v>666</v>
      </c>
      <c r="F118" s="214" t="s">
        <v>1367</v>
      </c>
      <c r="G118" s="214" t="s">
        <v>668</v>
      </c>
      <c r="H118" s="214" t="s">
        <v>669</v>
      </c>
      <c r="I118" s="33" t="s">
        <v>1368</v>
      </c>
      <c r="J118" s="270"/>
      <c r="K118" s="273"/>
      <c r="L118" s="275"/>
      <c r="M118" s="276"/>
      <c r="N118" s="472"/>
      <c r="O118" s="463"/>
      <c r="P118" s="322"/>
      <c r="Q118" s="366"/>
      <c r="R118" s="368"/>
      <c r="S118" s="211"/>
      <c r="T118" s="212"/>
      <c r="U118" s="208"/>
      <c r="V118" s="207"/>
      <c r="W118" s="208"/>
      <c r="X118" s="207"/>
      <c r="Y118" s="208"/>
      <c r="Z118" s="207"/>
      <c r="AA118" s="162"/>
      <c r="AB118" s="254" t="s">
        <v>1369</v>
      </c>
    </row>
    <row r="119" spans="1:28" ht="60" customHeight="1" x14ac:dyDescent="0.25">
      <c r="A119" s="307"/>
      <c r="B119" s="266"/>
      <c r="C119" s="275"/>
      <c r="D119" s="216">
        <v>107</v>
      </c>
      <c r="E119" s="214" t="s">
        <v>1370</v>
      </c>
      <c r="F119" s="214" t="s">
        <v>1371</v>
      </c>
      <c r="G119" s="214" t="s">
        <v>1372</v>
      </c>
      <c r="H119" s="214" t="s">
        <v>59</v>
      </c>
      <c r="I119" s="33" t="s">
        <v>674</v>
      </c>
      <c r="J119" s="270"/>
      <c r="K119" s="273"/>
      <c r="L119" s="275"/>
      <c r="M119" s="276"/>
      <c r="N119" s="472"/>
      <c r="O119" s="463"/>
      <c r="P119" s="322"/>
      <c r="Q119" s="366"/>
      <c r="R119" s="368"/>
      <c r="S119" s="211"/>
      <c r="T119" s="212"/>
      <c r="U119" s="208"/>
      <c r="V119" s="207"/>
      <c r="W119" s="208"/>
      <c r="X119" s="207"/>
      <c r="Y119" s="208"/>
      <c r="Z119" s="207"/>
      <c r="AA119" s="162"/>
      <c r="AB119" s="254" t="s">
        <v>1373</v>
      </c>
    </row>
    <row r="120" spans="1:28" ht="60" customHeight="1" x14ac:dyDescent="0.25">
      <c r="A120" s="307"/>
      <c r="B120" s="303" t="s">
        <v>675</v>
      </c>
      <c r="C120" s="266" t="s">
        <v>676</v>
      </c>
      <c r="D120" s="218">
        <v>108</v>
      </c>
      <c r="E120" s="214" t="s">
        <v>677</v>
      </c>
      <c r="F120" s="214" t="s">
        <v>678</v>
      </c>
      <c r="G120" s="214" t="s">
        <v>679</v>
      </c>
      <c r="H120" s="214" t="s">
        <v>680</v>
      </c>
      <c r="I120" s="33" t="s">
        <v>1368</v>
      </c>
      <c r="J120" s="270"/>
      <c r="K120" s="273"/>
      <c r="L120" s="275"/>
      <c r="M120" s="276"/>
      <c r="N120" s="472"/>
      <c r="O120" s="463"/>
      <c r="P120" s="322"/>
      <c r="Q120" s="366"/>
      <c r="R120" s="368"/>
      <c r="S120" s="211"/>
      <c r="T120" s="212"/>
      <c r="U120" s="208"/>
      <c r="V120" s="207"/>
      <c r="W120" s="208"/>
      <c r="X120" s="207"/>
      <c r="Y120" s="208"/>
      <c r="Z120" s="207"/>
      <c r="AA120" s="162"/>
      <c r="AB120" s="239" t="s">
        <v>1374</v>
      </c>
    </row>
    <row r="121" spans="1:28" ht="60" customHeight="1" thickBot="1" x14ac:dyDescent="0.3">
      <c r="A121" s="308"/>
      <c r="B121" s="304"/>
      <c r="C121" s="333"/>
      <c r="D121" s="229">
        <v>109</v>
      </c>
      <c r="E121" s="230" t="s">
        <v>681</v>
      </c>
      <c r="F121" s="230" t="s">
        <v>682</v>
      </c>
      <c r="G121" s="230" t="s">
        <v>683</v>
      </c>
      <c r="H121" s="230" t="s">
        <v>1375</v>
      </c>
      <c r="I121" s="36" t="s">
        <v>1376</v>
      </c>
      <c r="J121" s="310"/>
      <c r="K121" s="311"/>
      <c r="L121" s="301"/>
      <c r="M121" s="470"/>
      <c r="N121" s="473"/>
      <c r="O121" s="463"/>
      <c r="P121" s="355"/>
      <c r="Q121" s="367"/>
      <c r="R121" s="369"/>
      <c r="S121" s="108"/>
      <c r="T121" s="105"/>
      <c r="U121" s="107"/>
      <c r="V121" s="106"/>
      <c r="W121" s="107"/>
      <c r="X121" s="106"/>
      <c r="Y121" s="107"/>
      <c r="Z121" s="106"/>
      <c r="AA121" s="255"/>
      <c r="AB121" s="239" t="s">
        <v>1377</v>
      </c>
    </row>
  </sheetData>
  <mergeCells count="253">
    <mergeCell ref="P110:P121"/>
    <mergeCell ref="Q110:Q121"/>
    <mergeCell ref="R110:R121"/>
    <mergeCell ref="C112:C119"/>
    <mergeCell ref="B120:B121"/>
    <mergeCell ref="C120:C121"/>
    <mergeCell ref="A110:A121"/>
    <mergeCell ref="B110:B119"/>
    <mergeCell ref="C110:C111"/>
    <mergeCell ref="J110:J121"/>
    <mergeCell ref="K110:K121"/>
    <mergeCell ref="L110:L121"/>
    <mergeCell ref="M110:M121"/>
    <mergeCell ref="N110:N121"/>
    <mergeCell ref="O110:O121"/>
    <mergeCell ref="B98:B100"/>
    <mergeCell ref="C98:C100"/>
    <mergeCell ref="J100:M100"/>
    <mergeCell ref="B101:B109"/>
    <mergeCell ref="N101:N103"/>
    <mergeCell ref="O101:O103"/>
    <mergeCell ref="P101:P103"/>
    <mergeCell ref="Q101:Q103"/>
    <mergeCell ref="R101:R103"/>
    <mergeCell ref="J107:J108"/>
    <mergeCell ref="K107:K108"/>
    <mergeCell ref="L107:L108"/>
    <mergeCell ref="M107:M108"/>
    <mergeCell ref="Q107:Q108"/>
    <mergeCell ref="R107:R108"/>
    <mergeCell ref="Q88:Q89"/>
    <mergeCell ref="R88:R89"/>
    <mergeCell ref="C90:C97"/>
    <mergeCell ref="J97:J99"/>
    <mergeCell ref="K97:K99"/>
    <mergeCell ref="L97:L99"/>
    <mergeCell ref="M97:M99"/>
    <mergeCell ref="N97:N99"/>
    <mergeCell ref="O97:O99"/>
    <mergeCell ref="P97:P99"/>
    <mergeCell ref="Q97:Q99"/>
    <mergeCell ref="R97:R99"/>
    <mergeCell ref="N75:N76"/>
    <mergeCell ref="O75:O76"/>
    <mergeCell ref="P75:P76"/>
    <mergeCell ref="Q75:Q76"/>
    <mergeCell ref="R75:R76"/>
    <mergeCell ref="M77:M81"/>
    <mergeCell ref="N77:N81"/>
    <mergeCell ref="O77:O81"/>
    <mergeCell ref="P77:P81"/>
    <mergeCell ref="Q78:Q81"/>
    <mergeCell ref="R78:R81"/>
    <mergeCell ref="N63:N68"/>
    <mergeCell ref="O63:O68"/>
    <mergeCell ref="P63:P68"/>
    <mergeCell ref="Q63:Q68"/>
    <mergeCell ref="R63:R68"/>
    <mergeCell ref="M70:M71"/>
    <mergeCell ref="N70:N71"/>
    <mergeCell ref="O70:O71"/>
    <mergeCell ref="P70:P71"/>
    <mergeCell ref="Q70:Q71"/>
    <mergeCell ref="R70:R71"/>
    <mergeCell ref="F52:F55"/>
    <mergeCell ref="N52:N55"/>
    <mergeCell ref="O52:O55"/>
    <mergeCell ref="P52:P55"/>
    <mergeCell ref="Q53:Q55"/>
    <mergeCell ref="R53:R55"/>
    <mergeCell ref="N57:N59"/>
    <mergeCell ref="O57:O59"/>
    <mergeCell ref="P57:P59"/>
    <mergeCell ref="Q57:Q60"/>
    <mergeCell ref="R57:R60"/>
    <mergeCell ref="F48:F49"/>
    <mergeCell ref="N48:N49"/>
    <mergeCell ref="O48:O49"/>
    <mergeCell ref="P48:P49"/>
    <mergeCell ref="Q48:Q49"/>
    <mergeCell ref="R48:R49"/>
    <mergeCell ref="N50:N51"/>
    <mergeCell ref="O50:O51"/>
    <mergeCell ref="P50:P51"/>
    <mergeCell ref="Q50:Q51"/>
    <mergeCell ref="R50:R51"/>
    <mergeCell ref="S4:S5"/>
    <mergeCell ref="P18:P20"/>
    <mergeCell ref="Q18:Q20"/>
    <mergeCell ref="R18:R20"/>
    <mergeCell ref="J32:J35"/>
    <mergeCell ref="K32:K35"/>
    <mergeCell ref="L32:L35"/>
    <mergeCell ref="M32:M35"/>
    <mergeCell ref="I36:I41"/>
    <mergeCell ref="J36:J42"/>
    <mergeCell ref="K36:K42"/>
    <mergeCell ref="L36:L42"/>
    <mergeCell ref="M36:M42"/>
    <mergeCell ref="N36:N42"/>
    <mergeCell ref="O36:O42"/>
    <mergeCell ref="P36:P42"/>
    <mergeCell ref="Q36:Q42"/>
    <mergeCell ref="R36:R42"/>
    <mergeCell ref="S36:S42"/>
    <mergeCell ref="J4:J5"/>
    <mergeCell ref="K4:K5"/>
    <mergeCell ref="L4:L5"/>
    <mergeCell ref="M4:M5"/>
    <mergeCell ref="N4:N5"/>
    <mergeCell ref="O4:O5"/>
    <mergeCell ref="P4:P5"/>
    <mergeCell ref="Q4:Q5"/>
    <mergeCell ref="R4:R5"/>
    <mergeCell ref="C85:C89"/>
    <mergeCell ref="C80:C84"/>
    <mergeCell ref="I93:I94"/>
    <mergeCell ref="J93:J94"/>
    <mergeCell ref="B62:B65"/>
    <mergeCell ref="C62:C65"/>
    <mergeCell ref="C36:C42"/>
    <mergeCell ref="D36:D41"/>
    <mergeCell ref="E36:E41"/>
    <mergeCell ref="F36:F41"/>
    <mergeCell ref="G36:G41"/>
    <mergeCell ref="H36:H41"/>
    <mergeCell ref="R32:R35"/>
    <mergeCell ref="J46:J47"/>
    <mergeCell ref="K46:K47"/>
    <mergeCell ref="L46:L47"/>
    <mergeCell ref="M46:M47"/>
    <mergeCell ref="N46:N47"/>
    <mergeCell ref="O46:O47"/>
    <mergeCell ref="P46:P47"/>
    <mergeCell ref="AB2:AB3"/>
    <mergeCell ref="AB32:AB35"/>
    <mergeCell ref="AB36:AB41"/>
    <mergeCell ref="L93:L94"/>
    <mergeCell ref="M93:M94"/>
    <mergeCell ref="K78:K81"/>
    <mergeCell ref="K93:K94"/>
    <mergeCell ref="K50:K51"/>
    <mergeCell ref="L50:L51"/>
    <mergeCell ref="M50:M51"/>
    <mergeCell ref="AA32:AA35"/>
    <mergeCell ref="U32:U35"/>
    <mergeCell ref="V32:V35"/>
    <mergeCell ref="Y36:Y41"/>
    <mergeCell ref="Z36:Z41"/>
    <mergeCell ref="AA36:AA41"/>
    <mergeCell ref="U36:U41"/>
    <mergeCell ref="V36:V41"/>
    <mergeCell ref="W36:W41"/>
    <mergeCell ref="X36:X41"/>
    <mergeCell ref="W32:W35"/>
    <mergeCell ref="X32:X35"/>
    <mergeCell ref="Y32:Y35"/>
    <mergeCell ref="Z32:Z35"/>
    <mergeCell ref="C101:C108"/>
    <mergeCell ref="J101:J102"/>
    <mergeCell ref="K101:K102"/>
    <mergeCell ref="L101:L102"/>
    <mergeCell ref="M101:M102"/>
    <mergeCell ref="A68:A84"/>
    <mergeCell ref="B68:B76"/>
    <mergeCell ref="C68:C71"/>
    <mergeCell ref="J70:J71"/>
    <mergeCell ref="K70:K71"/>
    <mergeCell ref="L70:L71"/>
    <mergeCell ref="C72:C76"/>
    <mergeCell ref="B77:B84"/>
    <mergeCell ref="C77:C79"/>
    <mergeCell ref="J78:J81"/>
    <mergeCell ref="L77:L81"/>
    <mergeCell ref="J63:J68"/>
    <mergeCell ref="K63:K68"/>
    <mergeCell ref="L63:L68"/>
    <mergeCell ref="M63:M68"/>
    <mergeCell ref="L75:L76"/>
    <mergeCell ref="M75:M76"/>
    <mergeCell ref="A85:A109"/>
    <mergeCell ref="B85:B97"/>
    <mergeCell ref="A52:A67"/>
    <mergeCell ref="B52:B55"/>
    <mergeCell ref="C52:C55"/>
    <mergeCell ref="J53:J55"/>
    <mergeCell ref="K53:K55"/>
    <mergeCell ref="L53:L55"/>
    <mergeCell ref="M53:M55"/>
    <mergeCell ref="B31:B51"/>
    <mergeCell ref="B66:B67"/>
    <mergeCell ref="C66:C67"/>
    <mergeCell ref="B56:B61"/>
    <mergeCell ref="C57:C59"/>
    <mergeCell ref="J57:J60"/>
    <mergeCell ref="K57:K60"/>
    <mergeCell ref="L57:L60"/>
    <mergeCell ref="M57:M60"/>
    <mergeCell ref="C60:C61"/>
    <mergeCell ref="C43:C47"/>
    <mergeCell ref="C48:C51"/>
    <mergeCell ref="J48:J49"/>
    <mergeCell ref="K48:K49"/>
    <mergeCell ref="L48:L49"/>
    <mergeCell ref="M48:M49"/>
    <mergeCell ref="J50:J51"/>
    <mergeCell ref="S32:S35"/>
    <mergeCell ref="T32:T35"/>
    <mergeCell ref="H32:H35"/>
    <mergeCell ref="I32:I35"/>
    <mergeCell ref="N32:N35"/>
    <mergeCell ref="O32:O35"/>
    <mergeCell ref="P32:P35"/>
    <mergeCell ref="T36:T41"/>
    <mergeCell ref="D32:D35"/>
    <mergeCell ref="E32:E35"/>
    <mergeCell ref="F32:F35"/>
    <mergeCell ref="G32:G35"/>
    <mergeCell ref="Q32:Q35"/>
    <mergeCell ref="V2:W2"/>
    <mergeCell ref="X2:Y2"/>
    <mergeCell ref="Z2:AA2"/>
    <mergeCell ref="A4:A51"/>
    <mergeCell ref="B4:B23"/>
    <mergeCell ref="C4:C10"/>
    <mergeCell ref="C11:C13"/>
    <mergeCell ref="C14:C17"/>
    <mergeCell ref="C18:C23"/>
    <mergeCell ref="J2:M2"/>
    <mergeCell ref="N2:O2"/>
    <mergeCell ref="P2:P3"/>
    <mergeCell ref="Q2:R2"/>
    <mergeCell ref="S2:S3"/>
    <mergeCell ref="J18:J20"/>
    <mergeCell ref="K18:K20"/>
    <mergeCell ref="L18:L20"/>
    <mergeCell ref="M18:M20"/>
    <mergeCell ref="B24:B30"/>
    <mergeCell ref="C24:C26"/>
    <mergeCell ref="C27:C28"/>
    <mergeCell ref="C29:C30"/>
    <mergeCell ref="T2:U2"/>
    <mergeCell ref="C31:C35"/>
    <mergeCell ref="A1:I1"/>
    <mergeCell ref="A2:A3"/>
    <mergeCell ref="B2:B3"/>
    <mergeCell ref="C2:C3"/>
    <mergeCell ref="D2:D3"/>
    <mergeCell ref="E2:E3"/>
    <mergeCell ref="F2:F3"/>
    <mergeCell ref="G2:G3"/>
    <mergeCell ref="H2:H3"/>
    <mergeCell ref="I2:I3"/>
  </mergeCells>
  <conditionalFormatting sqref="L44">
    <cfRule type="duplicateValues" dxfId="21" priority="22"/>
  </conditionalFormatting>
  <conditionalFormatting sqref="L39">
    <cfRule type="duplicateValues" dxfId="20" priority="21"/>
  </conditionalFormatting>
  <conditionalFormatting sqref="L18">
    <cfRule type="duplicateValues" dxfId="19" priority="20"/>
  </conditionalFormatting>
  <conditionalFormatting sqref="L42">
    <cfRule type="duplicateValues" dxfId="18" priority="19"/>
  </conditionalFormatting>
  <conditionalFormatting sqref="L50">
    <cfRule type="duplicateValues" dxfId="17" priority="18"/>
  </conditionalFormatting>
  <conditionalFormatting sqref="K75">
    <cfRule type="duplicateValues" dxfId="16" priority="17"/>
  </conditionalFormatting>
  <conditionalFormatting sqref="L109">
    <cfRule type="duplicateValues" dxfId="15" priority="16"/>
  </conditionalFormatting>
  <conditionalFormatting sqref="P4:P32 P36 P42:P120">
    <cfRule type="cellIs" dxfId="14" priority="11" operator="lessThan">
      <formula>0.4</formula>
    </cfRule>
    <cfRule type="cellIs" dxfId="13" priority="12" operator="between">
      <formula>0.4</formula>
      <formula>0.5999</formula>
    </cfRule>
    <cfRule type="cellIs" dxfId="12" priority="13" operator="between">
      <formula>0.6</formula>
      <formula>0.6999</formula>
    </cfRule>
    <cfRule type="cellIs" dxfId="11" priority="14" operator="between">
      <formula>0.7</formula>
      <formula>0.7999</formula>
    </cfRule>
    <cfRule type="cellIs" dxfId="10" priority="15" operator="greaterThan">
      <formula>0.7999</formula>
    </cfRule>
  </conditionalFormatting>
  <conditionalFormatting sqref="L44">
    <cfRule type="duplicateValues" dxfId="9" priority="10"/>
  </conditionalFormatting>
  <conditionalFormatting sqref="L18">
    <cfRule type="duplicateValues" dxfId="8" priority="9"/>
  </conditionalFormatting>
  <conditionalFormatting sqref="L50">
    <cfRule type="duplicateValues" dxfId="7" priority="8"/>
  </conditionalFormatting>
  <conditionalFormatting sqref="K75">
    <cfRule type="duplicateValues" dxfId="6" priority="7"/>
  </conditionalFormatting>
  <conditionalFormatting sqref="L110">
    <cfRule type="duplicateValues" dxfId="5" priority="6"/>
  </conditionalFormatting>
  <conditionalFormatting sqref="P72:P75 P21:P31 P48 P56:P57 P61:P63 P4 P82:P97 P100:P101 P104:P110 P6:P18 P52 P43:P46 P50 P69:P70 P77">
    <cfRule type="cellIs" dxfId="4" priority="1" operator="lessThan">
      <formula>0.4</formula>
    </cfRule>
    <cfRule type="cellIs" dxfId="3" priority="2" operator="between">
      <formula>0.4</formula>
      <formula>0.5999</formula>
    </cfRule>
    <cfRule type="cellIs" dxfId="2" priority="3" operator="between">
      <formula>0.6</formula>
      <formula>0.6999</formula>
    </cfRule>
    <cfRule type="cellIs" dxfId="1" priority="4" operator="between">
      <formula>0.7</formula>
      <formula>0.7999</formula>
    </cfRule>
    <cfRule type="cellIs" dxfId="0" priority="5" operator="greaterThan">
      <formula>0.7999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 2015-2025</vt:lpstr>
      <vt:lpstr>2015</vt:lpstr>
      <vt:lpstr>2016</vt:lpstr>
      <vt:lpstr>2017</vt:lpstr>
      <vt:lpstr>2018</vt:lpstr>
      <vt:lpstr>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dc:creator>
  <cp:lastModifiedBy>Laura</cp:lastModifiedBy>
  <cp:lastPrinted>2018-05-10T21:54:50Z</cp:lastPrinted>
  <dcterms:created xsi:type="dcterms:W3CDTF">2018-04-02T15:00:12Z</dcterms:created>
  <dcterms:modified xsi:type="dcterms:W3CDTF">2023-11-28T21:16:57Z</dcterms:modified>
</cp:coreProperties>
</file>